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20736" windowHeight="4752" activeTab="1"/>
  </bookViews>
  <sheets>
    <sheet name="MAT. COMPLEM. EXPOSITOR FERIART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FERIART'!$A$1:$E$20</definedName>
    <definedName name="_xlnm.Print_Area" localSheetId="2">PROYECTOS!$A$1:$C$20</definedName>
    <definedName name="_xlnm.Print_Area" localSheetId="3">'TOTAL '!$A$1:$G$75</definedName>
    <definedName name="_xlnm.Print_Area" localSheetId="1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F20" i="4" l="1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42" i="2" l="1"/>
  <c r="G42" i="2" s="1"/>
  <c r="F38" i="2"/>
  <c r="G38" i="2" s="1"/>
  <c r="H78" i="1" l="1"/>
  <c r="H77" i="1"/>
  <c r="E78" i="1"/>
  <c r="I78" i="1" s="1"/>
  <c r="E77" i="1"/>
  <c r="I77" i="1" s="1"/>
  <c r="G67" i="2" l="1"/>
  <c r="G72" i="2" l="1"/>
  <c r="G73" i="2"/>
  <c r="G74" i="2"/>
  <c r="G71" i="2"/>
  <c r="F62" i="2" l="1"/>
  <c r="G62" i="2" s="1"/>
  <c r="F58" i="2"/>
  <c r="G58" i="2" s="1"/>
  <c r="F54" i="2"/>
  <c r="G54" i="2" s="1"/>
  <c r="F50" i="2"/>
  <c r="G50" i="2" s="1"/>
  <c r="F46" i="2"/>
  <c r="G46" i="2" s="1"/>
  <c r="F34" i="2" l="1"/>
  <c r="G34" i="2" s="1"/>
  <c r="F26" i="2" l="1"/>
  <c r="G26" i="2" s="1"/>
  <c r="F22" i="2"/>
  <c r="G22" i="2" s="1"/>
  <c r="F18" i="2"/>
  <c r="G18" i="2" s="1"/>
  <c r="F30" i="2" l="1"/>
  <c r="G30" i="2" s="1"/>
  <c r="C17" i="3" l="1"/>
  <c r="C32" i="3" s="1"/>
  <c r="G66" i="2" l="1"/>
  <c r="F14" i="2" l="1"/>
  <c r="G14" i="2" s="1"/>
  <c r="F10" i="2"/>
  <c r="G10" i="2" s="1"/>
  <c r="H80" i="1"/>
  <c r="E80" i="1"/>
  <c r="I80" i="1" s="1"/>
  <c r="H79" i="1"/>
  <c r="E79" i="1"/>
  <c r="I79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H81" i="1" l="1"/>
  <c r="I81" i="1"/>
  <c r="F6" i="2" l="1"/>
  <c r="G6" i="2" l="1"/>
  <c r="G68" i="2" l="1"/>
  <c r="G69" i="2"/>
  <c r="G75" i="2" l="1"/>
</calcChain>
</file>

<file path=xl/sharedStrings.xml><?xml version="1.0" encoding="utf-8"?>
<sst xmlns="http://schemas.openxmlformats.org/spreadsheetml/2006/main" count="337" uniqueCount="174">
  <si>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</si>
  <si>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</si>
  <si>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</si>
  <si>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</si>
  <si>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</si>
  <si>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</si>
  <si>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</si>
  <si>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</si>
  <si>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</si>
  <si>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</si>
  <si>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</si>
  <si>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</si>
  <si>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</si>
  <si>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</si>
  <si>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</si>
  <si>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</si>
  <si>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</si>
  <si>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</si>
  <si>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</si>
  <si>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</si>
  <si>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</si>
  <si>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</si>
  <si>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</si>
  <si>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</si>
  <si>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</si>
  <si>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</si>
  <si>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</si>
  <si>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</si>
  <si>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</si>
  <si>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</si>
  <si>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</si>
  <si>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</si>
  <si>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</si>
  <si>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</si>
  <si>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</si>
  <si>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</si>
  <si>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</si>
  <si>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</si>
  <si>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</si>
  <si>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</si>
  <si>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</si>
  <si>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</si>
  <si>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</si>
  <si>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</si>
  <si>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</si>
  <si>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</si>
  <si>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</si>
  <si>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</si>
  <si>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</si>
  <si>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</si>
  <si>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</si>
  <si>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</si>
  <si>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</si>
  <si>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</si>
  <si>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</si>
  <si>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</si>
  <si>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</si>
  <si>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</si>
  <si>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</si>
  <si>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</si>
  <si>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</si>
  <si>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</si>
  <si>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</si>
  <si>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</si>
  <si>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</si>
  <si>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</si>
  <si>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</si>
  <si>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</si>
  <si>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</si>
  <si>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</si>
  <si>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</si>
  <si>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</si>
  <si>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</si>
  <si>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</si>
  <si>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</si>
  <si>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</si>
  <si>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</si>
  <si>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</si>
  <si>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</si>
  <si>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</si>
  <si>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</si>
  <si>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</si>
  <si>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</si>
  <si>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</si>
  <si>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</si>
  <si>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</si>
  <si>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</si>
  <si>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</si>
  <si>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</si>
  <si>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Precio unitario ofertado montaje IVA EXCLUIDO</t>
  </si>
  <si>
    <t>PROYECTOS DE DISEÑO FERIAL</t>
  </si>
  <si>
    <t>(cumplimentar las celdas en azul)</t>
  </si>
  <si>
    <t>FICHA -A1- MATERIALES COMPLEMENTARIOS EXPOSITOR</t>
  </si>
  <si>
    <t>ARTICULO</t>
  </si>
  <si>
    <t>€/ml.</t>
  </si>
  <si>
    <t>€/m2.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</si>
  <si>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</si>
  <si>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</si>
  <si>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</si>
  <si>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</si>
  <si>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</si>
  <si>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MATERIALES COMPLEMENTARIOS PARA EXPOSITORES ESTAMPA (indicar total -2- de la hoja materiales complementarios) NO LICITABLES</t>
  </si>
  <si>
    <t>MODULAR A</t>
  </si>
  <si>
    <t>MODULAR B</t>
  </si>
  <si>
    <t>MODULAR MADERA</t>
  </si>
  <si>
    <t>MODULAR D</t>
  </si>
  <si>
    <t>PRECIO UNITARIO TOTAL OFERTADO €/M2 OFERTADO IVA EXCLUIDO (b)</t>
  </si>
  <si>
    <t>Instalación moqueta de diseño para decoración</t>
  </si>
  <si>
    <t>Instalación PVC</t>
  </si>
  <si>
    <t>Instalación de moqueta en tarimas</t>
  </si>
  <si>
    <t>Instalación Moqueta Pasillos y zonas comunes</t>
  </si>
  <si>
    <t>Cantidad</t>
  </si>
  <si>
    <t>Precios iva excluido</t>
  </si>
  <si>
    <t>Total</t>
  </si>
  <si>
    <t>CUERPO ESTANTERIA LIBER (5+1 Estante)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</si>
  <si>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</si>
  <si>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ESTANTERIA PREMIUM ( INCLUIDOS 2 ESTANTES)</t>
  </si>
  <si>
    <t>FOCO LED 50W. EN CARRIL</t>
  </si>
  <si>
    <t>FOCO LED 50W. CON BRAZO</t>
  </si>
  <si>
    <t>HORA TÉCNICO (MÍNIMO 1h.)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</si>
  <si>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</si>
  <si>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</si>
  <si>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</si>
  <si>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</si>
  <si>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</si>
  <si>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</si>
  <si>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</si>
  <si>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</si>
  <si>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Stand Basic Productores</t>
  </si>
  <si>
    <t>Stand Premium Productores</t>
  </si>
  <si>
    <t>STAND LIBER</t>
  </si>
  <si>
    <t>STAND LIBER DIGITAL</t>
  </si>
  <si>
    <t>STAND FERIARTE</t>
  </si>
  <si>
    <t>STAND LOOK IMAGEN</t>
  </si>
  <si>
    <t>STAND LOOK VENTAS</t>
  </si>
  <si>
    <t>STAND LOOK ZOOM</t>
  </si>
  <si>
    <t xml:space="preserve">STAND MODELO ALMACÉN GAMERGY </t>
  </si>
  <si>
    <t xml:space="preserve">STAND CLUB GAMERGY </t>
  </si>
  <si>
    <t>STAND AREA MINI</t>
  </si>
  <si>
    <t>ESTIMACION FERIARTE 2019 (No licitables)</t>
  </si>
  <si>
    <t>TABIQUE AGLOMERADO DE 100 mm DE GROSOR</t>
  </si>
  <si>
    <t>ml.</t>
  </si>
  <si>
    <t xml:space="preserve">PANEL AGLOMERADO DE 19mm DE GROSOR </t>
  </si>
  <si>
    <t xml:space="preserve">VIGA SUPLEMENTARIA </t>
  </si>
  <si>
    <t xml:space="preserve">PUERTA DE MADERA DE UNA HOJA </t>
  </si>
  <si>
    <t>ud.</t>
  </si>
  <si>
    <t>€/ud.</t>
  </si>
  <si>
    <t xml:space="preserve">PODIUM DE MADERA ENMOQUETADO 0.50x0.5x1.00 m </t>
  </si>
  <si>
    <t xml:space="preserve">PODIUM PINTADO 0.50x0.50x1.00 m </t>
  </si>
  <si>
    <t>m2.</t>
  </si>
  <si>
    <t xml:space="preserve">ROTULOS ESTANDAR HASTA 20 LETRAS </t>
  </si>
  <si>
    <t>RAIL DE 3 FOCOS DE 100 watt.</t>
  </si>
  <si>
    <t xml:space="preserve">PROYECTOR HALOGENO DE 300 watt. EN CARRIL </t>
  </si>
  <si>
    <t xml:space="preserve">PROYECTOR HALOGENO DE 300 watt. SOBRE BRAZO DE 1 m </t>
  </si>
  <si>
    <t xml:space="preserve">ENCHUFE MONOFASICO DE 500 watt. (CUADRO NO INCLUIDO)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</si>
  <si>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</si>
  <si>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</si>
  <si>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</si>
  <si>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>Total ESTIMACIÓN MATERIALES COMPLEMENTARIOS FERIARTE IVA EXCLUIDO (NO ES OBJETO DE LICITACIÓN) (1)</t>
  </si>
  <si>
    <t>(la estimación de unidades y PVP figura en la hoja "materiales complementarios EXPOSITORES FERIARTE" NO LICITABLES)</t>
  </si>
  <si>
    <t>INTERGIFT SEP 2019</t>
  </si>
  <si>
    <t>LIBER 2019</t>
  </si>
  <si>
    <t>LOOK 2019</t>
  </si>
  <si>
    <t>JUVENALIA 2019</t>
  </si>
  <si>
    <t>FICHA -A- LOTE 2</t>
  </si>
  <si>
    <t>INTERGIFT FEB 2020</t>
  </si>
  <si>
    <t>IBERZOO + PROPET 2020</t>
  </si>
  <si>
    <t>MADRID AUTO 2020</t>
  </si>
  <si>
    <t>EXPOFRANQUICIA 2020</t>
  </si>
  <si>
    <t>BIT EXPERIENCIE 2020</t>
  </si>
  <si>
    <t>GAMERGY 2020</t>
  </si>
  <si>
    <t>FITUR 2020</t>
  </si>
  <si>
    <t>TOTAL OFERTADO (indicar esta cantidad en el modelo -2-)</t>
  </si>
  <si>
    <t xml:space="preserve">MATERIALES COMPLEMENTARIOS EXPOSITOR (TODAS LAS FERIAS MENOS FERIARTE)+IFEMA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</si>
</sst>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49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4" fontId="9" fillId="0" borderId="27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left" vertical="center" indent="1"/>
    </xf>
    <xf numFmtId="0" fontId="14" fillId="3" borderId="38" xfId="1" applyFont="1" applyFill="1" applyBorder="1" applyAlignment="1">
      <alignment horizontal="left" vertical="center" indent="1"/>
    </xf>
    <xf numFmtId="4" fontId="9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 indent="1"/>
    </xf>
    <xf numFmtId="4" fontId="12" fillId="0" borderId="17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2" fontId="0" fillId="0" borderId="17" xfId="0" applyNumberFormat="1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165" fontId="0" fillId="0" borderId="26" xfId="0" applyNumberFormat="1" applyFill="1" applyBorder="1" applyAlignment="1">
      <alignment vertical="center"/>
    </xf>
    <xf numFmtId="0" fontId="0" fillId="0" borderId="28" xfId="0" applyFill="1" applyBorder="1" applyAlignment="1">
      <alignment horizontal="left" vertical="center" indent="1"/>
    </xf>
    <xf numFmtId="4" fontId="12" fillId="0" borderId="18" xfId="0" applyNumberFormat="1" applyFont="1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2" fontId="0" fillId="0" borderId="18" xfId="0" applyNumberForma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5" fontId="0" fillId="0" borderId="28" xfId="0" applyNumberFormat="1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2" fontId="0" fillId="0" borderId="18" xfId="0" applyNumberFormat="1" applyFill="1" applyBorder="1" applyAlignment="1">
      <alignment horizontal="right" vertical="center"/>
    </xf>
    <xf numFmtId="0" fontId="0" fillId="0" borderId="19" xfId="0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 indent="1"/>
    </xf>
    <xf numFmtId="4" fontId="12" fillId="0" borderId="34" xfId="0" applyNumberFormat="1" applyFon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2" fontId="0" fillId="0" borderId="34" xfId="0" applyNumberFormat="1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165" fontId="0" fillId="0" borderId="33" xfId="0" applyNumberFormat="1" applyFill="1" applyBorder="1" applyAlignment="1">
      <alignment vertical="center"/>
    </xf>
    <xf numFmtId="0" fontId="0" fillId="0" borderId="6" xfId="0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32" xfId="0" applyNumberFormat="1" applyFont="1" applyFill="1" applyBorder="1" applyAlignment="1">
      <alignment horizontal="center" vertical="center"/>
    </xf>
    <xf numFmtId="0" fontId="18" fillId="0" borderId="13" xfId="2" applyFont="1" applyFill="1" applyBorder="1" applyAlignment="1">
      <alignment horizontal="center" vertical="center"/>
    </xf>
    <xf numFmtId="0" fontId="18" fillId="0" borderId="32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workbookViewId="0">
      <selection activeCell="A21" sqref="A21"/>
    </sheetView>
  </sheetViews>
  <sheetFormatPr baseColWidth="10" defaultRowHeight="14.4" x14ac:dyDescent="0.3"/>
  <cols>
    <col min="1" max="1" width="67.109375" bestFit="1" customWidth="1"/>
    <col min="4" max="4" width="14.6640625" customWidth="1"/>
    <col min="5" max="5" width="13.88671875" customWidth="1"/>
  </cols>
  <sheetData>
    <row r="1" spans="1:6" ht="18" x14ac:dyDescent="0.25">
      <c r="A1" s="103" t="s">
        <v>92</v>
      </c>
      <c r="B1" s="104"/>
      <c r="C1" s="104"/>
      <c r="D1" s="104"/>
      <c r="E1" s="104"/>
    </row>
    <row r="2" spans="1:6" ht="18.75" thickBot="1" x14ac:dyDescent="0.3">
      <c r="A2" s="105" t="s">
        <v>139</v>
      </c>
      <c r="B2" s="106"/>
      <c r="C2" s="106"/>
      <c r="D2" s="106"/>
      <c r="E2" s="106"/>
    </row>
    <row r="3" spans="1:6" ht="33.75" customHeight="1" thickBot="1" x14ac:dyDescent="0.3">
      <c r="A3" s="72" t="s">
        <v>93</v>
      </c>
      <c r="B3" s="109" t="s">
        <v>111</v>
      </c>
      <c r="C3" s="110"/>
      <c r="D3" s="107" t="s">
        <v>112</v>
      </c>
      <c r="E3" s="108"/>
      <c r="F3" s="73" t="s">
        <v>113</v>
      </c>
    </row>
    <row r="4" spans="1:6" x14ac:dyDescent="0.3">
      <c r="A4" s="81" t="s">
        <v>140</v>
      </c>
      <c r="B4" s="82">
        <v>662</v>
      </c>
      <c r="C4" s="83" t="s">
        <v>141</v>
      </c>
      <c r="D4" s="84">
        <v>51.14</v>
      </c>
      <c r="E4" s="85" t="s">
        <v>94</v>
      </c>
      <c r="F4" s="86">
        <f>B4*D4</f>
        <v>33854.68</v>
      </c>
    </row>
    <row r="5" spans="1:6" x14ac:dyDescent="0.3">
      <c r="A5" s="87" t="s">
        <v>142</v>
      </c>
      <c r="B5" s="88">
        <v>165</v>
      </c>
      <c r="C5" s="89" t="s">
        <v>141</v>
      </c>
      <c r="D5" s="90">
        <v>41.19</v>
      </c>
      <c r="E5" s="91" t="s">
        <v>94</v>
      </c>
      <c r="F5" s="92">
        <f t="shared" ref="F5:F19" si="0">B5*D5</f>
        <v>6796.3499999999995</v>
      </c>
    </row>
    <row r="6" spans="1:6" x14ac:dyDescent="0.3">
      <c r="A6" s="87" t="s">
        <v>143</v>
      </c>
      <c r="B6" s="88">
        <v>104</v>
      </c>
      <c r="C6" s="93" t="s">
        <v>141</v>
      </c>
      <c r="D6" s="90">
        <v>6.57</v>
      </c>
      <c r="E6" s="91" t="s">
        <v>94</v>
      </c>
      <c r="F6" s="92">
        <f t="shared" si="0"/>
        <v>683.28</v>
      </c>
    </row>
    <row r="7" spans="1:6" x14ac:dyDescent="0.3">
      <c r="A7" s="87" t="s">
        <v>144</v>
      </c>
      <c r="B7" s="88">
        <v>85</v>
      </c>
      <c r="C7" s="89" t="s">
        <v>145</v>
      </c>
      <c r="D7" s="90">
        <v>82.43</v>
      </c>
      <c r="E7" s="91" t="s">
        <v>146</v>
      </c>
      <c r="F7" s="92">
        <f t="shared" si="0"/>
        <v>7006.55</v>
      </c>
    </row>
    <row r="8" spans="1:6" x14ac:dyDescent="0.3">
      <c r="A8" s="87" t="s">
        <v>147</v>
      </c>
      <c r="B8" s="88">
        <v>18</v>
      </c>
      <c r="C8" s="89" t="s">
        <v>145</v>
      </c>
      <c r="D8" s="90">
        <v>53.59</v>
      </c>
      <c r="E8" s="91" t="s">
        <v>146</v>
      </c>
      <c r="F8" s="92">
        <f t="shared" si="0"/>
        <v>964.62000000000012</v>
      </c>
    </row>
    <row r="9" spans="1:6" x14ac:dyDescent="0.3">
      <c r="A9" s="87" t="s">
        <v>148</v>
      </c>
      <c r="B9" s="88">
        <v>14</v>
      </c>
      <c r="C9" s="89" t="s">
        <v>145</v>
      </c>
      <c r="D9" s="90">
        <v>46.18</v>
      </c>
      <c r="E9" s="91" t="s">
        <v>146</v>
      </c>
      <c r="F9" s="92">
        <f t="shared" si="0"/>
        <v>646.52</v>
      </c>
    </row>
    <row r="10" spans="1:6" x14ac:dyDescent="0.3">
      <c r="A10" s="87" t="s">
        <v>78</v>
      </c>
      <c r="B10" s="88">
        <v>84</v>
      </c>
      <c r="C10" s="89" t="s">
        <v>149</v>
      </c>
      <c r="D10" s="90">
        <v>9.2799999999999994</v>
      </c>
      <c r="E10" s="91" t="s">
        <v>95</v>
      </c>
      <c r="F10" s="92">
        <f t="shared" si="0"/>
        <v>779.52</v>
      </c>
    </row>
    <row r="11" spans="1:6" x14ac:dyDescent="0.3">
      <c r="A11" s="87" t="s">
        <v>38</v>
      </c>
      <c r="B11" s="88">
        <v>57</v>
      </c>
      <c r="C11" s="89" t="s">
        <v>149</v>
      </c>
      <c r="D11" s="90">
        <v>12.35</v>
      </c>
      <c r="E11" s="91" t="s">
        <v>95</v>
      </c>
      <c r="F11" s="92">
        <f t="shared" si="0"/>
        <v>703.94999999999993</v>
      </c>
    </row>
    <row r="12" spans="1:6" x14ac:dyDescent="0.3">
      <c r="A12" s="87" t="s">
        <v>150</v>
      </c>
      <c r="B12" s="88">
        <v>34</v>
      </c>
      <c r="C12" s="89" t="s">
        <v>145</v>
      </c>
      <c r="D12" s="90">
        <v>20.21</v>
      </c>
      <c r="E12" s="91" t="s">
        <v>146</v>
      </c>
      <c r="F12" s="92">
        <f t="shared" si="0"/>
        <v>687.14</v>
      </c>
    </row>
    <row r="13" spans="1:6" x14ac:dyDescent="0.3">
      <c r="A13" s="87" t="s">
        <v>151</v>
      </c>
      <c r="B13" s="88">
        <v>30</v>
      </c>
      <c r="C13" s="89" t="s">
        <v>145</v>
      </c>
      <c r="D13" s="90">
        <v>25.07</v>
      </c>
      <c r="E13" s="91" t="s">
        <v>146</v>
      </c>
      <c r="F13" s="92">
        <f t="shared" si="0"/>
        <v>752.1</v>
      </c>
    </row>
    <row r="14" spans="1:6" x14ac:dyDescent="0.3">
      <c r="A14" s="87" t="s">
        <v>152</v>
      </c>
      <c r="B14" s="88">
        <v>34</v>
      </c>
      <c r="C14" s="89" t="s">
        <v>145</v>
      </c>
      <c r="D14" s="90">
        <v>40.43</v>
      </c>
      <c r="E14" s="91" t="s">
        <v>146</v>
      </c>
      <c r="F14" s="92">
        <f t="shared" si="0"/>
        <v>1374.62</v>
      </c>
    </row>
    <row r="15" spans="1:6" x14ac:dyDescent="0.3">
      <c r="A15" s="87" t="s">
        <v>153</v>
      </c>
      <c r="B15" s="88">
        <v>159</v>
      </c>
      <c r="C15" s="89" t="s">
        <v>145</v>
      </c>
      <c r="D15" s="90">
        <v>52.6</v>
      </c>
      <c r="E15" s="91" t="s">
        <v>146</v>
      </c>
      <c r="F15" s="92">
        <f t="shared" si="0"/>
        <v>8363.4</v>
      </c>
    </row>
    <row r="16" spans="1:6" x14ac:dyDescent="0.3">
      <c r="A16" s="87" t="s">
        <v>154</v>
      </c>
      <c r="B16" s="88">
        <v>68</v>
      </c>
      <c r="C16" s="89" t="s">
        <v>145</v>
      </c>
      <c r="D16" s="94">
        <v>20.21</v>
      </c>
      <c r="E16" s="95" t="s">
        <v>146</v>
      </c>
      <c r="F16" s="92">
        <f t="shared" si="0"/>
        <v>1374.28</v>
      </c>
    </row>
    <row r="17" spans="1:6" x14ac:dyDescent="0.3">
      <c r="A17" s="87" t="s">
        <v>155</v>
      </c>
      <c r="B17" s="88">
        <v>62</v>
      </c>
      <c r="C17" s="89" t="s">
        <v>145</v>
      </c>
      <c r="D17" s="90">
        <v>48.51</v>
      </c>
      <c r="E17" s="91" t="s">
        <v>146</v>
      </c>
      <c r="F17" s="92">
        <f t="shared" si="0"/>
        <v>3007.62</v>
      </c>
    </row>
    <row r="18" spans="1:6" x14ac:dyDescent="0.3">
      <c r="A18" s="87" t="s">
        <v>156</v>
      </c>
      <c r="B18" s="88">
        <v>319</v>
      </c>
      <c r="C18" s="89" t="s">
        <v>145</v>
      </c>
      <c r="D18" s="90">
        <v>2.4</v>
      </c>
      <c r="E18" s="91" t="s">
        <v>146</v>
      </c>
      <c r="F18" s="92">
        <f t="shared" si="0"/>
        <v>765.6</v>
      </c>
    </row>
    <row r="19" spans="1:6" ht="15" thickBot="1" x14ac:dyDescent="0.35">
      <c r="A19" s="96" t="s">
        <v>157</v>
      </c>
      <c r="B19" s="97">
        <v>1196</v>
      </c>
      <c r="C19" s="98" t="s">
        <v>145</v>
      </c>
      <c r="D19" s="99">
        <v>2.87</v>
      </c>
      <c r="E19" s="100" t="s">
        <v>146</v>
      </c>
      <c r="F19" s="101">
        <f t="shared" si="0"/>
        <v>3432.52</v>
      </c>
    </row>
    <row r="20" spans="1:6" ht="48" customHeight="1" thickBot="1" x14ac:dyDescent="0.35">
      <c r="A20" s="111" t="s">
        <v>158</v>
      </c>
      <c r="B20" s="112"/>
      <c r="C20" s="112"/>
      <c r="D20" s="112"/>
      <c r="E20" s="113"/>
      <c r="F20" s="74">
        <f>SUM(F4:F19)</f>
        <v>71192.75</v>
      </c>
    </row>
  </sheetData>
  <sheetProtection password="DE6B" sheet="1" objects="1" scenarios="1"/>
  <mergeCells count="5">
    <mergeCell ref="A1:E1"/>
    <mergeCell ref="A2:E2"/>
    <mergeCell ref="D3:E3"/>
    <mergeCell ref="B3:C3"/>
    <mergeCell ref="A20:E20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5"/>
  <sheetViews>
    <sheetView tabSelected="1" zoomScaleNormal="100" workbookViewId="0">
      <selection activeCell="A2" sqref="A2:I2"/>
    </sheetView>
  </sheetViews>
  <sheetFormatPr baseColWidth="10" defaultRowHeight="14.4" x14ac:dyDescent="0.3"/>
  <cols>
    <col min="1" max="1" width="90" customWidth="1"/>
    <col min="2" max="2" width="11.33203125" style="5" customWidth="1"/>
    <col min="3" max="3" width="6.109375" style="6" bestFit="1" customWidth="1"/>
    <col min="4" max="4" width="17.6640625" style="6" customWidth="1"/>
    <col min="5" max="5" width="16.77734375" style="6" customWidth="1"/>
    <col min="6" max="6" width="17.33203125" customWidth="1"/>
    <col min="7" max="7" width="20.44140625" customWidth="1"/>
    <col min="8" max="8" width="19.6640625" customWidth="1"/>
    <col min="9" max="9" width="24.33203125" style="8" customWidth="1"/>
    <col min="10" max="105" width="11.44140625" style="14"/>
  </cols>
  <sheetData>
    <row r="1" spans="1:105" ht="17.399999999999999" x14ac:dyDescent="0.3">
      <c r="A1" s="114" t="s">
        <v>164</v>
      </c>
      <c r="B1" s="115"/>
      <c r="C1" s="115"/>
      <c r="D1" s="115"/>
      <c r="E1" s="115"/>
      <c r="F1" s="115"/>
      <c r="G1" s="115"/>
      <c r="H1" s="115"/>
      <c r="I1" s="116"/>
    </row>
    <row r="2" spans="1:105" ht="18" thickBot="1" x14ac:dyDescent="0.35">
      <c r="A2" s="117" t="s">
        <v>173</v>
      </c>
      <c r="B2" s="118"/>
      <c r="C2" s="118"/>
      <c r="D2" s="118"/>
      <c r="E2" s="118"/>
      <c r="F2" s="118"/>
      <c r="G2" s="118"/>
      <c r="H2" s="118"/>
      <c r="I2" s="119"/>
    </row>
    <row r="3" spans="1:105" s="4" customFormat="1" ht="18.899999999999999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5">
      <c r="A4" s="16" t="s">
        <v>15</v>
      </c>
      <c r="B4" s="120" t="s">
        <v>16</v>
      </c>
      <c r="C4" s="121"/>
      <c r="D4" s="11" t="s">
        <v>9</v>
      </c>
      <c r="E4" s="11" t="s">
        <v>10</v>
      </c>
      <c r="F4" s="12" t="s">
        <v>11</v>
      </c>
      <c r="G4" s="13" t="s">
        <v>12</v>
      </c>
      <c r="H4" s="11" t="s">
        <v>13</v>
      </c>
      <c r="I4" s="11" t="s">
        <v>14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3">
      <c r="A5" s="34" t="s">
        <v>35</v>
      </c>
      <c r="B5" s="75">
        <v>55.91</v>
      </c>
      <c r="C5" s="35" t="s">
        <v>84</v>
      </c>
      <c r="D5" s="36"/>
      <c r="E5" s="37">
        <f t="shared" ref="E5:E68" si="0">ROUND(D5-(D5*0.2),2)</f>
        <v>0</v>
      </c>
      <c r="F5" s="39">
        <v>2</v>
      </c>
      <c r="G5" s="38">
        <v>0</v>
      </c>
      <c r="H5" s="39">
        <f t="shared" ref="H5:I68" si="1">D5*F5</f>
        <v>0</v>
      </c>
      <c r="I5" s="40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3">
      <c r="A6" s="41" t="s">
        <v>59</v>
      </c>
      <c r="B6" s="76">
        <v>3.61</v>
      </c>
      <c r="C6" s="42" t="s">
        <v>84</v>
      </c>
      <c r="D6" s="43"/>
      <c r="E6" s="44">
        <f t="shared" si="0"/>
        <v>0</v>
      </c>
      <c r="F6" s="46">
        <v>0</v>
      </c>
      <c r="G6" s="45">
        <v>0</v>
      </c>
      <c r="H6" s="46">
        <f t="shared" si="1"/>
        <v>0</v>
      </c>
      <c r="I6" s="47">
        <f t="shared" si="1"/>
        <v>0</v>
      </c>
    </row>
    <row r="7" spans="1:105" ht="20.100000000000001" customHeight="1" x14ac:dyDescent="0.3">
      <c r="A7" s="77" t="s">
        <v>2</v>
      </c>
      <c r="B7" s="76">
        <v>7.38</v>
      </c>
      <c r="C7" s="42" t="s">
        <v>84</v>
      </c>
      <c r="D7" s="43"/>
      <c r="E7" s="44">
        <f t="shared" si="0"/>
        <v>0</v>
      </c>
      <c r="F7" s="46">
        <v>11</v>
      </c>
      <c r="G7" s="45">
        <v>0</v>
      </c>
      <c r="H7" s="46">
        <f t="shared" si="1"/>
        <v>0</v>
      </c>
      <c r="I7" s="47">
        <f t="shared" si="1"/>
        <v>0</v>
      </c>
    </row>
    <row r="8" spans="1:105" ht="20.100000000000001" customHeight="1" x14ac:dyDescent="0.3">
      <c r="A8" s="77" t="s">
        <v>0</v>
      </c>
      <c r="B8" s="76">
        <v>5.58</v>
      </c>
      <c r="C8" s="42" t="s">
        <v>84</v>
      </c>
      <c r="D8" s="43"/>
      <c r="E8" s="44">
        <f t="shared" si="0"/>
        <v>0</v>
      </c>
      <c r="F8" s="46">
        <v>27</v>
      </c>
      <c r="G8" s="45">
        <v>0</v>
      </c>
      <c r="H8" s="46">
        <f t="shared" si="1"/>
        <v>0</v>
      </c>
      <c r="I8" s="47">
        <f t="shared" si="1"/>
        <v>0</v>
      </c>
    </row>
    <row r="9" spans="1:105" ht="20.100000000000001" customHeight="1" x14ac:dyDescent="0.3">
      <c r="A9" s="77" t="s">
        <v>1</v>
      </c>
      <c r="B9" s="76">
        <v>6.42</v>
      </c>
      <c r="C9" s="42" t="s">
        <v>84</v>
      </c>
      <c r="D9" s="43"/>
      <c r="E9" s="44">
        <f t="shared" si="0"/>
        <v>0</v>
      </c>
      <c r="F9" s="46">
        <v>21</v>
      </c>
      <c r="G9" s="45">
        <v>0</v>
      </c>
      <c r="H9" s="46">
        <f t="shared" si="1"/>
        <v>0</v>
      </c>
      <c r="I9" s="47">
        <f t="shared" si="1"/>
        <v>0</v>
      </c>
    </row>
    <row r="10" spans="1:105" ht="20.100000000000001" customHeight="1" x14ac:dyDescent="0.3">
      <c r="A10" s="41" t="s">
        <v>60</v>
      </c>
      <c r="B10" s="76">
        <v>18.96</v>
      </c>
      <c r="C10" s="42" t="s">
        <v>85</v>
      </c>
      <c r="D10" s="43"/>
      <c r="E10" s="44">
        <f t="shared" si="0"/>
        <v>0</v>
      </c>
      <c r="F10" s="46">
        <v>0</v>
      </c>
      <c r="G10" s="45">
        <v>0</v>
      </c>
      <c r="H10" s="46">
        <f t="shared" si="1"/>
        <v>0</v>
      </c>
      <c r="I10" s="47">
        <f t="shared" si="1"/>
        <v>0</v>
      </c>
    </row>
    <row r="11" spans="1:105" s="9" customFormat="1" ht="20.100000000000001" customHeight="1" x14ac:dyDescent="0.3">
      <c r="A11" s="41" t="s">
        <v>36</v>
      </c>
      <c r="B11" s="76">
        <v>3.39</v>
      </c>
      <c r="C11" s="48" t="s">
        <v>3</v>
      </c>
      <c r="D11" s="43"/>
      <c r="E11" s="44">
        <f t="shared" si="0"/>
        <v>0</v>
      </c>
      <c r="F11" s="46">
        <v>1000</v>
      </c>
      <c r="G11" s="45">
        <v>62</v>
      </c>
      <c r="H11" s="46">
        <f t="shared" si="1"/>
        <v>0</v>
      </c>
      <c r="I11" s="47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3">
      <c r="A12" s="77" t="s">
        <v>37</v>
      </c>
      <c r="B12" s="76">
        <v>17.32</v>
      </c>
      <c r="C12" s="42" t="s">
        <v>85</v>
      </c>
      <c r="D12" s="43"/>
      <c r="E12" s="44">
        <f t="shared" si="0"/>
        <v>0</v>
      </c>
      <c r="F12" s="46">
        <v>46</v>
      </c>
      <c r="G12" s="45">
        <v>235</v>
      </c>
      <c r="H12" s="46">
        <f t="shared" si="1"/>
        <v>0</v>
      </c>
      <c r="I12" s="47">
        <f t="shared" si="1"/>
        <v>0</v>
      </c>
    </row>
    <row r="13" spans="1:105" ht="20.100000000000001" customHeight="1" x14ac:dyDescent="0.3">
      <c r="A13" s="41" t="s">
        <v>114</v>
      </c>
      <c r="B13" s="76">
        <v>33.130000000000003</v>
      </c>
      <c r="C13" s="42" t="s">
        <v>84</v>
      </c>
      <c r="D13" s="43"/>
      <c r="E13" s="44">
        <f t="shared" si="0"/>
        <v>0</v>
      </c>
      <c r="F13" s="46">
        <v>25</v>
      </c>
      <c r="G13" s="45">
        <v>0</v>
      </c>
      <c r="H13" s="46">
        <f t="shared" si="1"/>
        <v>0</v>
      </c>
      <c r="I13" s="47">
        <f t="shared" si="1"/>
        <v>0</v>
      </c>
    </row>
    <row r="14" spans="1:105" ht="20.100000000000001" customHeight="1" x14ac:dyDescent="0.3">
      <c r="A14" s="77" t="s">
        <v>4</v>
      </c>
      <c r="B14" s="76">
        <v>6.09</v>
      </c>
      <c r="C14" s="42" t="s">
        <v>84</v>
      </c>
      <c r="D14" s="43"/>
      <c r="E14" s="44">
        <f t="shared" si="0"/>
        <v>0</v>
      </c>
      <c r="F14" s="46">
        <v>36</v>
      </c>
      <c r="G14" s="45">
        <v>0</v>
      </c>
      <c r="H14" s="46">
        <f t="shared" si="1"/>
        <v>0</v>
      </c>
      <c r="I14" s="47">
        <f t="shared" si="1"/>
        <v>0</v>
      </c>
    </row>
    <row r="15" spans="1:105" ht="20.100000000000001" customHeight="1" x14ac:dyDescent="0.3">
      <c r="A15" s="49" t="s">
        <v>115</v>
      </c>
      <c r="B15" s="76">
        <v>33.53</v>
      </c>
      <c r="C15" s="42" t="s">
        <v>84</v>
      </c>
      <c r="D15" s="43"/>
      <c r="E15" s="44">
        <f t="shared" si="0"/>
        <v>0</v>
      </c>
      <c r="F15" s="46">
        <v>9</v>
      </c>
      <c r="G15" s="45">
        <v>0</v>
      </c>
      <c r="H15" s="46">
        <f t="shared" si="1"/>
        <v>0</v>
      </c>
      <c r="I15" s="47">
        <f t="shared" si="1"/>
        <v>0</v>
      </c>
    </row>
    <row r="16" spans="1:105" ht="20.100000000000001" customHeight="1" x14ac:dyDescent="0.3">
      <c r="A16" s="41" t="s">
        <v>38</v>
      </c>
      <c r="B16" s="76">
        <v>10.09</v>
      </c>
      <c r="C16" s="42" t="s">
        <v>85</v>
      </c>
      <c r="D16" s="43"/>
      <c r="E16" s="44">
        <f t="shared" si="0"/>
        <v>0</v>
      </c>
      <c r="F16" s="46">
        <v>0</v>
      </c>
      <c r="G16" s="45">
        <v>0</v>
      </c>
      <c r="H16" s="46">
        <f t="shared" si="1"/>
        <v>0</v>
      </c>
      <c r="I16" s="47">
        <f t="shared" si="1"/>
        <v>0</v>
      </c>
    </row>
    <row r="17" spans="1:105" s="9" customFormat="1" ht="20.100000000000001" customHeight="1" x14ac:dyDescent="0.3">
      <c r="A17" s="41" t="s">
        <v>61</v>
      </c>
      <c r="B17" s="76">
        <v>66.540000000000006</v>
      </c>
      <c r="C17" s="42" t="s">
        <v>84</v>
      </c>
      <c r="D17" s="43"/>
      <c r="E17" s="44">
        <f t="shared" si="0"/>
        <v>0</v>
      </c>
      <c r="F17" s="46">
        <v>0</v>
      </c>
      <c r="G17" s="45">
        <v>0</v>
      </c>
      <c r="H17" s="46">
        <f t="shared" si="1"/>
        <v>0</v>
      </c>
      <c r="I17" s="47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3">
      <c r="A18" s="49" t="s">
        <v>62</v>
      </c>
      <c r="B18" s="76">
        <v>13.25</v>
      </c>
      <c r="C18" s="48" t="s">
        <v>84</v>
      </c>
      <c r="D18" s="43"/>
      <c r="E18" s="44">
        <f t="shared" si="0"/>
        <v>0</v>
      </c>
      <c r="F18" s="46">
        <v>108</v>
      </c>
      <c r="G18" s="45">
        <v>0</v>
      </c>
      <c r="H18" s="46">
        <f t="shared" si="1"/>
        <v>0</v>
      </c>
      <c r="I18" s="47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3">
      <c r="A19" s="50" t="s">
        <v>63</v>
      </c>
      <c r="B19" s="76">
        <v>13.25</v>
      </c>
      <c r="C19" s="48" t="s">
        <v>84</v>
      </c>
      <c r="D19" s="43"/>
      <c r="E19" s="44">
        <f t="shared" si="0"/>
        <v>0</v>
      </c>
      <c r="F19" s="46">
        <v>17</v>
      </c>
      <c r="G19" s="45">
        <v>0</v>
      </c>
      <c r="H19" s="46">
        <f t="shared" si="1"/>
        <v>0</v>
      </c>
      <c r="I19" s="47">
        <f t="shared" si="1"/>
        <v>0</v>
      </c>
    </row>
    <row r="20" spans="1:105" ht="20.100000000000001" customHeight="1" x14ac:dyDescent="0.3">
      <c r="A20" s="49" t="s">
        <v>64</v>
      </c>
      <c r="B20" s="76">
        <v>13.25</v>
      </c>
      <c r="C20" s="48" t="s">
        <v>84</v>
      </c>
      <c r="D20" s="43"/>
      <c r="E20" s="44">
        <f t="shared" si="0"/>
        <v>0</v>
      </c>
      <c r="F20" s="46">
        <v>16</v>
      </c>
      <c r="G20" s="45">
        <v>0</v>
      </c>
      <c r="H20" s="46">
        <f t="shared" si="1"/>
        <v>0</v>
      </c>
      <c r="I20" s="47">
        <f t="shared" si="1"/>
        <v>0</v>
      </c>
    </row>
    <row r="21" spans="1:105" ht="20.100000000000001" customHeight="1" x14ac:dyDescent="0.3">
      <c r="A21" s="41" t="s">
        <v>39</v>
      </c>
      <c r="B21" s="76">
        <v>25.61</v>
      </c>
      <c r="C21" s="48" t="s">
        <v>84</v>
      </c>
      <c r="D21" s="43"/>
      <c r="E21" s="44">
        <f t="shared" si="0"/>
        <v>0</v>
      </c>
      <c r="F21" s="46">
        <v>48</v>
      </c>
      <c r="G21" s="45">
        <v>0</v>
      </c>
      <c r="H21" s="46">
        <f t="shared" si="1"/>
        <v>0</v>
      </c>
      <c r="I21" s="47">
        <f t="shared" si="1"/>
        <v>0</v>
      </c>
    </row>
    <row r="22" spans="1:105" s="9" customFormat="1" ht="31.5" customHeight="1" x14ac:dyDescent="0.3">
      <c r="A22" s="41" t="s">
        <v>41</v>
      </c>
      <c r="B22" s="76">
        <v>25.61</v>
      </c>
      <c r="C22" s="48" t="s">
        <v>84</v>
      </c>
      <c r="D22" s="43"/>
      <c r="E22" s="44">
        <f t="shared" si="0"/>
        <v>0</v>
      </c>
      <c r="F22" s="46">
        <v>5</v>
      </c>
      <c r="G22" s="45">
        <v>0</v>
      </c>
      <c r="H22" s="46">
        <f t="shared" si="1"/>
        <v>0</v>
      </c>
      <c r="I22" s="47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3">
      <c r="A23" s="41" t="s">
        <v>40</v>
      </c>
      <c r="B23" s="76">
        <v>25.61</v>
      </c>
      <c r="C23" s="48" t="s">
        <v>84</v>
      </c>
      <c r="D23" s="43"/>
      <c r="E23" s="44">
        <f t="shared" si="0"/>
        <v>0</v>
      </c>
      <c r="F23" s="46">
        <v>54</v>
      </c>
      <c r="G23" s="45">
        <v>0</v>
      </c>
      <c r="H23" s="46">
        <f t="shared" si="1"/>
        <v>0</v>
      </c>
      <c r="I23" s="47">
        <f t="shared" si="1"/>
        <v>0</v>
      </c>
    </row>
    <row r="24" spans="1:105" ht="20.100000000000001" customHeight="1" x14ac:dyDescent="0.3">
      <c r="A24" s="41" t="s">
        <v>116</v>
      </c>
      <c r="B24" s="76">
        <v>99.75</v>
      </c>
      <c r="C24" s="48" t="s">
        <v>84</v>
      </c>
      <c r="D24" s="43"/>
      <c r="E24" s="44">
        <f t="shared" si="0"/>
        <v>0</v>
      </c>
      <c r="F24" s="46">
        <v>2</v>
      </c>
      <c r="G24" s="45">
        <v>0</v>
      </c>
      <c r="H24" s="46">
        <f t="shared" si="1"/>
        <v>0</v>
      </c>
      <c r="I24" s="47">
        <f t="shared" si="1"/>
        <v>0</v>
      </c>
    </row>
    <row r="25" spans="1:105" ht="20.100000000000001" customHeight="1" x14ac:dyDescent="0.3">
      <c r="A25" s="41" t="s">
        <v>42</v>
      </c>
      <c r="B25" s="76">
        <v>19.25</v>
      </c>
      <c r="C25" s="48" t="s">
        <v>84</v>
      </c>
      <c r="D25" s="43"/>
      <c r="E25" s="44">
        <f t="shared" si="0"/>
        <v>0</v>
      </c>
      <c r="F25" s="46">
        <v>0</v>
      </c>
      <c r="G25" s="45">
        <v>0</v>
      </c>
      <c r="H25" s="46">
        <f t="shared" si="1"/>
        <v>0</v>
      </c>
      <c r="I25" s="47">
        <f t="shared" si="1"/>
        <v>0</v>
      </c>
    </row>
    <row r="26" spans="1:105" ht="20.100000000000001" customHeight="1" x14ac:dyDescent="0.3">
      <c r="A26" s="77" t="s">
        <v>117</v>
      </c>
      <c r="B26" s="76">
        <v>39.53</v>
      </c>
      <c r="C26" s="42" t="s">
        <v>84</v>
      </c>
      <c r="D26" s="43"/>
      <c r="E26" s="44">
        <f t="shared" si="0"/>
        <v>0</v>
      </c>
      <c r="F26" s="46">
        <v>55</v>
      </c>
      <c r="G26" s="45">
        <v>0</v>
      </c>
      <c r="H26" s="46">
        <f t="shared" si="1"/>
        <v>0</v>
      </c>
      <c r="I26" s="47">
        <f t="shared" si="1"/>
        <v>0</v>
      </c>
    </row>
    <row r="27" spans="1:105" s="9" customFormat="1" ht="17.399999999999999" x14ac:dyDescent="0.3">
      <c r="A27" s="77" t="s">
        <v>118</v>
      </c>
      <c r="B27" s="76">
        <v>45.46</v>
      </c>
      <c r="C27" s="42" t="s">
        <v>84</v>
      </c>
      <c r="D27" s="43"/>
      <c r="E27" s="44">
        <f t="shared" si="0"/>
        <v>0</v>
      </c>
      <c r="F27" s="46">
        <v>61</v>
      </c>
      <c r="G27" s="51">
        <v>3</v>
      </c>
      <c r="H27" s="46">
        <f t="shared" si="1"/>
        <v>0</v>
      </c>
      <c r="I27" s="47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3">
      <c r="A28" s="41" t="s">
        <v>65</v>
      </c>
      <c r="B28" s="76">
        <v>106.25</v>
      </c>
      <c r="C28" s="42" t="s">
        <v>84</v>
      </c>
      <c r="D28" s="43"/>
      <c r="E28" s="44">
        <f t="shared" si="0"/>
        <v>0</v>
      </c>
      <c r="F28" s="46">
        <v>0</v>
      </c>
      <c r="G28" s="45">
        <v>0</v>
      </c>
      <c r="H28" s="46">
        <f t="shared" si="1"/>
        <v>0</v>
      </c>
      <c r="I28" s="47">
        <f t="shared" si="1"/>
        <v>0</v>
      </c>
    </row>
    <row r="29" spans="1:105" ht="20.100000000000001" customHeight="1" x14ac:dyDescent="0.3">
      <c r="A29" s="41" t="s">
        <v>43</v>
      </c>
      <c r="B29" s="76">
        <v>40.409999999999997</v>
      </c>
      <c r="C29" s="42" t="s">
        <v>84</v>
      </c>
      <c r="D29" s="43"/>
      <c r="E29" s="44">
        <f t="shared" si="0"/>
        <v>0</v>
      </c>
      <c r="F29" s="46">
        <v>4</v>
      </c>
      <c r="G29" s="51">
        <v>0</v>
      </c>
      <c r="H29" s="46">
        <f t="shared" si="1"/>
        <v>0</v>
      </c>
      <c r="I29" s="47">
        <f t="shared" si="1"/>
        <v>0</v>
      </c>
    </row>
    <row r="30" spans="1:105" ht="20.100000000000001" customHeight="1" x14ac:dyDescent="0.3">
      <c r="A30" s="41" t="s">
        <v>119</v>
      </c>
      <c r="B30" s="76">
        <v>30</v>
      </c>
      <c r="C30" s="42" t="s">
        <v>84</v>
      </c>
      <c r="D30" s="43"/>
      <c r="E30" s="44">
        <f t="shared" si="0"/>
        <v>0</v>
      </c>
      <c r="F30" s="46">
        <v>0</v>
      </c>
      <c r="G30" s="45">
        <v>0</v>
      </c>
      <c r="H30" s="46">
        <f t="shared" si="1"/>
        <v>0</v>
      </c>
      <c r="I30" s="47">
        <f t="shared" si="1"/>
        <v>0</v>
      </c>
    </row>
    <row r="31" spans="1:105" ht="20.100000000000001" customHeight="1" x14ac:dyDescent="0.3">
      <c r="A31" s="41" t="s">
        <v>44</v>
      </c>
      <c r="B31" s="76">
        <v>26.44</v>
      </c>
      <c r="C31" s="42" t="s">
        <v>84</v>
      </c>
      <c r="D31" s="43"/>
      <c r="E31" s="44">
        <f t="shared" si="0"/>
        <v>0</v>
      </c>
      <c r="F31" s="46">
        <v>0</v>
      </c>
      <c r="G31" s="45">
        <v>0</v>
      </c>
      <c r="H31" s="46">
        <f t="shared" si="1"/>
        <v>0</v>
      </c>
      <c r="I31" s="47">
        <f t="shared" si="1"/>
        <v>0</v>
      </c>
    </row>
    <row r="32" spans="1:105" ht="20.100000000000001" customHeight="1" x14ac:dyDescent="0.3">
      <c r="A32" s="41" t="s">
        <v>5</v>
      </c>
      <c r="B32" s="76">
        <v>4.5</v>
      </c>
      <c r="C32" s="48" t="s">
        <v>3</v>
      </c>
      <c r="D32" s="43"/>
      <c r="E32" s="44">
        <f t="shared" si="0"/>
        <v>0</v>
      </c>
      <c r="F32" s="46">
        <v>825</v>
      </c>
      <c r="G32" s="45">
        <v>48</v>
      </c>
      <c r="H32" s="46">
        <f t="shared" si="1"/>
        <v>0</v>
      </c>
      <c r="I32" s="47">
        <f t="shared" si="1"/>
        <v>0</v>
      </c>
    </row>
    <row r="33" spans="1:105" ht="20.100000000000001" customHeight="1" x14ac:dyDescent="0.3">
      <c r="A33" s="41" t="s">
        <v>66</v>
      </c>
      <c r="B33" s="76">
        <v>30.88</v>
      </c>
      <c r="C33" s="42" t="s">
        <v>84</v>
      </c>
      <c r="D33" s="43"/>
      <c r="E33" s="44">
        <f t="shared" si="0"/>
        <v>0</v>
      </c>
      <c r="F33" s="46">
        <v>5</v>
      </c>
      <c r="G33" s="45">
        <v>0</v>
      </c>
      <c r="H33" s="46">
        <f t="shared" si="1"/>
        <v>0</v>
      </c>
      <c r="I33" s="47">
        <f t="shared" si="1"/>
        <v>0</v>
      </c>
    </row>
    <row r="34" spans="1:105" s="30" customFormat="1" ht="20.100000000000001" customHeight="1" x14ac:dyDescent="0.3">
      <c r="A34" s="41" t="s">
        <v>45</v>
      </c>
      <c r="B34" s="76">
        <v>62.84</v>
      </c>
      <c r="C34" s="48" t="s">
        <v>84</v>
      </c>
      <c r="D34" s="43"/>
      <c r="E34" s="52">
        <f t="shared" si="0"/>
        <v>0</v>
      </c>
      <c r="F34" s="54">
        <v>9</v>
      </c>
      <c r="G34" s="53">
        <v>0</v>
      </c>
      <c r="H34" s="54">
        <f t="shared" si="1"/>
        <v>0</v>
      </c>
      <c r="I34" s="55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3">
      <c r="A35" s="41" t="s">
        <v>67</v>
      </c>
      <c r="B35" s="76">
        <v>44.12</v>
      </c>
      <c r="C35" s="48" t="s">
        <v>84</v>
      </c>
      <c r="D35" s="43"/>
      <c r="E35" s="52">
        <f t="shared" si="0"/>
        <v>0</v>
      </c>
      <c r="F35" s="54">
        <v>0</v>
      </c>
      <c r="G35" s="53">
        <v>0</v>
      </c>
      <c r="H35" s="54">
        <f t="shared" si="1"/>
        <v>0</v>
      </c>
      <c r="I35" s="55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3">
      <c r="A36" s="41" t="s">
        <v>46</v>
      </c>
      <c r="B36" s="76">
        <v>27.95</v>
      </c>
      <c r="C36" s="48" t="s">
        <v>85</v>
      </c>
      <c r="D36" s="43"/>
      <c r="E36" s="44">
        <f t="shared" si="0"/>
        <v>0</v>
      </c>
      <c r="F36" s="46">
        <v>2</v>
      </c>
      <c r="G36" s="45">
        <v>1</v>
      </c>
      <c r="H36" s="46">
        <f t="shared" si="1"/>
        <v>0</v>
      </c>
      <c r="I36" s="47">
        <f t="shared" si="1"/>
        <v>0</v>
      </c>
    </row>
    <row r="37" spans="1:105" ht="20.100000000000001" customHeight="1" x14ac:dyDescent="0.3">
      <c r="A37" s="41" t="s">
        <v>47</v>
      </c>
      <c r="B37" s="76">
        <v>41.94</v>
      </c>
      <c r="C37" s="48" t="s">
        <v>85</v>
      </c>
      <c r="D37" s="43"/>
      <c r="E37" s="44">
        <f t="shared" si="0"/>
        <v>0</v>
      </c>
      <c r="F37" s="46">
        <v>2</v>
      </c>
      <c r="G37" s="45">
        <v>7</v>
      </c>
      <c r="H37" s="46">
        <f t="shared" si="1"/>
        <v>0</v>
      </c>
      <c r="I37" s="47">
        <f t="shared" si="1"/>
        <v>0</v>
      </c>
    </row>
    <row r="38" spans="1:105" s="9" customFormat="1" ht="20.100000000000001" customHeight="1" x14ac:dyDescent="0.3">
      <c r="A38" s="41" t="s">
        <v>48</v>
      </c>
      <c r="B38" s="76">
        <v>55.91</v>
      </c>
      <c r="C38" s="48" t="s">
        <v>85</v>
      </c>
      <c r="D38" s="43"/>
      <c r="E38" s="44">
        <f t="shared" si="0"/>
        <v>0</v>
      </c>
      <c r="F38" s="46">
        <v>59</v>
      </c>
      <c r="G38" s="51">
        <v>43</v>
      </c>
      <c r="H38" s="46">
        <f t="shared" si="1"/>
        <v>0</v>
      </c>
      <c r="I38" s="47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3">
      <c r="A39" s="41" t="s">
        <v>49</v>
      </c>
      <c r="B39" s="76">
        <v>69.89</v>
      </c>
      <c r="C39" s="42" t="s">
        <v>85</v>
      </c>
      <c r="D39" s="43"/>
      <c r="E39" s="44">
        <f t="shared" si="0"/>
        <v>0</v>
      </c>
      <c r="F39" s="46">
        <v>0</v>
      </c>
      <c r="G39" s="45">
        <v>111</v>
      </c>
      <c r="H39" s="46">
        <f t="shared" si="1"/>
        <v>0</v>
      </c>
      <c r="I39" s="47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3">
      <c r="A40" s="41" t="s">
        <v>68</v>
      </c>
      <c r="B40" s="76">
        <v>48.52</v>
      </c>
      <c r="C40" s="42" t="s">
        <v>85</v>
      </c>
      <c r="D40" s="43"/>
      <c r="E40" s="44">
        <f t="shared" si="0"/>
        <v>0</v>
      </c>
      <c r="F40" s="46">
        <v>0</v>
      </c>
      <c r="G40" s="51">
        <v>0</v>
      </c>
      <c r="H40" s="46">
        <f t="shared" si="1"/>
        <v>0</v>
      </c>
      <c r="I40" s="47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3">
      <c r="A41" s="41" t="s">
        <v>50</v>
      </c>
      <c r="B41" s="76">
        <v>16.77</v>
      </c>
      <c r="C41" s="42" t="s">
        <v>85</v>
      </c>
      <c r="D41" s="43"/>
      <c r="E41" s="44">
        <f t="shared" si="0"/>
        <v>0</v>
      </c>
      <c r="F41" s="46">
        <v>0</v>
      </c>
      <c r="G41" s="45">
        <v>0</v>
      </c>
      <c r="H41" s="46">
        <f t="shared" si="1"/>
        <v>0</v>
      </c>
      <c r="I41" s="47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3">
      <c r="A42" s="41" t="s">
        <v>51</v>
      </c>
      <c r="B42" s="76">
        <v>33.549999999999997</v>
      </c>
      <c r="C42" s="42" t="s">
        <v>85</v>
      </c>
      <c r="D42" s="43"/>
      <c r="E42" s="44">
        <f t="shared" si="0"/>
        <v>0</v>
      </c>
      <c r="F42" s="46">
        <v>0</v>
      </c>
      <c r="G42" s="45">
        <v>6</v>
      </c>
      <c r="H42" s="46">
        <f t="shared" si="1"/>
        <v>0</v>
      </c>
      <c r="I42" s="47">
        <f t="shared" si="1"/>
        <v>0</v>
      </c>
    </row>
    <row r="43" spans="1:105" ht="20.100000000000001" customHeight="1" x14ac:dyDescent="0.3">
      <c r="A43" s="56" t="s">
        <v>52</v>
      </c>
      <c r="B43" s="76">
        <v>41.94</v>
      </c>
      <c r="C43" s="42" t="s">
        <v>85</v>
      </c>
      <c r="D43" s="43"/>
      <c r="E43" s="44">
        <f t="shared" si="0"/>
        <v>0</v>
      </c>
      <c r="F43" s="46">
        <v>132</v>
      </c>
      <c r="G43" s="45">
        <v>1371</v>
      </c>
      <c r="H43" s="46">
        <f t="shared" si="1"/>
        <v>0</v>
      </c>
      <c r="I43" s="47">
        <f t="shared" si="1"/>
        <v>0</v>
      </c>
    </row>
    <row r="44" spans="1:105" ht="20.100000000000001" customHeight="1" x14ac:dyDescent="0.3">
      <c r="A44" s="56" t="s">
        <v>53</v>
      </c>
      <c r="B44" s="76">
        <v>50.32</v>
      </c>
      <c r="C44" s="48" t="s">
        <v>85</v>
      </c>
      <c r="D44" s="43"/>
      <c r="E44" s="44">
        <f t="shared" si="0"/>
        <v>0</v>
      </c>
      <c r="F44" s="46">
        <v>3</v>
      </c>
      <c r="G44" s="45">
        <v>18</v>
      </c>
      <c r="H44" s="46">
        <f t="shared" si="1"/>
        <v>0</v>
      </c>
      <c r="I44" s="47">
        <f t="shared" si="1"/>
        <v>0</v>
      </c>
    </row>
    <row r="45" spans="1:105" s="9" customFormat="1" ht="20.100000000000001" customHeight="1" x14ac:dyDescent="0.3">
      <c r="A45" s="56" t="s">
        <v>69</v>
      </c>
      <c r="B45" s="76">
        <v>24.74</v>
      </c>
      <c r="C45" s="42" t="s">
        <v>85</v>
      </c>
      <c r="D45" s="43"/>
      <c r="E45" s="44">
        <f t="shared" si="0"/>
        <v>0</v>
      </c>
      <c r="F45" s="46">
        <v>160</v>
      </c>
      <c r="G45" s="51">
        <v>1087</v>
      </c>
      <c r="H45" s="46">
        <f t="shared" si="1"/>
        <v>0</v>
      </c>
      <c r="I45" s="47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3">
      <c r="A46" s="41" t="s">
        <v>70</v>
      </c>
      <c r="B46" s="76">
        <v>122.31</v>
      </c>
      <c r="C46" s="48" t="s">
        <v>85</v>
      </c>
      <c r="D46" s="43"/>
      <c r="E46" s="44">
        <f t="shared" si="0"/>
        <v>0</v>
      </c>
      <c r="F46" s="46">
        <v>0</v>
      </c>
      <c r="G46" s="45">
        <v>0</v>
      </c>
      <c r="H46" s="46">
        <f t="shared" si="1"/>
        <v>0</v>
      </c>
      <c r="I46" s="47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3">
      <c r="A47" s="56" t="s">
        <v>71</v>
      </c>
      <c r="B47" s="76">
        <v>15.1</v>
      </c>
      <c r="C47" s="42" t="s">
        <v>84</v>
      </c>
      <c r="D47" s="43"/>
      <c r="E47" s="44">
        <f t="shared" si="0"/>
        <v>0</v>
      </c>
      <c r="F47" s="46">
        <v>7</v>
      </c>
      <c r="G47" s="45">
        <v>0</v>
      </c>
      <c r="H47" s="46">
        <f t="shared" si="1"/>
        <v>0</v>
      </c>
      <c r="I47" s="47">
        <f t="shared" si="1"/>
        <v>0</v>
      </c>
    </row>
    <row r="48" spans="1:105" s="9" customFormat="1" ht="20.100000000000001" customHeight="1" x14ac:dyDescent="0.3">
      <c r="A48" s="41" t="s">
        <v>33</v>
      </c>
      <c r="B48" s="76">
        <v>22.65</v>
      </c>
      <c r="C48" s="48" t="s">
        <v>84</v>
      </c>
      <c r="D48" s="43"/>
      <c r="E48" s="44">
        <f t="shared" si="0"/>
        <v>0</v>
      </c>
      <c r="F48" s="46">
        <v>0</v>
      </c>
      <c r="G48" s="45">
        <v>0</v>
      </c>
      <c r="H48" s="46">
        <f t="shared" si="1"/>
        <v>0</v>
      </c>
      <c r="I48" s="47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3">
      <c r="A49" s="56" t="s">
        <v>72</v>
      </c>
      <c r="B49" s="76">
        <v>23.52</v>
      </c>
      <c r="C49" s="42" t="s">
        <v>84</v>
      </c>
      <c r="D49" s="43"/>
      <c r="E49" s="44">
        <f t="shared" si="0"/>
        <v>0</v>
      </c>
      <c r="F49" s="46">
        <v>0</v>
      </c>
      <c r="G49" s="45">
        <v>0</v>
      </c>
      <c r="H49" s="46">
        <f t="shared" si="1"/>
        <v>0</v>
      </c>
      <c r="I49" s="47">
        <f t="shared" si="1"/>
        <v>0</v>
      </c>
    </row>
    <row r="50" spans="1:105" ht="20.100000000000001" customHeight="1" x14ac:dyDescent="0.3">
      <c r="A50" s="41" t="s">
        <v>73</v>
      </c>
      <c r="B50" s="76">
        <v>21.01</v>
      </c>
      <c r="C50" s="42" t="s">
        <v>84</v>
      </c>
      <c r="D50" s="43"/>
      <c r="E50" s="44">
        <f t="shared" si="0"/>
        <v>0</v>
      </c>
      <c r="F50" s="46">
        <v>0</v>
      </c>
      <c r="G50" s="51">
        <v>15</v>
      </c>
      <c r="H50" s="46">
        <f t="shared" si="1"/>
        <v>0</v>
      </c>
      <c r="I50" s="47">
        <f t="shared" si="1"/>
        <v>0</v>
      </c>
    </row>
    <row r="51" spans="1:105" ht="20.100000000000001" customHeight="1" x14ac:dyDescent="0.3">
      <c r="A51" s="41" t="s">
        <v>74</v>
      </c>
      <c r="B51" s="76">
        <v>22.25</v>
      </c>
      <c r="C51" s="48" t="s">
        <v>84</v>
      </c>
      <c r="D51" s="43"/>
      <c r="E51" s="44">
        <f t="shared" si="0"/>
        <v>0</v>
      </c>
      <c r="F51" s="46">
        <v>0</v>
      </c>
      <c r="G51" s="51">
        <v>0</v>
      </c>
      <c r="H51" s="46">
        <f t="shared" si="1"/>
        <v>0</v>
      </c>
      <c r="I51" s="47">
        <f t="shared" si="1"/>
        <v>0</v>
      </c>
    </row>
    <row r="52" spans="1:105" ht="20.100000000000001" customHeight="1" x14ac:dyDescent="0.3">
      <c r="A52" s="41" t="s">
        <v>30</v>
      </c>
      <c r="B52" s="76">
        <v>43.98</v>
      </c>
      <c r="C52" s="48" t="s">
        <v>84</v>
      </c>
      <c r="D52" s="43"/>
      <c r="E52" s="44">
        <f t="shared" si="0"/>
        <v>0</v>
      </c>
      <c r="F52" s="46">
        <v>15</v>
      </c>
      <c r="G52" s="51">
        <v>9</v>
      </c>
      <c r="H52" s="46">
        <f t="shared" si="1"/>
        <v>0</v>
      </c>
      <c r="I52" s="47">
        <f t="shared" si="1"/>
        <v>0</v>
      </c>
    </row>
    <row r="53" spans="1:105" ht="20.100000000000001" customHeight="1" x14ac:dyDescent="0.3">
      <c r="A53" s="41" t="s">
        <v>28</v>
      </c>
      <c r="B53" s="76">
        <v>37.71</v>
      </c>
      <c r="C53" s="42" t="s">
        <v>84</v>
      </c>
      <c r="D53" s="43"/>
      <c r="E53" s="44">
        <f t="shared" si="0"/>
        <v>0</v>
      </c>
      <c r="F53" s="46">
        <v>9</v>
      </c>
      <c r="G53" s="45">
        <v>49</v>
      </c>
      <c r="H53" s="46">
        <f t="shared" si="1"/>
        <v>0</v>
      </c>
      <c r="I53" s="47">
        <f t="shared" si="1"/>
        <v>0</v>
      </c>
    </row>
    <row r="54" spans="1:105" s="9" customFormat="1" ht="20.100000000000001" customHeight="1" x14ac:dyDescent="0.3">
      <c r="A54" s="41" t="s">
        <v>29</v>
      </c>
      <c r="B54" s="76">
        <v>40.26</v>
      </c>
      <c r="C54" s="48" t="s">
        <v>84</v>
      </c>
      <c r="D54" s="43"/>
      <c r="E54" s="44">
        <f t="shared" si="0"/>
        <v>0</v>
      </c>
      <c r="F54" s="46">
        <v>16</v>
      </c>
      <c r="G54" s="51">
        <v>12</v>
      </c>
      <c r="H54" s="46">
        <f t="shared" si="1"/>
        <v>0</v>
      </c>
      <c r="I54" s="47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3">
      <c r="A55" s="41" t="s">
        <v>75</v>
      </c>
      <c r="B55" s="76">
        <v>78.53</v>
      </c>
      <c r="C55" s="42" t="s">
        <v>84</v>
      </c>
      <c r="D55" s="43"/>
      <c r="E55" s="44">
        <f t="shared" si="0"/>
        <v>0</v>
      </c>
      <c r="F55" s="46">
        <v>0</v>
      </c>
      <c r="G55" s="45">
        <v>0</v>
      </c>
      <c r="H55" s="46">
        <f t="shared" si="1"/>
        <v>0</v>
      </c>
      <c r="I55" s="47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3">
      <c r="A56" s="56" t="s">
        <v>76</v>
      </c>
      <c r="B56" s="76">
        <v>61.14</v>
      </c>
      <c r="C56" s="42" t="s">
        <v>84</v>
      </c>
      <c r="D56" s="43"/>
      <c r="E56" s="44">
        <f t="shared" si="0"/>
        <v>0</v>
      </c>
      <c r="F56" s="46">
        <v>0</v>
      </c>
      <c r="G56" s="51">
        <v>10</v>
      </c>
      <c r="H56" s="46">
        <f t="shared" si="1"/>
        <v>0</v>
      </c>
      <c r="I56" s="47">
        <f t="shared" si="1"/>
        <v>0</v>
      </c>
    </row>
    <row r="57" spans="1:105" ht="20.100000000000001" customHeight="1" x14ac:dyDescent="0.3">
      <c r="A57" s="41" t="s">
        <v>77</v>
      </c>
      <c r="B57" s="76">
        <v>66.17</v>
      </c>
      <c r="C57" s="42" t="s">
        <v>84</v>
      </c>
      <c r="D57" s="43"/>
      <c r="E57" s="44">
        <f t="shared" si="0"/>
        <v>0</v>
      </c>
      <c r="F57" s="46">
        <v>16</v>
      </c>
      <c r="G57" s="45">
        <v>9</v>
      </c>
      <c r="H57" s="46">
        <f t="shared" si="1"/>
        <v>0</v>
      </c>
      <c r="I57" s="47">
        <f t="shared" si="1"/>
        <v>0</v>
      </c>
    </row>
    <row r="58" spans="1:105" ht="20.100000000000001" customHeight="1" x14ac:dyDescent="0.3">
      <c r="A58" s="41" t="s">
        <v>54</v>
      </c>
      <c r="B58" s="76">
        <v>100.86</v>
      </c>
      <c r="C58" s="42" t="s">
        <v>84</v>
      </c>
      <c r="D58" s="43"/>
      <c r="E58" s="44">
        <f t="shared" si="0"/>
        <v>0</v>
      </c>
      <c r="F58" s="46">
        <v>4</v>
      </c>
      <c r="G58" s="51">
        <v>1</v>
      </c>
      <c r="H58" s="46">
        <f t="shared" si="1"/>
        <v>0</v>
      </c>
      <c r="I58" s="47">
        <f t="shared" si="1"/>
        <v>0</v>
      </c>
    </row>
    <row r="59" spans="1:105" s="9" customFormat="1" ht="20.100000000000001" customHeight="1" x14ac:dyDescent="0.3">
      <c r="A59" s="41" t="s">
        <v>55</v>
      </c>
      <c r="B59" s="76">
        <v>204.98</v>
      </c>
      <c r="C59" s="42" t="s">
        <v>84</v>
      </c>
      <c r="D59" s="43"/>
      <c r="E59" s="44">
        <f t="shared" si="0"/>
        <v>0</v>
      </c>
      <c r="F59" s="46">
        <v>0</v>
      </c>
      <c r="G59" s="45">
        <v>0</v>
      </c>
      <c r="H59" s="46">
        <f t="shared" si="1"/>
        <v>0</v>
      </c>
      <c r="I59" s="47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3">
      <c r="A60" s="41" t="s">
        <v>56</v>
      </c>
      <c r="B60" s="76">
        <v>89.4</v>
      </c>
      <c r="C60" s="42" t="s">
        <v>84</v>
      </c>
      <c r="D60" s="43"/>
      <c r="E60" s="44">
        <f t="shared" si="0"/>
        <v>0</v>
      </c>
      <c r="F60" s="46">
        <v>0</v>
      </c>
      <c r="G60" s="51">
        <v>1</v>
      </c>
      <c r="H60" s="46">
        <f t="shared" si="1"/>
        <v>0</v>
      </c>
      <c r="I60" s="47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3">
      <c r="A61" s="41" t="s">
        <v>6</v>
      </c>
      <c r="B61" s="76">
        <v>15.89</v>
      </c>
      <c r="C61" s="42" t="s">
        <v>84</v>
      </c>
      <c r="D61" s="43"/>
      <c r="E61" s="44">
        <f t="shared" si="0"/>
        <v>0</v>
      </c>
      <c r="F61" s="46">
        <v>47</v>
      </c>
      <c r="G61" s="51">
        <v>15</v>
      </c>
      <c r="H61" s="46">
        <f t="shared" si="1"/>
        <v>0</v>
      </c>
      <c r="I61" s="47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3">
      <c r="A62" s="41" t="s">
        <v>78</v>
      </c>
      <c r="B62" s="76">
        <v>9.01</v>
      </c>
      <c r="C62" s="42" t="s">
        <v>3</v>
      </c>
      <c r="D62" s="43"/>
      <c r="E62" s="44">
        <f t="shared" si="0"/>
        <v>0</v>
      </c>
      <c r="F62" s="46">
        <v>0</v>
      </c>
      <c r="G62" s="51">
        <v>0</v>
      </c>
      <c r="H62" s="46">
        <f t="shared" si="1"/>
        <v>0</v>
      </c>
      <c r="I62" s="47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3">
      <c r="A63" s="41" t="s">
        <v>7</v>
      </c>
      <c r="B63" s="76">
        <v>12.41</v>
      </c>
      <c r="C63" s="42" t="s">
        <v>3</v>
      </c>
      <c r="D63" s="43"/>
      <c r="E63" s="44">
        <f t="shared" si="0"/>
        <v>0</v>
      </c>
      <c r="F63" s="46">
        <v>100</v>
      </c>
      <c r="G63" s="45">
        <v>0</v>
      </c>
      <c r="H63" s="46">
        <f t="shared" si="1"/>
        <v>0</v>
      </c>
      <c r="I63" s="47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3">
      <c r="A64" s="41" t="s">
        <v>8</v>
      </c>
      <c r="B64" s="76">
        <v>25.2</v>
      </c>
      <c r="C64" s="42" t="s">
        <v>3</v>
      </c>
      <c r="D64" s="43"/>
      <c r="E64" s="44">
        <f t="shared" si="0"/>
        <v>0</v>
      </c>
      <c r="F64" s="46">
        <v>21</v>
      </c>
      <c r="G64" s="45">
        <v>0</v>
      </c>
      <c r="H64" s="46">
        <f t="shared" si="1"/>
        <v>0</v>
      </c>
      <c r="I64" s="47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3">
      <c r="A65" s="41" t="s">
        <v>79</v>
      </c>
      <c r="B65" s="76">
        <v>10.119999999999999</v>
      </c>
      <c r="C65" s="42" t="s">
        <v>3</v>
      </c>
      <c r="D65" s="43"/>
      <c r="E65" s="44">
        <f t="shared" si="0"/>
        <v>0</v>
      </c>
      <c r="F65" s="46">
        <v>29</v>
      </c>
      <c r="G65" s="45">
        <v>0</v>
      </c>
      <c r="H65" s="46">
        <f t="shared" si="1"/>
        <v>0</v>
      </c>
      <c r="I65" s="47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3">
      <c r="A66" s="41" t="s">
        <v>57</v>
      </c>
      <c r="B66" s="76">
        <v>8.4</v>
      </c>
      <c r="C66" s="42" t="s">
        <v>3</v>
      </c>
      <c r="D66" s="43"/>
      <c r="E66" s="44">
        <f t="shared" si="0"/>
        <v>0</v>
      </c>
      <c r="F66" s="46">
        <v>96</v>
      </c>
      <c r="G66" s="45">
        <v>0</v>
      </c>
      <c r="H66" s="46">
        <f t="shared" si="1"/>
        <v>0</v>
      </c>
      <c r="I66" s="47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3">
      <c r="A67" s="41" t="s">
        <v>80</v>
      </c>
      <c r="B67" s="76">
        <v>31.59</v>
      </c>
      <c r="C67" s="42" t="s">
        <v>3</v>
      </c>
      <c r="D67" s="43"/>
      <c r="E67" s="44">
        <f t="shared" si="0"/>
        <v>0</v>
      </c>
      <c r="F67" s="46">
        <v>0</v>
      </c>
      <c r="G67" s="45">
        <v>0</v>
      </c>
      <c r="H67" s="46">
        <f t="shared" si="1"/>
        <v>0</v>
      </c>
      <c r="I67" s="47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3">
      <c r="A68" s="41" t="s">
        <v>81</v>
      </c>
      <c r="B68" s="76">
        <v>8.84</v>
      </c>
      <c r="C68" s="42" t="s">
        <v>3</v>
      </c>
      <c r="D68" s="43"/>
      <c r="E68" s="44">
        <f t="shared" si="0"/>
        <v>0</v>
      </c>
      <c r="F68" s="46">
        <v>0</v>
      </c>
      <c r="G68" s="45">
        <v>0</v>
      </c>
      <c r="H68" s="46">
        <f t="shared" si="1"/>
        <v>0</v>
      </c>
      <c r="I68" s="47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3">
      <c r="A69" s="41" t="s">
        <v>58</v>
      </c>
      <c r="B69" s="76">
        <v>5.82</v>
      </c>
      <c r="C69" s="48" t="s">
        <v>84</v>
      </c>
      <c r="D69" s="43"/>
      <c r="E69" s="44">
        <f t="shared" ref="E69:E80" si="2">ROUND(D69-(D69*0.2),2)</f>
        <v>0</v>
      </c>
      <c r="F69" s="46">
        <v>0</v>
      </c>
      <c r="G69" s="45">
        <v>0</v>
      </c>
      <c r="H69" s="46">
        <f t="shared" ref="H69:I80" si="3">D69*F69</f>
        <v>0</v>
      </c>
      <c r="I69" s="47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3">
      <c r="A70" s="41" t="s">
        <v>82</v>
      </c>
      <c r="B70" s="76">
        <v>141.16999999999999</v>
      </c>
      <c r="C70" s="48" t="s">
        <v>84</v>
      </c>
      <c r="D70" s="43"/>
      <c r="E70" s="44">
        <f t="shared" si="2"/>
        <v>0</v>
      </c>
      <c r="F70" s="46">
        <v>0</v>
      </c>
      <c r="G70" s="45">
        <v>0</v>
      </c>
      <c r="H70" s="46">
        <f t="shared" si="3"/>
        <v>0</v>
      </c>
      <c r="I70" s="47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3">
      <c r="A71" s="41" t="s">
        <v>83</v>
      </c>
      <c r="B71" s="76">
        <v>114.71</v>
      </c>
      <c r="C71" s="48" t="s">
        <v>84</v>
      </c>
      <c r="D71" s="43"/>
      <c r="E71" s="44">
        <f t="shared" si="2"/>
        <v>0</v>
      </c>
      <c r="F71" s="46">
        <v>0</v>
      </c>
      <c r="G71" s="45">
        <v>0</v>
      </c>
      <c r="H71" s="46">
        <f t="shared" si="3"/>
        <v>0</v>
      </c>
      <c r="I71" s="47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3">
      <c r="A72" s="41" t="s">
        <v>120</v>
      </c>
      <c r="B72" s="76">
        <v>82.43</v>
      </c>
      <c r="C72" s="48" t="s">
        <v>84</v>
      </c>
      <c r="D72" s="43"/>
      <c r="E72" s="44">
        <f t="shared" si="2"/>
        <v>0</v>
      </c>
      <c r="F72" s="46">
        <v>8</v>
      </c>
      <c r="G72" s="45">
        <v>0</v>
      </c>
      <c r="H72" s="46">
        <f t="shared" si="3"/>
        <v>0</v>
      </c>
      <c r="I72" s="47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3">
      <c r="A73" s="41" t="s">
        <v>116</v>
      </c>
      <c r="B73" s="76">
        <v>99.75</v>
      </c>
      <c r="C73" s="48" t="s">
        <v>84</v>
      </c>
      <c r="D73" s="43"/>
      <c r="E73" s="44">
        <f t="shared" si="2"/>
        <v>0</v>
      </c>
      <c r="F73" s="46">
        <v>0</v>
      </c>
      <c r="G73" s="45">
        <v>0</v>
      </c>
      <c r="H73" s="46">
        <f t="shared" si="3"/>
        <v>0</v>
      </c>
      <c r="I73" s="47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3">
      <c r="A74" s="41" t="s">
        <v>121</v>
      </c>
      <c r="B74" s="76">
        <v>72.260000000000005</v>
      </c>
      <c r="C74" s="48" t="s">
        <v>84</v>
      </c>
      <c r="D74" s="43"/>
      <c r="E74" s="44">
        <f t="shared" si="2"/>
        <v>0</v>
      </c>
      <c r="F74" s="46">
        <v>7</v>
      </c>
      <c r="G74" s="45">
        <v>0</v>
      </c>
      <c r="H74" s="46">
        <f t="shared" si="3"/>
        <v>0</v>
      </c>
      <c r="I74" s="47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3">
      <c r="A75" s="41" t="s">
        <v>122</v>
      </c>
      <c r="B75" s="76">
        <v>43.33</v>
      </c>
      <c r="C75" s="48" t="s">
        <v>84</v>
      </c>
      <c r="D75" s="43"/>
      <c r="E75" s="44">
        <f t="shared" si="2"/>
        <v>0</v>
      </c>
      <c r="F75" s="46">
        <v>12</v>
      </c>
      <c r="G75" s="45">
        <v>0</v>
      </c>
      <c r="H75" s="46">
        <f t="shared" si="3"/>
        <v>0</v>
      </c>
      <c r="I75" s="47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3">
      <c r="A76" s="41" t="s">
        <v>123</v>
      </c>
      <c r="B76" s="76">
        <v>62.84</v>
      </c>
      <c r="C76" s="48" t="s">
        <v>84</v>
      </c>
      <c r="D76" s="43"/>
      <c r="E76" s="44">
        <f t="shared" si="2"/>
        <v>0</v>
      </c>
      <c r="F76" s="46">
        <v>2</v>
      </c>
      <c r="G76" s="45">
        <v>0</v>
      </c>
      <c r="H76" s="46">
        <f t="shared" si="3"/>
        <v>0</v>
      </c>
      <c r="I76" s="47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3">
      <c r="A77" s="41" t="s">
        <v>124</v>
      </c>
      <c r="B77" s="76">
        <v>99.96</v>
      </c>
      <c r="C77" s="48" t="s">
        <v>84</v>
      </c>
      <c r="D77" s="43"/>
      <c r="E77" s="44">
        <f t="shared" si="2"/>
        <v>0</v>
      </c>
      <c r="F77" s="46">
        <v>0</v>
      </c>
      <c r="G77" s="45">
        <v>0</v>
      </c>
      <c r="H77" s="46">
        <f t="shared" si="3"/>
        <v>0</v>
      </c>
      <c r="I77" s="47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x14ac:dyDescent="0.3">
      <c r="A78" s="41" t="s">
        <v>125</v>
      </c>
      <c r="B78" s="76">
        <v>48.23</v>
      </c>
      <c r="C78" s="48" t="s">
        <v>85</v>
      </c>
      <c r="D78" s="43"/>
      <c r="E78" s="44">
        <f t="shared" si="2"/>
        <v>0</v>
      </c>
      <c r="F78" s="46">
        <v>0</v>
      </c>
      <c r="G78" s="45">
        <v>0</v>
      </c>
      <c r="H78" s="46">
        <f t="shared" si="3"/>
        <v>0</v>
      </c>
      <c r="I78" s="47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s="9" customFormat="1" ht="20.100000000000001" customHeight="1" x14ac:dyDescent="0.3">
      <c r="A79" s="41" t="s">
        <v>126</v>
      </c>
      <c r="B79" s="76">
        <v>73.38</v>
      </c>
      <c r="C79" s="48" t="s">
        <v>85</v>
      </c>
      <c r="D79" s="43"/>
      <c r="E79" s="44">
        <f t="shared" si="2"/>
        <v>0</v>
      </c>
      <c r="F79" s="46">
        <v>0</v>
      </c>
      <c r="G79" s="45">
        <v>0</v>
      </c>
      <c r="H79" s="46">
        <f t="shared" si="3"/>
        <v>0</v>
      </c>
      <c r="I79" s="47">
        <f t="shared" si="3"/>
        <v>0</v>
      </c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</row>
    <row r="80" spans="1:105" s="9" customFormat="1" ht="20.100000000000001" customHeight="1" thickBot="1" x14ac:dyDescent="0.35">
      <c r="A80" s="78" t="s">
        <v>127</v>
      </c>
      <c r="B80" s="79">
        <v>104.84</v>
      </c>
      <c r="C80" s="80" t="s">
        <v>85</v>
      </c>
      <c r="D80" s="43"/>
      <c r="E80" s="44">
        <f t="shared" si="2"/>
        <v>0</v>
      </c>
      <c r="F80" s="46">
        <v>0</v>
      </c>
      <c r="G80" s="45">
        <v>0</v>
      </c>
      <c r="H80" s="46">
        <f t="shared" si="3"/>
        <v>0</v>
      </c>
      <c r="I80" s="47">
        <f t="shared" si="3"/>
        <v>0</v>
      </c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</row>
    <row r="81" spans="1:9" ht="41.25" customHeight="1" thickBot="1" x14ac:dyDescent="0.35">
      <c r="A81" s="123" t="s">
        <v>23</v>
      </c>
      <c r="B81" s="124"/>
      <c r="C81" s="124"/>
      <c r="D81" s="124"/>
      <c r="E81" s="124"/>
      <c r="F81" s="124"/>
      <c r="G81" s="125"/>
      <c r="H81" s="57">
        <f>SUM(H5:H80)</f>
        <v>0</v>
      </c>
      <c r="I81" s="57">
        <f>SUM(I5:I80)</f>
        <v>0</v>
      </c>
    </row>
    <row r="82" spans="1:9" ht="15" thickBot="1" x14ac:dyDescent="0.35">
      <c r="B82"/>
      <c r="C82"/>
      <c r="D82"/>
      <c r="E82"/>
      <c r="H82" s="17" t="s">
        <v>17</v>
      </c>
      <c r="I82" s="17" t="s">
        <v>96</v>
      </c>
    </row>
    <row r="83" spans="1:9" ht="45" customHeight="1" x14ac:dyDescent="0.3">
      <c r="A83" s="122" t="s">
        <v>18</v>
      </c>
      <c r="B83" s="122"/>
      <c r="C83" s="122"/>
      <c r="D83" s="122"/>
      <c r="E83" s="122"/>
      <c r="F83" s="122"/>
      <c r="G83" s="122"/>
      <c r="H83" s="122"/>
      <c r="I83" s="122"/>
    </row>
    <row r="84" spans="1:9" x14ac:dyDescent="0.3">
      <c r="B84"/>
      <c r="C84"/>
      <c r="D84"/>
      <c r="E84"/>
      <c r="F84" s="29"/>
      <c r="G84" s="29"/>
      <c r="I84" s="29"/>
    </row>
    <row r="85" spans="1:9" x14ac:dyDescent="0.3">
      <c r="A85" t="s">
        <v>19</v>
      </c>
      <c r="B85"/>
      <c r="C85"/>
      <c r="D85"/>
      <c r="E85"/>
      <c r="I85" s="29"/>
    </row>
  </sheetData>
  <sheetProtection password="DE6B" sheet="1" objects="1" scenarios="1"/>
  <mergeCells count="5">
    <mergeCell ref="A1:I1"/>
    <mergeCell ref="A2:I2"/>
    <mergeCell ref="B4:C4"/>
    <mergeCell ref="A83:I83"/>
    <mergeCell ref="A81:G81"/>
  </mergeCells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F32"/>
  <sheetViews>
    <sheetView workbookViewId="0">
      <selection activeCell="C6" sqref="C6:C16"/>
    </sheetView>
  </sheetViews>
  <sheetFormatPr baseColWidth="10" defaultRowHeight="14.4" x14ac:dyDescent="0.3"/>
  <cols>
    <col min="1" max="1" width="37.88671875" customWidth="1"/>
    <col min="2" max="2" width="39.88671875" customWidth="1"/>
    <col min="3" max="3" width="49.33203125" customWidth="1"/>
  </cols>
  <sheetData>
    <row r="1" spans="1:6" ht="19.5" x14ac:dyDescent="0.25">
      <c r="A1" s="126" t="s">
        <v>164</v>
      </c>
      <c r="B1" s="127"/>
      <c r="C1" s="128"/>
    </row>
    <row r="2" spans="1:6" ht="33" customHeight="1" x14ac:dyDescent="0.3">
      <c r="A2" s="126" t="s">
        <v>90</v>
      </c>
      <c r="B2" s="127"/>
      <c r="C2" s="128"/>
    </row>
    <row r="3" spans="1:6" ht="33" customHeight="1" x14ac:dyDescent="0.25">
      <c r="A3" s="61"/>
      <c r="B3" s="62"/>
      <c r="C3" s="62"/>
    </row>
    <row r="4" spans="1:6" ht="31.2" x14ac:dyDescent="0.3">
      <c r="B4" s="58" t="s">
        <v>88</v>
      </c>
      <c r="C4" s="58" t="s">
        <v>89</v>
      </c>
    </row>
    <row r="5" spans="1:6" ht="15.75" thickBot="1" x14ac:dyDescent="0.3"/>
    <row r="6" spans="1:6" ht="39.9" customHeight="1" thickBot="1" x14ac:dyDescent="0.35">
      <c r="A6" s="59" t="s">
        <v>160</v>
      </c>
      <c r="B6" s="60">
        <v>2271</v>
      </c>
      <c r="C6" s="65"/>
    </row>
    <row r="7" spans="1:6" ht="39.9" customHeight="1" thickBot="1" x14ac:dyDescent="0.35">
      <c r="A7" s="59" t="s">
        <v>161</v>
      </c>
      <c r="B7" s="60">
        <v>3567</v>
      </c>
      <c r="C7" s="65"/>
    </row>
    <row r="8" spans="1:6" ht="39.9" customHeight="1" thickBot="1" x14ac:dyDescent="0.35">
      <c r="A8" s="59" t="s">
        <v>162</v>
      </c>
      <c r="B8" s="60">
        <v>29211</v>
      </c>
      <c r="C8" s="65"/>
    </row>
    <row r="9" spans="1:6" ht="39.9" customHeight="1" thickBot="1" x14ac:dyDescent="0.35">
      <c r="A9" s="59" t="s">
        <v>163</v>
      </c>
      <c r="B9" s="60">
        <v>10153</v>
      </c>
      <c r="C9" s="65"/>
    </row>
    <row r="10" spans="1:6" ht="39.9" customHeight="1" thickBot="1" x14ac:dyDescent="0.35">
      <c r="A10" s="59" t="s">
        <v>165</v>
      </c>
      <c r="B10" s="60">
        <v>2271</v>
      </c>
      <c r="C10" s="65"/>
    </row>
    <row r="11" spans="1:6" ht="39.9" customHeight="1" thickBot="1" x14ac:dyDescent="0.35">
      <c r="A11" s="59" t="s">
        <v>171</v>
      </c>
      <c r="B11" s="60">
        <v>38929</v>
      </c>
      <c r="C11" s="65"/>
    </row>
    <row r="12" spans="1:6" ht="39.9" customHeight="1" thickBot="1" x14ac:dyDescent="0.35">
      <c r="A12" s="59" t="s">
        <v>166</v>
      </c>
      <c r="B12" s="60">
        <v>28448</v>
      </c>
      <c r="C12" s="65"/>
      <c r="F12">
        <v>11</v>
      </c>
    </row>
    <row r="13" spans="1:6" ht="39.9" customHeight="1" thickBot="1" x14ac:dyDescent="0.35">
      <c r="A13" s="59" t="s">
        <v>168</v>
      </c>
      <c r="B13" s="60">
        <v>3606</v>
      </c>
      <c r="C13" s="65"/>
    </row>
    <row r="14" spans="1:6" ht="39.9" customHeight="1" thickBot="1" x14ac:dyDescent="0.35">
      <c r="A14" s="59" t="s">
        <v>167</v>
      </c>
      <c r="B14" s="60">
        <v>35258</v>
      </c>
      <c r="C14" s="65"/>
    </row>
    <row r="15" spans="1:6" ht="39.9" customHeight="1" thickBot="1" x14ac:dyDescent="0.35">
      <c r="A15" s="59" t="s">
        <v>169</v>
      </c>
      <c r="B15" s="60">
        <v>2540</v>
      </c>
      <c r="C15" s="65"/>
    </row>
    <row r="16" spans="1:6" ht="39.9" customHeight="1" x14ac:dyDescent="0.3">
      <c r="A16" s="59" t="s">
        <v>170</v>
      </c>
      <c r="B16" s="60">
        <v>37088</v>
      </c>
      <c r="C16" s="65"/>
    </row>
    <row r="17" spans="1:3" ht="28.5" customHeight="1" x14ac:dyDescent="0.3">
      <c r="A17" s="126" t="s">
        <v>97</v>
      </c>
      <c r="B17" s="127"/>
      <c r="C17" s="64">
        <f>SUM(C6:C16)</f>
        <v>0</v>
      </c>
    </row>
    <row r="20" spans="1:3" x14ac:dyDescent="0.3">
      <c r="A20" t="s">
        <v>91</v>
      </c>
    </row>
    <row r="31" spans="1:3" x14ac:dyDescent="0.3">
      <c r="C31">
        <v>193342</v>
      </c>
    </row>
    <row r="32" spans="1:3" x14ac:dyDescent="0.3">
      <c r="C32" s="29">
        <f>C17-C31</f>
        <v>-193342</v>
      </c>
    </row>
  </sheetData>
  <sheetProtection password="DE6B" sheet="1" objects="1" scenarios="1"/>
  <mergeCells count="3">
    <mergeCell ref="A1:C1"/>
    <mergeCell ref="A17:B17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75"/>
  <sheetViews>
    <sheetView view="pageBreakPreview" topLeftCell="A73" zoomScale="60" zoomScaleNormal="70" workbookViewId="0">
      <selection activeCell="E65" sqref="E6:E65"/>
    </sheetView>
  </sheetViews>
  <sheetFormatPr baseColWidth="10" defaultRowHeight="14.4" x14ac:dyDescent="0.3"/>
  <cols>
    <col min="1" max="1" width="33.6640625" customWidth="1"/>
    <col min="2" max="2" width="18.6640625" customWidth="1"/>
    <col min="3" max="5" width="19.88671875" customWidth="1"/>
    <col min="6" max="6" width="33.109375" customWidth="1"/>
    <col min="7" max="7" width="25.88671875" customWidth="1"/>
  </cols>
  <sheetData>
    <row r="1" spans="1:7" ht="18" x14ac:dyDescent="0.25">
      <c r="A1" s="114" t="s">
        <v>164</v>
      </c>
      <c r="B1" s="115"/>
      <c r="C1" s="115"/>
      <c r="D1" s="115"/>
      <c r="E1" s="115"/>
      <c r="F1" s="115"/>
      <c r="G1" s="116"/>
    </row>
    <row r="2" spans="1:7" ht="18.75" thickBot="1" x14ac:dyDescent="0.3">
      <c r="A2" s="117" t="s">
        <v>20</v>
      </c>
      <c r="B2" s="118"/>
      <c r="C2" s="118"/>
      <c r="D2" s="118"/>
      <c r="E2" s="118"/>
      <c r="F2" s="118"/>
      <c r="G2" s="119"/>
    </row>
    <row r="5" spans="1:7" ht="57.6" x14ac:dyDescent="0.3">
      <c r="A5" s="18"/>
      <c r="B5" s="19" t="s">
        <v>26</v>
      </c>
      <c r="C5" s="20" t="s">
        <v>21</v>
      </c>
      <c r="D5" s="21" t="s">
        <v>24</v>
      </c>
      <c r="E5" s="21" t="s">
        <v>86</v>
      </c>
      <c r="F5" s="21" t="s">
        <v>87</v>
      </c>
      <c r="G5" s="22" t="s">
        <v>27</v>
      </c>
    </row>
    <row r="6" spans="1:7" ht="32.25" customHeight="1" x14ac:dyDescent="0.3">
      <c r="A6" s="130" t="s">
        <v>128</v>
      </c>
      <c r="B6" s="131">
        <v>2910</v>
      </c>
      <c r="C6" s="131">
        <v>16.11</v>
      </c>
      <c r="D6" s="27" t="s">
        <v>32</v>
      </c>
      <c r="E6" s="31"/>
      <c r="F6" s="132">
        <f>SUM(E6:E9)</f>
        <v>0</v>
      </c>
      <c r="G6" s="129">
        <f>F6*B6</f>
        <v>0</v>
      </c>
    </row>
    <row r="7" spans="1:7" ht="28.8" x14ac:dyDescent="0.3">
      <c r="A7" s="130"/>
      <c r="B7" s="131"/>
      <c r="C7" s="131"/>
      <c r="D7" s="27" t="s">
        <v>34</v>
      </c>
      <c r="E7" s="31"/>
      <c r="F7" s="132"/>
      <c r="G7" s="129"/>
    </row>
    <row r="8" spans="1:7" ht="25.5" customHeight="1" x14ac:dyDescent="0.3">
      <c r="A8" s="130"/>
      <c r="B8" s="131"/>
      <c r="C8" s="131"/>
      <c r="D8" s="27" t="s">
        <v>31</v>
      </c>
      <c r="E8" s="31"/>
      <c r="F8" s="132"/>
      <c r="G8" s="129"/>
    </row>
    <row r="9" spans="1:7" ht="34.5" customHeight="1" x14ac:dyDescent="0.3">
      <c r="A9" s="130"/>
      <c r="B9" s="131"/>
      <c r="C9" s="131"/>
      <c r="D9" s="27" t="s">
        <v>25</v>
      </c>
      <c r="E9" s="31"/>
      <c r="F9" s="132"/>
      <c r="G9" s="129"/>
    </row>
    <row r="10" spans="1:7" ht="27" customHeight="1" x14ac:dyDescent="0.3">
      <c r="A10" s="130" t="s">
        <v>129</v>
      </c>
      <c r="B10" s="131">
        <v>2369</v>
      </c>
      <c r="C10" s="131">
        <v>52.86</v>
      </c>
      <c r="D10" s="32" t="s">
        <v>32</v>
      </c>
      <c r="E10" s="31"/>
      <c r="F10" s="132">
        <f>SUM(E10:E13)</f>
        <v>0</v>
      </c>
      <c r="G10" s="129">
        <f>F10*B10</f>
        <v>0</v>
      </c>
    </row>
    <row r="11" spans="1:7" ht="27" customHeight="1" x14ac:dyDescent="0.3">
      <c r="A11" s="130"/>
      <c r="B11" s="131"/>
      <c r="C11" s="131"/>
      <c r="D11" s="32" t="s">
        <v>34</v>
      </c>
      <c r="E11" s="31"/>
      <c r="F11" s="132"/>
      <c r="G11" s="129"/>
    </row>
    <row r="12" spans="1:7" ht="27" customHeight="1" x14ac:dyDescent="0.3">
      <c r="A12" s="130"/>
      <c r="B12" s="131"/>
      <c r="C12" s="131"/>
      <c r="D12" s="32" t="s">
        <v>31</v>
      </c>
      <c r="E12" s="31"/>
      <c r="F12" s="132"/>
      <c r="G12" s="129"/>
    </row>
    <row r="13" spans="1:7" ht="27" customHeight="1" x14ac:dyDescent="0.3">
      <c r="A13" s="130"/>
      <c r="B13" s="131"/>
      <c r="C13" s="131"/>
      <c r="D13" s="32" t="s">
        <v>25</v>
      </c>
      <c r="E13" s="31"/>
      <c r="F13" s="132"/>
      <c r="G13" s="129"/>
    </row>
    <row r="14" spans="1:7" ht="27" customHeight="1" x14ac:dyDescent="0.3">
      <c r="A14" s="130" t="s">
        <v>130</v>
      </c>
      <c r="B14" s="131">
        <v>1910</v>
      </c>
      <c r="C14" s="131">
        <v>16.18</v>
      </c>
      <c r="D14" s="32" t="s">
        <v>32</v>
      </c>
      <c r="E14" s="31"/>
      <c r="F14" s="132">
        <f>SUM(E14:E17)</f>
        <v>0</v>
      </c>
      <c r="G14" s="129">
        <f>F14*B14</f>
        <v>0</v>
      </c>
    </row>
    <row r="15" spans="1:7" ht="27" customHeight="1" x14ac:dyDescent="0.3">
      <c r="A15" s="130"/>
      <c r="B15" s="131"/>
      <c r="C15" s="131"/>
      <c r="D15" s="32" t="s">
        <v>34</v>
      </c>
      <c r="E15" s="31"/>
      <c r="F15" s="132"/>
      <c r="G15" s="129"/>
    </row>
    <row r="16" spans="1:7" ht="27" customHeight="1" x14ac:dyDescent="0.3">
      <c r="A16" s="130"/>
      <c r="B16" s="131"/>
      <c r="C16" s="131"/>
      <c r="D16" s="32" t="s">
        <v>31</v>
      </c>
      <c r="E16" s="31"/>
      <c r="F16" s="132"/>
      <c r="G16" s="129"/>
    </row>
    <row r="17" spans="1:7" ht="27" customHeight="1" x14ac:dyDescent="0.3">
      <c r="A17" s="130"/>
      <c r="B17" s="131"/>
      <c r="C17" s="131"/>
      <c r="D17" s="32" t="s">
        <v>25</v>
      </c>
      <c r="E17" s="31"/>
      <c r="F17" s="132"/>
      <c r="G17" s="129"/>
    </row>
    <row r="18" spans="1:7" ht="27" customHeight="1" x14ac:dyDescent="0.3">
      <c r="A18" s="130" t="s">
        <v>131</v>
      </c>
      <c r="B18" s="131">
        <v>86</v>
      </c>
      <c r="C18" s="131">
        <v>16.18</v>
      </c>
      <c r="D18" s="66" t="s">
        <v>32</v>
      </c>
      <c r="E18" s="31"/>
      <c r="F18" s="132">
        <f>SUM(E18:E21)</f>
        <v>0</v>
      </c>
      <c r="G18" s="129">
        <f>F18*B18</f>
        <v>0</v>
      </c>
    </row>
    <row r="19" spans="1:7" ht="27" customHeight="1" x14ac:dyDescent="0.3">
      <c r="A19" s="130"/>
      <c r="B19" s="131"/>
      <c r="C19" s="131"/>
      <c r="D19" s="66" t="s">
        <v>34</v>
      </c>
      <c r="E19" s="31"/>
      <c r="F19" s="132"/>
      <c r="G19" s="129"/>
    </row>
    <row r="20" spans="1:7" ht="27" customHeight="1" x14ac:dyDescent="0.3">
      <c r="A20" s="130"/>
      <c r="B20" s="131"/>
      <c r="C20" s="131"/>
      <c r="D20" s="66" t="s">
        <v>31</v>
      </c>
      <c r="E20" s="31"/>
      <c r="F20" s="132"/>
      <c r="G20" s="129"/>
    </row>
    <row r="21" spans="1:7" ht="27" customHeight="1" x14ac:dyDescent="0.3">
      <c r="A21" s="130"/>
      <c r="B21" s="131"/>
      <c r="C21" s="131"/>
      <c r="D21" s="66" t="s">
        <v>25</v>
      </c>
      <c r="E21" s="31"/>
      <c r="F21" s="132"/>
      <c r="G21" s="129"/>
    </row>
    <row r="22" spans="1:7" ht="27" customHeight="1" x14ac:dyDescent="0.3">
      <c r="A22" s="130" t="s">
        <v>132</v>
      </c>
      <c r="B22" s="131">
        <v>3878</v>
      </c>
      <c r="C22" s="131">
        <v>24.97</v>
      </c>
      <c r="D22" s="66" t="s">
        <v>32</v>
      </c>
      <c r="E22" s="31"/>
      <c r="F22" s="132">
        <f>SUM(E22:E25)</f>
        <v>0</v>
      </c>
      <c r="G22" s="129">
        <f>F22*B22</f>
        <v>0</v>
      </c>
    </row>
    <row r="23" spans="1:7" ht="27" customHeight="1" x14ac:dyDescent="0.3">
      <c r="A23" s="130"/>
      <c r="B23" s="131"/>
      <c r="C23" s="131"/>
      <c r="D23" s="66" t="s">
        <v>34</v>
      </c>
      <c r="E23" s="31"/>
      <c r="F23" s="132"/>
      <c r="G23" s="129"/>
    </row>
    <row r="24" spans="1:7" ht="27" customHeight="1" x14ac:dyDescent="0.3">
      <c r="A24" s="130"/>
      <c r="B24" s="131"/>
      <c r="C24" s="131"/>
      <c r="D24" s="66" t="s">
        <v>31</v>
      </c>
      <c r="E24" s="31"/>
      <c r="F24" s="132"/>
      <c r="G24" s="129"/>
    </row>
    <row r="25" spans="1:7" ht="27" customHeight="1" x14ac:dyDescent="0.3">
      <c r="A25" s="130"/>
      <c r="B25" s="131"/>
      <c r="C25" s="131"/>
      <c r="D25" s="66" t="s">
        <v>25</v>
      </c>
      <c r="E25" s="31"/>
      <c r="F25" s="132"/>
      <c r="G25" s="129"/>
    </row>
    <row r="26" spans="1:7" ht="27" customHeight="1" x14ac:dyDescent="0.3">
      <c r="A26" s="130" t="s">
        <v>133</v>
      </c>
      <c r="B26" s="131">
        <v>2594</v>
      </c>
      <c r="C26" s="131">
        <v>17.18</v>
      </c>
      <c r="D26" s="66" t="s">
        <v>32</v>
      </c>
      <c r="E26" s="31"/>
      <c r="F26" s="132">
        <f>SUM(E26:E29)</f>
        <v>0</v>
      </c>
      <c r="G26" s="129">
        <f>F26*B26</f>
        <v>0</v>
      </c>
    </row>
    <row r="27" spans="1:7" ht="27" customHeight="1" x14ac:dyDescent="0.3">
      <c r="A27" s="130"/>
      <c r="B27" s="131"/>
      <c r="C27" s="131"/>
      <c r="D27" s="66" t="s">
        <v>34</v>
      </c>
      <c r="E27" s="31"/>
      <c r="F27" s="132"/>
      <c r="G27" s="129"/>
    </row>
    <row r="28" spans="1:7" ht="27" customHeight="1" x14ac:dyDescent="0.3">
      <c r="A28" s="130"/>
      <c r="B28" s="131"/>
      <c r="C28" s="131"/>
      <c r="D28" s="66" t="s">
        <v>31</v>
      </c>
      <c r="E28" s="31"/>
      <c r="F28" s="132"/>
      <c r="G28" s="129"/>
    </row>
    <row r="29" spans="1:7" ht="27" customHeight="1" x14ac:dyDescent="0.3">
      <c r="A29" s="130"/>
      <c r="B29" s="131"/>
      <c r="C29" s="131"/>
      <c r="D29" s="66" t="s">
        <v>25</v>
      </c>
      <c r="E29" s="31"/>
      <c r="F29" s="132"/>
      <c r="G29" s="129"/>
    </row>
    <row r="30" spans="1:7" ht="27" customHeight="1" x14ac:dyDescent="0.3">
      <c r="A30" s="130" t="s">
        <v>135</v>
      </c>
      <c r="B30" s="131">
        <v>46</v>
      </c>
      <c r="C30" s="131">
        <v>41.83</v>
      </c>
      <c r="D30" s="63" t="s">
        <v>32</v>
      </c>
      <c r="E30" s="31"/>
      <c r="F30" s="132">
        <f>SUM(E30:E33)</f>
        <v>0</v>
      </c>
      <c r="G30" s="129">
        <f>F30*B30</f>
        <v>0</v>
      </c>
    </row>
    <row r="31" spans="1:7" ht="27" customHeight="1" x14ac:dyDescent="0.3">
      <c r="A31" s="130"/>
      <c r="B31" s="131"/>
      <c r="C31" s="131"/>
      <c r="D31" s="63" t="s">
        <v>34</v>
      </c>
      <c r="E31" s="31"/>
      <c r="F31" s="132"/>
      <c r="G31" s="129"/>
    </row>
    <row r="32" spans="1:7" ht="27" customHeight="1" x14ac:dyDescent="0.3">
      <c r="A32" s="130"/>
      <c r="B32" s="131"/>
      <c r="C32" s="131"/>
      <c r="D32" s="63" t="s">
        <v>31</v>
      </c>
      <c r="E32" s="31"/>
      <c r="F32" s="132"/>
      <c r="G32" s="129"/>
    </row>
    <row r="33" spans="1:7" ht="27" customHeight="1" x14ac:dyDescent="0.3">
      <c r="A33" s="130"/>
      <c r="B33" s="131"/>
      <c r="C33" s="131"/>
      <c r="D33" s="63" t="s">
        <v>25</v>
      </c>
      <c r="E33" s="31"/>
      <c r="F33" s="132"/>
      <c r="G33" s="129"/>
    </row>
    <row r="34" spans="1:7" ht="27" customHeight="1" x14ac:dyDescent="0.3">
      <c r="A34" s="130" t="s">
        <v>134</v>
      </c>
      <c r="B34" s="131">
        <v>412</v>
      </c>
      <c r="C34" s="131">
        <v>21.02</v>
      </c>
      <c r="D34" s="66" t="s">
        <v>32</v>
      </c>
      <c r="E34" s="31"/>
      <c r="F34" s="132">
        <f>SUM(E34:E37)</f>
        <v>0</v>
      </c>
      <c r="G34" s="129">
        <f>F34*B34</f>
        <v>0</v>
      </c>
    </row>
    <row r="35" spans="1:7" ht="27" customHeight="1" x14ac:dyDescent="0.3">
      <c r="A35" s="130"/>
      <c r="B35" s="131"/>
      <c r="C35" s="131"/>
      <c r="D35" s="66" t="s">
        <v>34</v>
      </c>
      <c r="E35" s="31"/>
      <c r="F35" s="132"/>
      <c r="G35" s="129"/>
    </row>
    <row r="36" spans="1:7" ht="27" customHeight="1" x14ac:dyDescent="0.3">
      <c r="A36" s="130"/>
      <c r="B36" s="131"/>
      <c r="C36" s="131"/>
      <c r="D36" s="66" t="s">
        <v>31</v>
      </c>
      <c r="E36" s="31"/>
      <c r="F36" s="132"/>
      <c r="G36" s="129"/>
    </row>
    <row r="37" spans="1:7" ht="27" customHeight="1" x14ac:dyDescent="0.3">
      <c r="A37" s="130"/>
      <c r="B37" s="131"/>
      <c r="C37" s="131"/>
      <c r="D37" s="66" t="s">
        <v>25</v>
      </c>
      <c r="E37" s="31"/>
      <c r="F37" s="132"/>
      <c r="G37" s="129"/>
    </row>
    <row r="38" spans="1:7" ht="27" customHeight="1" x14ac:dyDescent="0.3">
      <c r="A38" s="130" t="s">
        <v>136</v>
      </c>
      <c r="B38" s="131">
        <v>430</v>
      </c>
      <c r="C38" s="131">
        <v>13.72</v>
      </c>
      <c r="D38" s="71" t="s">
        <v>32</v>
      </c>
      <c r="E38" s="31"/>
      <c r="F38" s="132">
        <f>SUM(E38:E41)</f>
        <v>0</v>
      </c>
      <c r="G38" s="129">
        <f>F38*B38</f>
        <v>0</v>
      </c>
    </row>
    <row r="39" spans="1:7" ht="27" customHeight="1" x14ac:dyDescent="0.3">
      <c r="A39" s="130"/>
      <c r="B39" s="131"/>
      <c r="C39" s="131"/>
      <c r="D39" s="71" t="s">
        <v>34</v>
      </c>
      <c r="E39" s="31"/>
      <c r="F39" s="132"/>
      <c r="G39" s="129"/>
    </row>
    <row r="40" spans="1:7" ht="27" customHeight="1" x14ac:dyDescent="0.3">
      <c r="A40" s="130"/>
      <c r="B40" s="131"/>
      <c r="C40" s="131"/>
      <c r="D40" s="71" t="s">
        <v>31</v>
      </c>
      <c r="E40" s="31"/>
      <c r="F40" s="132"/>
      <c r="G40" s="129"/>
    </row>
    <row r="41" spans="1:7" ht="27" customHeight="1" x14ac:dyDescent="0.3">
      <c r="A41" s="130"/>
      <c r="B41" s="131"/>
      <c r="C41" s="131"/>
      <c r="D41" s="71" t="s">
        <v>25</v>
      </c>
      <c r="E41" s="31"/>
      <c r="F41" s="132"/>
      <c r="G41" s="129"/>
    </row>
    <row r="42" spans="1:7" ht="27" customHeight="1" x14ac:dyDescent="0.3">
      <c r="A42" s="130" t="s">
        <v>137</v>
      </c>
      <c r="B42" s="131">
        <v>193</v>
      </c>
      <c r="C42" s="131">
        <v>82.11</v>
      </c>
      <c r="D42" s="71" t="s">
        <v>32</v>
      </c>
      <c r="E42" s="31"/>
      <c r="F42" s="132">
        <f>SUM(E42:E45)</f>
        <v>0</v>
      </c>
      <c r="G42" s="129">
        <f>F42*B42</f>
        <v>0</v>
      </c>
    </row>
    <row r="43" spans="1:7" ht="27" customHeight="1" x14ac:dyDescent="0.3">
      <c r="A43" s="130"/>
      <c r="B43" s="131"/>
      <c r="C43" s="131"/>
      <c r="D43" s="71" t="s">
        <v>34</v>
      </c>
      <c r="E43" s="31"/>
      <c r="F43" s="132"/>
      <c r="G43" s="129"/>
    </row>
    <row r="44" spans="1:7" ht="27" customHeight="1" x14ac:dyDescent="0.3">
      <c r="A44" s="130"/>
      <c r="B44" s="131"/>
      <c r="C44" s="131"/>
      <c r="D44" s="71" t="s">
        <v>31</v>
      </c>
      <c r="E44" s="31"/>
      <c r="F44" s="132"/>
      <c r="G44" s="129"/>
    </row>
    <row r="45" spans="1:7" ht="27" customHeight="1" x14ac:dyDescent="0.3">
      <c r="A45" s="130"/>
      <c r="B45" s="131"/>
      <c r="C45" s="131"/>
      <c r="D45" s="71" t="s">
        <v>25</v>
      </c>
      <c r="E45" s="31"/>
      <c r="F45" s="132"/>
      <c r="G45" s="129"/>
    </row>
    <row r="46" spans="1:7" ht="27" customHeight="1" x14ac:dyDescent="0.3">
      <c r="A46" s="130" t="s">
        <v>102</v>
      </c>
      <c r="B46" s="131">
        <v>5031</v>
      </c>
      <c r="C46" s="131">
        <v>12.6</v>
      </c>
      <c r="D46" s="69" t="s">
        <v>32</v>
      </c>
      <c r="E46" s="31"/>
      <c r="F46" s="132">
        <f>SUM(E46:E49)</f>
        <v>0</v>
      </c>
      <c r="G46" s="129">
        <f>F46*B46</f>
        <v>0</v>
      </c>
    </row>
    <row r="47" spans="1:7" ht="27" customHeight="1" x14ac:dyDescent="0.3">
      <c r="A47" s="130"/>
      <c r="B47" s="131"/>
      <c r="C47" s="131"/>
      <c r="D47" s="69" t="s">
        <v>34</v>
      </c>
      <c r="E47" s="31"/>
      <c r="F47" s="132"/>
      <c r="G47" s="129"/>
    </row>
    <row r="48" spans="1:7" ht="27" customHeight="1" x14ac:dyDescent="0.3">
      <c r="A48" s="130"/>
      <c r="B48" s="131"/>
      <c r="C48" s="131"/>
      <c r="D48" s="69" t="s">
        <v>31</v>
      </c>
      <c r="E48" s="31"/>
      <c r="F48" s="132"/>
      <c r="G48" s="129"/>
    </row>
    <row r="49" spans="1:7" ht="27" customHeight="1" x14ac:dyDescent="0.3">
      <c r="A49" s="130"/>
      <c r="B49" s="131"/>
      <c r="C49" s="131"/>
      <c r="D49" s="69" t="s">
        <v>25</v>
      </c>
      <c r="E49" s="31"/>
      <c r="F49" s="132"/>
      <c r="G49" s="129"/>
    </row>
    <row r="50" spans="1:7" ht="27" customHeight="1" x14ac:dyDescent="0.3">
      <c r="A50" s="130" t="s">
        <v>103</v>
      </c>
      <c r="B50" s="131">
        <v>1423</v>
      </c>
      <c r="C50" s="131">
        <v>14.95</v>
      </c>
      <c r="D50" s="69" t="s">
        <v>32</v>
      </c>
      <c r="E50" s="31"/>
      <c r="F50" s="132">
        <f>SUM(E50:E53)</f>
        <v>0</v>
      </c>
      <c r="G50" s="129">
        <f>F50*B50</f>
        <v>0</v>
      </c>
    </row>
    <row r="51" spans="1:7" ht="27" customHeight="1" x14ac:dyDescent="0.3">
      <c r="A51" s="130"/>
      <c r="B51" s="131"/>
      <c r="C51" s="131"/>
      <c r="D51" s="69" t="s">
        <v>34</v>
      </c>
      <c r="E51" s="31"/>
      <c r="F51" s="132"/>
      <c r="G51" s="129"/>
    </row>
    <row r="52" spans="1:7" ht="27" customHeight="1" x14ac:dyDescent="0.3">
      <c r="A52" s="130"/>
      <c r="B52" s="131"/>
      <c r="C52" s="131"/>
      <c r="D52" s="69" t="s">
        <v>31</v>
      </c>
      <c r="E52" s="31"/>
      <c r="F52" s="132"/>
      <c r="G52" s="129"/>
    </row>
    <row r="53" spans="1:7" ht="27" customHeight="1" x14ac:dyDescent="0.3">
      <c r="A53" s="130"/>
      <c r="B53" s="131"/>
      <c r="C53" s="131"/>
      <c r="D53" s="69" t="s">
        <v>25</v>
      </c>
      <c r="E53" s="31"/>
      <c r="F53" s="132"/>
      <c r="G53" s="129"/>
    </row>
    <row r="54" spans="1:7" ht="27" customHeight="1" x14ac:dyDescent="0.3">
      <c r="A54" s="130" t="s">
        <v>104</v>
      </c>
      <c r="B54" s="131">
        <v>7204</v>
      </c>
      <c r="C54" s="131">
        <v>31.25</v>
      </c>
      <c r="D54" s="69" t="s">
        <v>32</v>
      </c>
      <c r="E54" s="31"/>
      <c r="F54" s="132">
        <f>SUM(E54:E57)</f>
        <v>0</v>
      </c>
      <c r="G54" s="129">
        <f>F54*B54</f>
        <v>0</v>
      </c>
    </row>
    <row r="55" spans="1:7" ht="27" customHeight="1" x14ac:dyDescent="0.3">
      <c r="A55" s="130"/>
      <c r="B55" s="131"/>
      <c r="C55" s="131"/>
      <c r="D55" s="69" t="s">
        <v>34</v>
      </c>
      <c r="E55" s="31"/>
      <c r="F55" s="132"/>
      <c r="G55" s="129"/>
    </row>
    <row r="56" spans="1:7" ht="27" customHeight="1" x14ac:dyDescent="0.3">
      <c r="A56" s="130"/>
      <c r="B56" s="131"/>
      <c r="C56" s="131"/>
      <c r="D56" s="69" t="s">
        <v>31</v>
      </c>
      <c r="E56" s="31"/>
      <c r="F56" s="132"/>
      <c r="G56" s="129"/>
    </row>
    <row r="57" spans="1:7" ht="27" customHeight="1" x14ac:dyDescent="0.3">
      <c r="A57" s="130"/>
      <c r="B57" s="131"/>
      <c r="C57" s="131"/>
      <c r="D57" s="69" t="s">
        <v>25</v>
      </c>
      <c r="E57" s="31"/>
      <c r="F57" s="132"/>
      <c r="G57" s="129"/>
    </row>
    <row r="58" spans="1:7" ht="27" customHeight="1" x14ac:dyDescent="0.3">
      <c r="A58" s="130" t="s">
        <v>105</v>
      </c>
      <c r="B58" s="131">
        <v>974</v>
      </c>
      <c r="C58" s="131">
        <v>20.399999999999999</v>
      </c>
      <c r="D58" s="69" t="s">
        <v>32</v>
      </c>
      <c r="E58" s="31"/>
      <c r="F58" s="132">
        <f>SUM(E58:E61)</f>
        <v>0</v>
      </c>
      <c r="G58" s="129">
        <f>F58*B58</f>
        <v>0</v>
      </c>
    </row>
    <row r="59" spans="1:7" ht="27" customHeight="1" x14ac:dyDescent="0.3">
      <c r="A59" s="130"/>
      <c r="B59" s="131"/>
      <c r="C59" s="131"/>
      <c r="D59" s="69" t="s">
        <v>34</v>
      </c>
      <c r="E59" s="31"/>
      <c r="F59" s="132"/>
      <c r="G59" s="129"/>
    </row>
    <row r="60" spans="1:7" ht="27" customHeight="1" x14ac:dyDescent="0.3">
      <c r="A60" s="130"/>
      <c r="B60" s="131"/>
      <c r="C60" s="131"/>
      <c r="D60" s="69" t="s">
        <v>31</v>
      </c>
      <c r="E60" s="31"/>
      <c r="F60" s="132"/>
      <c r="G60" s="129"/>
    </row>
    <row r="61" spans="1:7" ht="27" customHeight="1" x14ac:dyDescent="0.3">
      <c r="A61" s="130"/>
      <c r="B61" s="131"/>
      <c r="C61" s="131"/>
      <c r="D61" s="69" t="s">
        <v>25</v>
      </c>
      <c r="E61" s="31"/>
      <c r="F61" s="132"/>
      <c r="G61" s="129"/>
    </row>
    <row r="62" spans="1:7" ht="27" customHeight="1" x14ac:dyDescent="0.3">
      <c r="A62" s="130" t="s">
        <v>138</v>
      </c>
      <c r="B62" s="131">
        <v>273</v>
      </c>
      <c r="C62" s="131">
        <v>31.6</v>
      </c>
      <c r="D62" s="69" t="s">
        <v>32</v>
      </c>
      <c r="E62" s="31"/>
      <c r="F62" s="132">
        <f>SUM(E62:E65)</f>
        <v>0</v>
      </c>
      <c r="G62" s="129">
        <f>F62*B62</f>
        <v>0</v>
      </c>
    </row>
    <row r="63" spans="1:7" ht="27" customHeight="1" x14ac:dyDescent="0.3">
      <c r="A63" s="130"/>
      <c r="B63" s="131"/>
      <c r="C63" s="131"/>
      <c r="D63" s="69" t="s">
        <v>34</v>
      </c>
      <c r="E63" s="31"/>
      <c r="F63" s="132"/>
      <c r="G63" s="129"/>
    </row>
    <row r="64" spans="1:7" ht="27" customHeight="1" x14ac:dyDescent="0.3">
      <c r="A64" s="130"/>
      <c r="B64" s="131"/>
      <c r="C64" s="131"/>
      <c r="D64" s="69" t="s">
        <v>31</v>
      </c>
      <c r="E64" s="31"/>
      <c r="F64" s="132"/>
      <c r="G64" s="129"/>
    </row>
    <row r="65" spans="1:7" ht="27" customHeight="1" x14ac:dyDescent="0.3">
      <c r="A65" s="130"/>
      <c r="B65" s="131"/>
      <c r="C65" s="131"/>
      <c r="D65" s="69" t="s">
        <v>25</v>
      </c>
      <c r="E65" s="31"/>
      <c r="F65" s="132"/>
      <c r="G65" s="129"/>
    </row>
    <row r="66" spans="1:7" ht="27" customHeight="1" x14ac:dyDescent="0.3">
      <c r="A66" s="144" t="s">
        <v>98</v>
      </c>
      <c r="B66" s="148"/>
      <c r="C66" s="148"/>
      <c r="D66" s="148"/>
      <c r="E66" s="148"/>
      <c r="F66" s="143"/>
      <c r="G66" s="33">
        <f>PROYECTOS!C17</f>
        <v>0</v>
      </c>
    </row>
    <row r="67" spans="1:7" ht="81" customHeight="1" x14ac:dyDescent="0.3">
      <c r="A67" s="66" t="s">
        <v>101</v>
      </c>
      <c r="B67" s="144" t="s">
        <v>159</v>
      </c>
      <c r="C67" s="148"/>
      <c r="D67" s="148"/>
      <c r="E67" s="148"/>
      <c r="F67" s="143"/>
      <c r="G67" s="67">
        <f>'MAT. COMPLEM. EXPOSITOR FERIART'!F20</f>
        <v>71192.75</v>
      </c>
    </row>
    <row r="68" spans="1:7" ht="79.5" customHeight="1" x14ac:dyDescent="0.3">
      <c r="A68" s="21" t="s">
        <v>99</v>
      </c>
      <c r="B68" s="133" t="s">
        <v>22</v>
      </c>
      <c r="C68" s="134"/>
      <c r="D68" s="134"/>
      <c r="E68" s="134"/>
      <c r="F68" s="135"/>
      <c r="G68" s="25">
        <f>'TOTALES MATERIALES COMPLEMENTAR'!H81</f>
        <v>0</v>
      </c>
    </row>
    <row r="69" spans="1:7" ht="110.25" customHeight="1" x14ac:dyDescent="0.3">
      <c r="A69" s="23" t="s">
        <v>100</v>
      </c>
      <c r="B69" s="136"/>
      <c r="C69" s="137"/>
      <c r="D69" s="137"/>
      <c r="E69" s="137"/>
      <c r="F69" s="138"/>
      <c r="G69" s="28">
        <f>'TOTALES MATERIALES COMPLEMENTAR'!I81</f>
        <v>0</v>
      </c>
    </row>
    <row r="70" spans="1:7" ht="110.25" customHeight="1" x14ac:dyDescent="0.3">
      <c r="A70" s="18"/>
      <c r="B70" s="142" t="s">
        <v>26</v>
      </c>
      <c r="C70" s="143"/>
      <c r="D70" s="144" t="s">
        <v>21</v>
      </c>
      <c r="E70" s="143"/>
      <c r="F70" s="68" t="s">
        <v>106</v>
      </c>
      <c r="G70" s="22" t="s">
        <v>27</v>
      </c>
    </row>
    <row r="71" spans="1:7" ht="110.25" customHeight="1" x14ac:dyDescent="0.3">
      <c r="A71" s="70" t="s">
        <v>107</v>
      </c>
      <c r="B71" s="145">
        <v>6855</v>
      </c>
      <c r="C71" s="146"/>
      <c r="D71" s="147">
        <v>1.04</v>
      </c>
      <c r="E71" s="147"/>
      <c r="F71" s="102"/>
      <c r="G71" s="70">
        <f>F71*B71</f>
        <v>0</v>
      </c>
    </row>
    <row r="72" spans="1:7" ht="110.25" customHeight="1" x14ac:dyDescent="0.3">
      <c r="A72" s="70" t="s">
        <v>108</v>
      </c>
      <c r="B72" s="131">
        <v>451</v>
      </c>
      <c r="C72" s="131"/>
      <c r="D72" s="147">
        <v>0.94</v>
      </c>
      <c r="E72" s="147"/>
      <c r="F72" s="102"/>
      <c r="G72" s="70">
        <f t="shared" ref="G72:G74" si="0">F72*B72</f>
        <v>0</v>
      </c>
    </row>
    <row r="73" spans="1:7" ht="110.25" customHeight="1" x14ac:dyDescent="0.3">
      <c r="A73" s="70" t="s">
        <v>109</v>
      </c>
      <c r="B73" s="131">
        <v>1929</v>
      </c>
      <c r="C73" s="131"/>
      <c r="D73" s="147">
        <v>0.61</v>
      </c>
      <c r="E73" s="147"/>
      <c r="F73" s="102"/>
      <c r="G73" s="70">
        <f t="shared" si="0"/>
        <v>0</v>
      </c>
    </row>
    <row r="74" spans="1:7" ht="110.25" customHeight="1" thickBot="1" x14ac:dyDescent="0.35">
      <c r="A74" s="70" t="s">
        <v>110</v>
      </c>
      <c r="B74" s="131">
        <v>283296</v>
      </c>
      <c r="C74" s="131"/>
      <c r="D74" s="147">
        <v>0.55000000000000004</v>
      </c>
      <c r="E74" s="147"/>
      <c r="F74" s="102"/>
      <c r="G74" s="70">
        <f t="shared" si="0"/>
        <v>0</v>
      </c>
    </row>
    <row r="75" spans="1:7" ht="69.75" customHeight="1" x14ac:dyDescent="0.3">
      <c r="A75" s="24"/>
      <c r="B75" s="139" t="s">
        <v>172</v>
      </c>
      <c r="C75" s="140"/>
      <c r="D75" s="140"/>
      <c r="E75" s="140"/>
      <c r="F75" s="141"/>
      <c r="G75" s="26">
        <f>SUM(G6:G74)</f>
        <v>71192.75</v>
      </c>
    </row>
  </sheetData>
  <sheetProtection password="DE6B" sheet="1" objects="1" scenarios="1"/>
  <mergeCells count="91">
    <mergeCell ref="A1:G1"/>
    <mergeCell ref="A2:G2"/>
    <mergeCell ref="G14:G17"/>
    <mergeCell ref="A22:A25"/>
    <mergeCell ref="B22:B25"/>
    <mergeCell ref="C22:C25"/>
    <mergeCell ref="F22:F25"/>
    <mergeCell ref="G22:G25"/>
    <mergeCell ref="G6:G9"/>
    <mergeCell ref="B6:B9"/>
    <mergeCell ref="C6:C9"/>
    <mergeCell ref="A10:A13"/>
    <mergeCell ref="B10:B13"/>
    <mergeCell ref="C10:C13"/>
    <mergeCell ref="F10:F13"/>
    <mergeCell ref="G10:G13"/>
    <mergeCell ref="A26:A29"/>
    <mergeCell ref="B26:B29"/>
    <mergeCell ref="C26:C29"/>
    <mergeCell ref="G18:G21"/>
    <mergeCell ref="B67:F67"/>
    <mergeCell ref="A30:A33"/>
    <mergeCell ref="B30:B33"/>
    <mergeCell ref="C30:C33"/>
    <mergeCell ref="F30:F33"/>
    <mergeCell ref="G30:G33"/>
    <mergeCell ref="A66:F66"/>
    <mergeCell ref="F26:F29"/>
    <mergeCell ref="G26:G29"/>
    <mergeCell ref="A34:A37"/>
    <mergeCell ref="B34:B37"/>
    <mergeCell ref="C34:C37"/>
    <mergeCell ref="C14:C17"/>
    <mergeCell ref="F14:F17"/>
    <mergeCell ref="A18:A21"/>
    <mergeCell ref="B18:B21"/>
    <mergeCell ref="C18:C21"/>
    <mergeCell ref="A14:A17"/>
    <mergeCell ref="B75:F75"/>
    <mergeCell ref="A6:A9"/>
    <mergeCell ref="F6:F9"/>
    <mergeCell ref="F18:F21"/>
    <mergeCell ref="B70:C70"/>
    <mergeCell ref="D70:E70"/>
    <mergeCell ref="B71:C71"/>
    <mergeCell ref="D71:E71"/>
    <mergeCell ref="B72:C72"/>
    <mergeCell ref="D72:E72"/>
    <mergeCell ref="B74:C74"/>
    <mergeCell ref="D74:E74"/>
    <mergeCell ref="B73:C73"/>
    <mergeCell ref="D73:E73"/>
    <mergeCell ref="F50:F53"/>
    <mergeCell ref="B14:B17"/>
    <mergeCell ref="A38:A41"/>
    <mergeCell ref="B38:B41"/>
    <mergeCell ref="C38:C41"/>
    <mergeCell ref="F38:F41"/>
    <mergeCell ref="B68:F69"/>
    <mergeCell ref="A42:A45"/>
    <mergeCell ref="B42:B45"/>
    <mergeCell ref="C42:C45"/>
    <mergeCell ref="F42:F45"/>
    <mergeCell ref="G42:G45"/>
    <mergeCell ref="A46:A49"/>
    <mergeCell ref="B46:B49"/>
    <mergeCell ref="C46:C49"/>
    <mergeCell ref="F46:F49"/>
    <mergeCell ref="G46:G49"/>
    <mergeCell ref="B54:B57"/>
    <mergeCell ref="C54:C57"/>
    <mergeCell ref="F54:F57"/>
    <mergeCell ref="G54:G57"/>
    <mergeCell ref="F34:F37"/>
    <mergeCell ref="G34:G37"/>
    <mergeCell ref="G38:G41"/>
    <mergeCell ref="G62:G65"/>
    <mergeCell ref="A58:A61"/>
    <mergeCell ref="B58:B61"/>
    <mergeCell ref="C58:C61"/>
    <mergeCell ref="F58:F61"/>
    <mergeCell ref="G58:G61"/>
    <mergeCell ref="A62:A65"/>
    <mergeCell ref="B62:B65"/>
    <mergeCell ref="C62:C65"/>
    <mergeCell ref="F62:F65"/>
    <mergeCell ref="A50:A53"/>
    <mergeCell ref="B50:B53"/>
    <mergeCell ref="C50:C53"/>
    <mergeCell ref="G50:G53"/>
    <mergeCell ref="A54:A57"/>
  </mergeCell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FERIART</vt:lpstr>
      <vt:lpstr>TOTALES MATERIALES COMPLEMENTAR</vt:lpstr>
      <vt:lpstr>PROYECTOS</vt:lpstr>
      <vt:lpstr>TOTAL </vt:lpstr>
      <vt:lpstr>'MAT. COMPLEM. EXPOSITOR FERIART'!Área_de_impresión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2019-06-10T14:49:29Z</cp:lastPrinted>
  <dcterms:created xsi:type="dcterms:W3CDTF">2016-09-12T10:40:36Z</dcterms:created>
  <dcterms:modified xsi:type="dcterms:W3CDTF">2019-06-10T15:02:06Z</dcterms:modified>
</cp:coreProperties>
</file>