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defaultThemeVersion="166925"/>
  <mc:AlternateContent xmlns:mc="http://schemas.openxmlformats.org/markup-compatibility/2006">
    <mc:Choice Requires="x15">
      <x15ac:absPath xmlns:x15ac="http://schemas.microsoft.com/office/spreadsheetml/2010/11/ac" url="Z:\Expedientes\2019\0229 Palacio Congresos IFEMA\PROYECTO -FALSOS TECHOS-\03-PRESUPUESTO -FALTA-\"/>
    </mc:Choice>
  </mc:AlternateContent>
  <xr:revisionPtr revIDLastSave="0" documentId="13_ncr:1_{57F70A16-9270-469D-A820-45D54E3DBD6D}" xr6:coauthVersionLast="43" xr6:coauthVersionMax="43" xr10:uidLastSave="{00000000-0000-0000-0000-000000000000}"/>
  <bookViews>
    <workbookView xWindow="-120" yWindow="-120" windowWidth="29040" windowHeight="15840" xr2:uid="{DBC233FF-83E3-44BF-9549-7C5BAF45141F}"/>
  </bookViews>
  <sheets>
    <sheet name="Hoja1" sheetId="1" r:id="rId1"/>
  </sheets>
  <calcPr calcId="18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K49" i="1" l="1"/>
  <c r="K71" i="1"/>
  <c r="L72" i="1"/>
  <c r="J74" i="1"/>
  <c r="K75" i="1" s="1"/>
  <c r="K50" i="1"/>
  <c r="M67" i="1"/>
  <c r="M65" i="1"/>
  <c r="M63" i="1"/>
  <c r="M61" i="1"/>
  <c r="M59" i="1"/>
  <c r="M57" i="1"/>
  <c r="M55" i="1"/>
  <c r="M53" i="1"/>
  <c r="L69" i="1" s="1"/>
  <c r="M51" i="1"/>
  <c r="K44" i="1"/>
  <c r="M45" i="1"/>
  <c r="K36" i="1"/>
  <c r="K37" i="1"/>
  <c r="M40" i="1"/>
  <c r="M37" i="1" s="1"/>
  <c r="K40" i="1"/>
  <c r="J39" i="1"/>
  <c r="K4" i="1"/>
  <c r="J31" i="1"/>
  <c r="K32" i="1" s="1"/>
  <c r="J26" i="1"/>
  <c r="K27" i="1" s="1"/>
  <c r="J21" i="1"/>
  <c r="J20" i="1"/>
  <c r="J19" i="1"/>
  <c r="K22" i="1" s="1"/>
  <c r="J14" i="1"/>
  <c r="J13" i="1"/>
  <c r="J12" i="1"/>
  <c r="K15" i="1" s="1"/>
  <c r="K8" i="1"/>
  <c r="K5" i="1" s="1"/>
  <c r="M47" i="1" l="1"/>
  <c r="M44" i="1" s="1"/>
  <c r="L50" i="1"/>
  <c r="M69" i="1"/>
  <c r="M50" i="1" s="1"/>
  <c r="K72" i="1"/>
  <c r="M75" i="1"/>
  <c r="M72" i="1" s="1"/>
  <c r="L77" i="1" s="1"/>
  <c r="K17" i="1"/>
  <c r="M22" i="1"/>
  <c r="M17" i="1" s="1"/>
  <c r="M42" i="1"/>
  <c r="M36" i="1" s="1"/>
  <c r="M15" i="1"/>
  <c r="M10" i="1" s="1"/>
  <c r="K10" i="1"/>
  <c r="K24" i="1"/>
  <c r="M27" i="1"/>
  <c r="M24" i="1" s="1"/>
  <c r="K29" i="1"/>
  <c r="M32" i="1"/>
  <c r="M29" i="1" s="1"/>
  <c r="M8" i="1"/>
  <c r="M5" i="1" s="1"/>
  <c r="L71" i="1" l="1"/>
  <c r="M77" i="1"/>
  <c r="M71" i="1" s="1"/>
  <c r="L79" i="1"/>
  <c r="L4" i="1" l="1"/>
  <c r="M34" i="1"/>
  <c r="M4" i="1" s="1"/>
  <c r="M79" i="1"/>
  <c r="M49" i="1" s="1"/>
  <c r="L49" i="1"/>
  <c r="L81" i="1" l="1"/>
  <c r="M81"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Elena Vilor Barros</author>
  </authors>
  <commentList>
    <comment ref="A3" authorId="0" shapeId="0" xr:uid="{0BF2FE3F-447A-4BB1-8A07-E5FD7D7C9B3D}">
      <text>
        <r>
          <rPr>
            <b/>
            <sz val="9"/>
            <color indexed="81"/>
            <rFont val="Tahoma"/>
            <family val="2"/>
          </rPr>
          <t>Código del concepto. Ver colores en "Entorno de trabajo: Apariencia"</t>
        </r>
      </text>
    </comment>
    <comment ref="B3" authorId="0" shapeId="0" xr:uid="{860D976A-6D25-4642-B408-D5EECBD7916A}">
      <text>
        <r>
          <rPr>
            <b/>
            <sz val="9"/>
            <color indexed="81"/>
            <rFont val="Tahoma"/>
            <family val="2"/>
          </rPr>
          <t>Naturaleza o tipo de concepto, ver valores de cada naturaleza en la ayuda del menú contextual</t>
        </r>
      </text>
    </comment>
    <comment ref="C3" authorId="0" shapeId="0" xr:uid="{4A7375C6-B442-4F17-A139-04DCAD1A92F4}">
      <text>
        <r>
          <rPr>
            <b/>
            <sz val="9"/>
            <color indexed="81"/>
            <rFont val="Tahoma"/>
            <family val="2"/>
          </rPr>
          <t>Unidad principal de medida del concepto</t>
        </r>
      </text>
    </comment>
    <comment ref="D3" authorId="0" shapeId="0" xr:uid="{D364D295-0C9B-42C9-B196-902DA43487BC}">
      <text>
        <r>
          <rPr>
            <b/>
            <sz val="9"/>
            <color indexed="81"/>
            <rFont val="Tahoma"/>
            <family val="2"/>
          </rPr>
          <t>Descripción corta</t>
        </r>
      </text>
    </comment>
    <comment ref="E3" authorId="0" shapeId="0" xr:uid="{7CA0BA6F-6202-4B48-8C4A-4FB284E337B5}">
      <text>
        <r>
          <rPr>
            <b/>
            <sz val="9"/>
            <color indexed="81"/>
            <rFont val="Tahoma"/>
            <family val="2"/>
          </rPr>
          <t>Descripción corta de la línea de medición</t>
        </r>
      </text>
    </comment>
    <comment ref="F3" authorId="0" shapeId="0" xr:uid="{7AE3541D-2291-4926-90D0-1A282C893E51}">
      <text>
        <r>
          <rPr>
            <b/>
            <sz val="9"/>
            <color indexed="81"/>
            <rFont val="Tahoma"/>
            <family val="2"/>
          </rPr>
          <t>Columna A: Número de unidades iguales de la línea de medición</t>
        </r>
      </text>
    </comment>
    <comment ref="G3" authorId="0" shapeId="0" xr:uid="{407263F4-DD15-4C5C-AE14-1F70661194D7}">
      <text>
        <r>
          <rPr>
            <b/>
            <sz val="9"/>
            <color indexed="81"/>
            <rFont val="Tahoma"/>
            <family val="2"/>
          </rPr>
          <t>Columna B: Longitud de la línea de medición</t>
        </r>
      </text>
    </comment>
    <comment ref="H3" authorId="0" shapeId="0" xr:uid="{F42CDD25-E2BA-44E8-8ACD-0E3684302EA1}">
      <text>
        <r>
          <rPr>
            <b/>
            <sz val="9"/>
            <color indexed="81"/>
            <rFont val="Tahoma"/>
            <family val="2"/>
          </rPr>
          <t>Columna C: Anchura de la línea de medición</t>
        </r>
      </text>
    </comment>
    <comment ref="I3" authorId="0" shapeId="0" xr:uid="{4B7D073C-BCF0-41CF-81AB-B5E598A5216B}">
      <text>
        <r>
          <rPr>
            <b/>
            <sz val="9"/>
            <color indexed="81"/>
            <rFont val="Tahoma"/>
            <family val="2"/>
          </rPr>
          <t>Columna D: Altura de la línea de medición</t>
        </r>
      </text>
    </comment>
    <comment ref="J3" authorId="0" shapeId="0" xr:uid="{B0A05D9D-FAE1-409B-894C-52F2530F6F94}">
      <text>
        <r>
          <rPr>
            <b/>
            <sz val="9"/>
            <color indexed="81"/>
            <rFont val="Tahoma"/>
            <family val="2"/>
          </rPr>
          <t>Cantidad Verde: Referencia a otra partida Naranja: Fórmula de medición Azul: Expresión</t>
        </r>
      </text>
    </comment>
    <comment ref="K3" authorId="0" shapeId="0" xr:uid="{DCC640C1-A714-41D2-A6A4-16F9588FA09E}">
      <text>
        <r>
          <rPr>
            <b/>
            <sz val="9"/>
            <color indexed="81"/>
            <rFont val="Tahoma"/>
            <family val="2"/>
          </rPr>
          <t>Rendimiento o cantidad presupuestada</t>
        </r>
      </text>
    </comment>
    <comment ref="L3" authorId="0" shapeId="0" xr:uid="{826C2189-1E61-4FDE-A4D8-C16283D89725}">
      <text>
        <r>
          <rPr>
            <b/>
            <sz val="9"/>
            <color indexed="81"/>
            <rFont val="Tahoma"/>
            <family val="2"/>
          </rPr>
          <t>Precio unitario en el presupuesto</t>
        </r>
      </text>
    </comment>
    <comment ref="M3" authorId="0" shapeId="0" xr:uid="{76A52C39-0B23-4774-BE56-09EC31C17DFA}">
      <text>
        <r>
          <rPr>
            <b/>
            <sz val="9"/>
            <color indexed="81"/>
            <rFont val="Tahoma"/>
            <family val="2"/>
          </rPr>
          <t>Importe del presupuesto</t>
        </r>
      </text>
    </comment>
  </commentList>
</comments>
</file>

<file path=xl/sharedStrings.xml><?xml version="1.0" encoding="utf-8"?>
<sst xmlns="http://schemas.openxmlformats.org/spreadsheetml/2006/main" count="150" uniqueCount="109">
  <si>
    <t>PALACIO CONGRESOS. REFUERZO FALSOS TECHOS</t>
  </si>
  <si>
    <t>Presupuesto</t>
  </si>
  <si>
    <t>Código</t>
  </si>
  <si>
    <t>Nat</t>
  </si>
  <si>
    <t>Ud</t>
  </si>
  <si>
    <t>Resumen</t>
  </si>
  <si>
    <t>Comentario</t>
  </si>
  <si>
    <t>N</t>
  </si>
  <si>
    <t>Longitud</t>
  </si>
  <si>
    <t>Anchura</t>
  </si>
  <si>
    <t>Altura</t>
  </si>
  <si>
    <t>Cantidad</t>
  </si>
  <si>
    <t>CanPres</t>
  </si>
  <si>
    <t>Pres</t>
  </si>
  <si>
    <t>ImpPres</t>
  </si>
  <si>
    <t>01</t>
  </si>
  <si>
    <t>Capítulo</t>
  </si>
  <si>
    <t/>
  </si>
  <si>
    <t>REFUERZO FALSOS TECHOS</t>
  </si>
  <si>
    <t>01.01</t>
  </si>
  <si>
    <t>Partida</t>
  </si>
  <si>
    <t>m2</t>
  </si>
  <si>
    <t>HABILITACIÓN ZONA TRABAJO</t>
  </si>
  <si>
    <t>Montaje y posterior desmontaje de elementos y equipos de seguridad para trabajos verticales consistentes en anillo doble anclado a partes estructurales del edificio, anclajes desvíos, fraccionamientos de la vertical. Todo ello según normativa de aplicación (LPRL 31/1995, RD 1215/1997, RD 2177/1997, RD1627/1997). Medios técnicos aportados por la empresa adjudicataria, con aprovechamiento de los mismos tras su desmontaje.</t>
  </si>
  <si>
    <t>área de trabajo</t>
  </si>
  <si>
    <t>4397.76</t>
  </si>
  <si>
    <t>Total 01.01</t>
  </si>
  <si>
    <t>01.02</t>
  </si>
  <si>
    <t>u</t>
  </si>
  <si>
    <t>REFUERZO CON CABLE DE 6mm, longitud 22,50m</t>
  </si>
  <si>
    <t>Suministro y colocación de cable de acero de 6mm, anclado al cordón inferior de las cerchas del bajocubierta dispuestas a 22,50m (4 cerchas). Incluído anclajes a cercha y un tensor por cable. Estas actuaciones las realizarán dos operarios especialistas en posesión del carné profesional de trabajador vertical con categoría profesional OF BASIC, OF II y OF III, por lo tanto capacitados, formados y acreditados para realizar trabajos en altura. El contenido de la formación cumple con los requisitos que exige el RD 2177/2007 de 12 de noviembre sobre la elección de equipos de trabajo para la realización de trabajos en altura.</t>
  </si>
  <si>
    <t>zona 1</t>
  </si>
  <si>
    <t>zona 2</t>
  </si>
  <si>
    <t>N indica numero de cables</t>
  </si>
  <si>
    <t>Total 01.02</t>
  </si>
  <si>
    <t>01.03</t>
  </si>
  <si>
    <t>REFUERZO CON CABLE DE 6mm, longitud 37.20m</t>
  </si>
  <si>
    <t>Suministro y colocación de cable de acero de 6mm, anclado al cordón inferior de las cerchas del bajocubierta dispuestas a 37,20m(6 cerchas). Incluído anclajes a cercha y un tensor por cable. Estas actuaciones las realizarán dos operarios especialistas en posesión del carné profesional de trabajador vertical con categoría profesional OF BASIC, OF II y OF III, por lo tanto capacitados, formados y acreditados para realizar trabajos en altura. El contenido de la formación cumple con los requisitos que exige el RD 2177/2007 de 12 de noviembre sobre la elección de equipos de trabajo para la realización de trabajos en altura.</t>
  </si>
  <si>
    <t>zona 3</t>
  </si>
  <si>
    <t>zona 4</t>
  </si>
  <si>
    <t>Total 01.03</t>
  </si>
  <si>
    <t>01.04</t>
  </si>
  <si>
    <t>ANCLAJE PLACAS CON CABLE 1,5mm</t>
  </si>
  <si>
    <t>Enhebrado de cada una de las placas (en dos puntos de la misma) con un alambre de acero inoxidable de 1,5mm, incluída presilla para cierre del mismo. Estas actuaciones las realizarán dos operarios especialistas en posesión del carné profesional de trabajador vertical con categoría profesional OF BASIC, OF II y OF III, por lo tanto capacitados, formados y acreditados para realizar trabajos en altura. El contenido de la formación cumple con los requisitos que exige el RD 2177/2007 de 12 de noviembre sobre la elección de equipos de trabajo para la realización de trabajos en altura.</t>
  </si>
  <si>
    <t>Total 01.04</t>
  </si>
  <si>
    <t>01.05</t>
  </si>
  <si>
    <t>ADECUACIÓN PUNTOS SINGULARES</t>
  </si>
  <si>
    <t>Adecuación a puntos singulares por la existencia de instalaciones que exigen soluciones individualizadas a determinar en obra una vez se hayan situado los medios de acceso a cada zona. Estas actuaciones las realizarán dos operarios especialistas en posesión del carné profesional de trabajador vertical con categoría profesional OF BASIC, OF II y OF III, por lo tanto capacitados, formados y acreditados para realizar trabajos en altura. El contenido de la formación cumple con los requisitos que exige el RD 2177/2007 de 12 de noviembre sobre la elección de equipos de trabajo para la realización de trabajos en altura.</t>
  </si>
  <si>
    <t>Estimación puntos singulares</t>
  </si>
  <si>
    <t>Total 01.05</t>
  </si>
  <si>
    <t>Total 01</t>
  </si>
  <si>
    <t>02</t>
  </si>
  <si>
    <t>CONTROL DE CALIDAD</t>
  </si>
  <si>
    <t>02.01</t>
  </si>
  <si>
    <t>UD</t>
  </si>
  <si>
    <t>CONTROL DE CALIDAD EJECUCIÓN</t>
  </si>
  <si>
    <t>Control de calidad de ensayos, fichas y materiales, a definir por la Dirección Facultativa.</t>
  </si>
  <si>
    <t>Total 02.01</t>
  </si>
  <si>
    <t>Total 02</t>
  </si>
  <si>
    <t>03</t>
  </si>
  <si>
    <t>GESTIÓN DE RESIDUOS</t>
  </si>
  <si>
    <t>03.01</t>
  </si>
  <si>
    <t>Gestión de Residuos</t>
  </si>
  <si>
    <t>Presupuesto según Estudio de Gestión de Residuos.</t>
  </si>
  <si>
    <t>Total 03</t>
  </si>
  <si>
    <t>04</t>
  </si>
  <si>
    <t>SEGURIDAD Y SALUD</t>
  </si>
  <si>
    <t>04.01</t>
  </si>
  <si>
    <t>INSTALACIONES PROVISIONALES</t>
  </si>
  <si>
    <t>04.01.01</t>
  </si>
  <si>
    <t>mes</t>
  </si>
  <si>
    <t>ALQUILER CASETA ALMACÉN 7,91 m2</t>
  </si>
  <si>
    <t>Mes de alquiler de caseta prefabricada para almacén de obra de 3,55x2,23x2,45 m. de 7,91 m2. Estructura de acero galvanizado. Cubierta y cerramiento lateral de chapa galvanizada trapezoidal de 0,6 mm. reforzada con perfiles de acero, interior prelacado.  Suelo de aglomerado hidrófugo de 19 mm. puerta de acero de 1 mm., de 0,80x2,00 m. pintada con cerradura.  Ventana fija de cristal de 6 mm., recercado con perfil de goma.  Con transporte a 150 km.(ida y vuelta). Entrega y recogida del módulo con camión grúa. Según R.D. 486/97.</t>
  </si>
  <si>
    <t>04.01.02</t>
  </si>
  <si>
    <t>ALQUILER CASETA ASEO 8,92 m2</t>
  </si>
  <si>
    <t>Mes de alquiler de caseta prefabricada para aseos en obra de 4,00x2,23x2,63 m. Estructura y cerramiento de chapa galvanizada pintada, con aislamiento de poliestireno expandido. Ventana de 0,84x0,80 m de aluminio anodizado, corredera, con reja y luna de 6 mm, termo eléctrico de 50 l, dos placas turcas, dos placas de ducha y lavabo de tres grifos, todo de fibra de vidrio con terminación de gel-coat blanco y pintura antideslizante, suelo contrachapado hidrófugo con capa fenolítica antideslizante y resistente al desgaste, puerta madera en turca, cortina en ducha. Tubería de polibutileno aislante y resistente a incrustaciones, hielo y corrosiones, instalación eléctrica monofásica 220 V con automático. Con transporte a 150 km (ida y vuelta). Entrega y recogida del módulo con camión grúa. Según R.D. 486/97.</t>
  </si>
  <si>
    <t>04.01.03</t>
  </si>
  <si>
    <t>m.</t>
  </si>
  <si>
    <t>ACOMETIDA ELÉCT. CASETA 4x4 mm2.</t>
  </si>
  <si>
    <t>Acometida provisional de electricidad a caseta de obra, desde el cuadro general formada por manguera flexible de 4x4 mm2 de tensión nominal 750 V., incorporando conductor de tierra color verde y amarillo, fijada sobre apoyos intermedios cada 2,50 m. instalada.</t>
  </si>
  <si>
    <t>04.01.04</t>
  </si>
  <si>
    <t>ud</t>
  </si>
  <si>
    <t>ACOMETIDA PROV.FONTANERÍA 25 mm.</t>
  </si>
  <si>
    <t>Acometida provisional de fontanería para obra de la red general municipal de agua potable hasta una longitud máxima de 8 m., realizada con tubo de polietileno de 25 mm. de diámetro, de alta densidad y para 10 atmósferas de presión máxima con collarín de toma de fundición, p.p. de piezas especiales de polietileno y tapón roscado, incluso derechos y permisos para la conexión, terminada y funcionando, y sin incluir la rotura del pavimento.</t>
  </si>
  <si>
    <t>04.01.05</t>
  </si>
  <si>
    <t>ACOMETIDA PROVIS. SANEAMIENTO EN SUPERFIC</t>
  </si>
  <si>
    <t>Acometida provisional de saneamiento de caseta de obra a la red general municipal (pozo o imbornal), hasta una distancia máxima de 8 m., formada por tubería en superficie de PVC de 110 mm. de diámetro interior, tapado posterior de la acometida con hormigón en masa HM-20/P/20/I,  y con p.p. de medios auxiliares.</t>
  </si>
  <si>
    <t>04.01.06</t>
  </si>
  <si>
    <t>TAQUILLA METÁLICA INDIVIDUAL</t>
  </si>
  <si>
    <t>Taquilla metálica individual para vestuario de 1,80 m. de altura en acero laminado en frío, con tratamiento antifosfatante y anticorrosivo, con pintura secada al horno, cerradura, balda y tubo percha, lamas de ventilación en puerta, colocada, (amortizable en 3 usos).</t>
  </si>
  <si>
    <t>04.01.07</t>
  </si>
  <si>
    <t>DEPÓSITO-CUBO DE BASURAS</t>
  </si>
  <si>
    <t>Cubo para recogida de basuras. (amortizable en 2 usos).</t>
  </si>
  <si>
    <t>04.01.08</t>
  </si>
  <si>
    <t>COSTO MENSUAL DE CONSERVACIÓN</t>
  </si>
  <si>
    <t>Costo mensual de conservación de instalaciones provisionales de obra, considerando 2 horas a la semana un oficial de 2ª.</t>
  </si>
  <si>
    <t>04.01.09</t>
  </si>
  <si>
    <t>COSTO MENSUAL LIMPIEZA Y DESINF.</t>
  </si>
  <si>
    <t>Costo mensual de limpieza y desinfección de casetas de obra, considerando dos horas a la semana de un peón ordinario.</t>
  </si>
  <si>
    <t>Total 04.01</t>
  </si>
  <si>
    <t>04.02</t>
  </si>
  <si>
    <t>MEDIDAS PREVENTIVAS Y PRIMEROS AUXILIOS</t>
  </si>
  <si>
    <t>04.02.01</t>
  </si>
  <si>
    <t>BOTIQUÍN DE URGENCIA</t>
  </si>
  <si>
    <t>Botiquín de urgencia para obra fabricado en chapa de acero, pintado al horno con tratamiento anticorrosivo y serigrafía de cruz.  Color blanco, con contenidos mínimos obligatorios, colocado.</t>
  </si>
  <si>
    <t>Total 04.02.01</t>
  </si>
  <si>
    <t>Total 04.02</t>
  </si>
  <si>
    <t>Total 04</t>
  </si>
  <si>
    <t>Total IFEMA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</si>
</sst>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
  </numFmts>
  <fonts count="9" x14ac:knownFonts="1">
    <font>
      <sz val="11"/>
      <color theme="1"/>
      <name val="Calibri"/>
      <family val="2"/>
      <scheme val="minor"/>
    </font>
    <font>
      <b/>
      <sz val="10"/>
      <color theme="1"/>
      <name val="Calibri"/>
      <family val="2"/>
      <scheme val="minor"/>
    </font>
    <font>
      <b/>
      <sz val="14"/>
      <color theme="1"/>
      <name val="Calibri"/>
      <family val="2"/>
      <scheme val="minor"/>
    </font>
    <font>
      <b/>
      <sz val="9"/>
      <color indexed="81"/>
      <name val="Tahoma"/>
      <family val="2"/>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sz val="8"/>
      <color rgb="FFFF00FF"/>
      <name val="Calibri"/>
      <family val="2"/>
      <scheme val="minor"/>
    </font>
  </fonts>
  <fills count="6">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C0C0C0"/>
        <bgColor indexed="64"/>
      </patternFill>
    </fill>
    <fill>
      <patternFill patternType="solid">
        <fgColor rgb="FFC2D5E7"/>
        <bgColor indexed="64"/>
      </patternFill>
    </fill>
  </fills>
  <borders count="1">
    <border>
      <left/>
      <right/>
      <top/>
      <bottom/>
      <diagonal/>
    </border>
  </borders>
  <cellStyleXfs count="1">
    <xf numFmtId="0" fontId="0" fillId="0" borderId="0"/>
  </cellStyleXfs>
  <cellXfs count="30">
    <xf numFmtId="0" fontId="0" fillId="0" borderId="0" xfId="0"/>
    <xf numFmtId="0" fontId="1" fillId="0" borderId="0" xfId="0" applyFont="1" applyAlignment="1">
      <alignment vertical="top"/>
    </xf>
    <xf numFmtId="0" fontId="0" fillId="0" borderId="0" xfId="0" applyAlignment="1">
      <alignment vertical="top"/>
    </xf>
    <xf numFmtId="0" fontId="2" fillId="0" borderId="0" xfId="0" applyFont="1" applyAlignment="1">
      <alignment vertical="top"/>
    </xf>
    <xf numFmtId="0" fontId="4" fillId="0" borderId="0" xfId="0" applyFont="1" applyAlignment="1">
      <alignment vertical="top"/>
    </xf>
    <xf numFmtId="49" fontId="5" fillId="2" borderId="0" xfId="0" applyNumberFormat="1" applyFont="1" applyFill="1" applyAlignment="1">
      <alignment vertical="top"/>
    </xf>
    <xf numFmtId="0" fontId="5" fillId="2" borderId="0" xfId="0" applyFont="1" applyFill="1" applyAlignment="1">
      <alignment vertical="top"/>
    </xf>
    <xf numFmtId="3" fontId="6" fillId="2" borderId="0" xfId="0" applyNumberFormat="1" applyFont="1" applyFill="1" applyAlignment="1">
      <alignment vertical="top"/>
    </xf>
    <xf numFmtId="4" fontId="6" fillId="2" borderId="0" xfId="0" applyNumberFormat="1" applyFont="1" applyFill="1" applyAlignment="1">
      <alignment vertical="top"/>
    </xf>
    <xf numFmtId="49" fontId="7" fillId="3" borderId="0" xfId="0" applyNumberFormat="1" applyFont="1" applyFill="1" applyAlignment="1">
      <alignment vertical="top"/>
    </xf>
    <xf numFmtId="49" fontId="7" fillId="0" borderId="0" xfId="0" applyNumberFormat="1" applyFont="1" applyAlignment="1">
      <alignment vertical="top"/>
    </xf>
    <xf numFmtId="0" fontId="7" fillId="0" borderId="0" xfId="0" applyFont="1" applyAlignment="1">
      <alignment vertical="top"/>
    </xf>
    <xf numFmtId="4" fontId="8" fillId="0" borderId="0" xfId="0" applyNumberFormat="1" applyFont="1" applyAlignment="1">
      <alignment vertical="top"/>
    </xf>
    <xf numFmtId="164" fontId="7" fillId="0" borderId="0" xfId="0" applyNumberFormat="1" applyFont="1" applyAlignment="1">
      <alignment vertical="top"/>
    </xf>
    <xf numFmtId="4" fontId="7" fillId="0" borderId="0" xfId="0" applyNumberFormat="1" applyFont="1" applyAlignment="1">
      <alignment vertical="top"/>
    </xf>
    <xf numFmtId="49" fontId="5" fillId="0" borderId="0" xfId="0" applyNumberFormat="1" applyFont="1" applyAlignment="1">
      <alignment vertical="top"/>
    </xf>
    <xf numFmtId="4" fontId="6" fillId="0" borderId="0" xfId="0" applyNumberFormat="1" applyFont="1" applyAlignment="1">
      <alignment vertical="top"/>
    </xf>
    <xf numFmtId="0" fontId="7" fillId="4" borderId="0" xfId="0" applyFont="1" applyFill="1" applyAlignment="1">
      <alignment vertical="top"/>
    </xf>
    <xf numFmtId="165" fontId="7" fillId="0" borderId="0" xfId="0" applyNumberFormat="1" applyFont="1" applyAlignment="1">
      <alignment vertical="top"/>
    </xf>
    <xf numFmtId="165" fontId="8" fillId="0" borderId="0" xfId="0" applyNumberFormat="1" applyFont="1" applyAlignment="1">
      <alignment vertical="top"/>
    </xf>
    <xf numFmtId="3" fontId="7" fillId="0" borderId="0" xfId="0" applyNumberFormat="1" applyFont="1" applyAlignment="1">
      <alignment vertical="top"/>
    </xf>
    <xf numFmtId="49" fontId="5" fillId="5" borderId="0" xfId="0" applyNumberFormat="1" applyFont="1" applyFill="1" applyAlignment="1">
      <alignment vertical="top"/>
    </xf>
    <xf numFmtId="0" fontId="5" fillId="5" borderId="0" xfId="0" applyFont="1" applyFill="1" applyAlignment="1">
      <alignment vertical="top"/>
    </xf>
    <xf numFmtId="4" fontId="6" fillId="5" borderId="0" xfId="0" applyNumberFormat="1" applyFont="1" applyFill="1" applyAlignment="1">
      <alignment vertical="top"/>
    </xf>
    <xf numFmtId="0" fontId="4" fillId="0" borderId="0" xfId="0" applyFont="1" applyAlignment="1">
      <alignment vertical="top" wrapText="1"/>
    </xf>
    <xf numFmtId="49" fontId="5" fillId="2" borderId="0" xfId="0" applyNumberFormat="1" applyFont="1" applyFill="1" applyAlignment="1">
      <alignment vertical="top" wrapText="1"/>
    </xf>
    <xf numFmtId="49" fontId="7" fillId="0" borderId="0" xfId="0" applyNumberFormat="1" applyFont="1" applyAlignment="1">
      <alignment vertical="top" wrapText="1"/>
    </xf>
    <xf numFmtId="0" fontId="7" fillId="0" borderId="0" xfId="0" applyFont="1" applyAlignment="1">
      <alignment vertical="top" wrapText="1"/>
    </xf>
    <xf numFmtId="0" fontId="7" fillId="4" borderId="0" xfId="0" applyFont="1" applyFill="1" applyAlignment="1">
      <alignment vertical="top" wrapText="1"/>
    </xf>
    <xf numFmtId="49" fontId="5" fillId="5" borderId="0" xfId="0" applyNumberFormat="1" applyFont="1" applyFill="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376398-8BD2-4863-8710-4834FF8BD4CA}">
  <dimension ref="A1:M82"/>
  <sheetViews>
    <sheetView tabSelected="1" workbookViewId="0">
      <pane xSplit="4" ySplit="3" topLeftCell="E4" activePane="bottomRight" state="frozen"/>
      <selection pane="topRight" activeCell="E1" sqref="E1"/>
      <selection pane="bottomLeft" activeCell="A4" sqref="A4"/>
      <selection pane="bottomRight" activeCell="O52" sqref="O52"/>
    </sheetView>
  </sheetViews>
  <sheetFormatPr baseColWidth="10" defaultRowHeight="15" x14ac:dyDescent="0.25"/>
  <cols>
    <col min="1" max="1" width="7" bestFit="1" customWidth="1"/>
    <col min="2" max="2" width="6.5703125" bestFit="1" customWidth="1"/>
    <col min="3" max="3" width="3.85546875" bestFit="1" customWidth="1"/>
    <col min="4" max="4" width="32.85546875" customWidth="1"/>
    <col min="5" max="5" width="20.85546875" bestFit="1" customWidth="1"/>
    <col min="6" max="6" width="13.85546875" bestFit="1" customWidth="1"/>
    <col min="7" max="7" width="8.5703125" bestFit="1" customWidth="1"/>
    <col min="8" max="8" width="8.140625" bestFit="1" customWidth="1"/>
    <col min="9" max="9" width="6.5703125" bestFit="1" customWidth="1"/>
    <col min="10" max="10" width="10.5703125" bestFit="1" customWidth="1"/>
    <col min="11" max="13" width="7.85546875" bestFit="1" customWidth="1"/>
  </cols>
  <sheetData>
    <row r="1" spans="1:13" x14ac:dyDescent="0.25">
      <c r="A1" s="1" t="s">
        <v>0</v>
      </c>
      <c r="B1" s="2"/>
      <c r="C1" s="2"/>
      <c r="D1" s="2"/>
      <c r="E1" s="2"/>
      <c r="F1" s="2"/>
      <c r="G1" s="2"/>
      <c r="H1" s="2"/>
      <c r="I1" s="2"/>
      <c r="J1" s="2"/>
      <c r="K1" s="2"/>
      <c r="L1" s="2"/>
      <c r="M1" s="2"/>
    </row>
    <row r="2" spans="1:13" ht="18.75" x14ac:dyDescent="0.25">
      <c r="A2" s="3" t="s">
        <v>1</v>
      </c>
      <c r="B2" s="2"/>
      <c r="C2" s="2"/>
      <c r="D2" s="2"/>
      <c r="E2" s="2"/>
      <c r="F2" s="2"/>
      <c r="G2" s="2"/>
      <c r="H2" s="2"/>
      <c r="I2" s="2"/>
      <c r="J2" s="2"/>
      <c r="K2" s="2"/>
      <c r="L2" s="2"/>
      <c r="M2" s="2"/>
    </row>
    <row r="3" spans="1:13" x14ac:dyDescent="0.25">
      <c r="A3" s="4" t="s">
        <v>2</v>
      </c>
      <c r="B3" s="4" t="s">
        <v>3</v>
      </c>
      <c r="C3" s="4" t="s">
        <v>4</v>
      </c>
      <c r="D3" s="24" t="s">
        <v>5</v>
      </c>
      <c r="E3" s="4" t="s">
        <v>6</v>
      </c>
      <c r="F3" s="4" t="s">
        <v>7</v>
      </c>
      <c r="G3" s="4" t="s">
        <v>8</v>
      </c>
      <c r="H3" s="4" t="s">
        <v>9</v>
      </c>
      <c r="I3" s="4" t="s">
        <v>10</v>
      </c>
      <c r="J3" s="4" t="s">
        <v>11</v>
      </c>
      <c r="K3" s="4" t="s">
        <v>12</v>
      </c>
      <c r="L3" s="4" t="s">
        <v>13</v>
      </c>
      <c r="M3" s="4" t="s">
        <v>14</v>
      </c>
    </row>
    <row r="4" spans="1:13" x14ac:dyDescent="0.25">
      <c r="A4" s="5" t="s">
        <v>15</v>
      </c>
      <c r="B4" s="5" t="s">
        <v>16</v>
      </c>
      <c r="C4" s="5" t="s">
        <v>17</v>
      </c>
      <c r="D4" s="25" t="s">
        <v>18</v>
      </c>
      <c r="E4" s="6"/>
      <c r="F4" s="6"/>
      <c r="G4" s="6"/>
      <c r="H4" s="6"/>
      <c r="I4" s="6"/>
      <c r="J4" s="6"/>
      <c r="K4" s="7">
        <f>K34</f>
        <v>1</v>
      </c>
      <c r="L4" s="8">
        <f>L34</f>
        <v>0</v>
      </c>
      <c r="M4" s="8">
        <f>M34</f>
        <v>0</v>
      </c>
    </row>
    <row r="5" spans="1:13" x14ac:dyDescent="0.25">
      <c r="A5" s="9" t="s">
        <v>19</v>
      </c>
      <c r="B5" s="10" t="s">
        <v>20</v>
      </c>
      <c r="C5" s="10" t="s">
        <v>21</v>
      </c>
      <c r="D5" s="26" t="s">
        <v>22</v>
      </c>
      <c r="E5" s="11"/>
      <c r="F5" s="11"/>
      <c r="G5" s="11"/>
      <c r="H5" s="11"/>
      <c r="I5" s="11"/>
      <c r="J5" s="11"/>
      <c r="K5" s="12">
        <f>K8</f>
        <v>4397.76</v>
      </c>
      <c r="L5" s="12"/>
      <c r="M5" s="12">
        <f>M8</f>
        <v>0</v>
      </c>
    </row>
    <row r="6" spans="1:13" ht="123.75" x14ac:dyDescent="0.25">
      <c r="A6" s="11"/>
      <c r="B6" s="11"/>
      <c r="C6" s="11"/>
      <c r="D6" s="26" t="s">
        <v>23</v>
      </c>
      <c r="E6" s="11"/>
      <c r="F6" s="11"/>
      <c r="G6" s="11"/>
      <c r="H6" s="11"/>
      <c r="I6" s="11"/>
      <c r="J6" s="11"/>
      <c r="K6" s="11"/>
      <c r="L6" s="11"/>
      <c r="M6" s="11"/>
    </row>
    <row r="7" spans="1:13" x14ac:dyDescent="0.25">
      <c r="A7" s="11"/>
      <c r="B7" s="11"/>
      <c r="C7" s="11"/>
      <c r="D7" s="27"/>
      <c r="E7" s="10" t="s">
        <v>24</v>
      </c>
      <c r="F7" s="13">
        <v>0</v>
      </c>
      <c r="G7" s="14">
        <v>0</v>
      </c>
      <c r="H7" s="14">
        <v>0</v>
      </c>
      <c r="I7" s="14">
        <v>0</v>
      </c>
      <c r="J7" s="14">
        <v>4397.76</v>
      </c>
      <c r="K7" s="10" t="s">
        <v>25</v>
      </c>
      <c r="L7" s="11"/>
      <c r="M7" s="11"/>
    </row>
    <row r="8" spans="1:13" x14ac:dyDescent="0.25">
      <c r="A8" s="11"/>
      <c r="B8" s="11"/>
      <c r="C8" s="11"/>
      <c r="D8" s="27"/>
      <c r="E8" s="11"/>
      <c r="F8" s="11"/>
      <c r="G8" s="11"/>
      <c r="H8" s="11"/>
      <c r="I8" s="11"/>
      <c r="J8" s="15" t="s">
        <v>26</v>
      </c>
      <c r="K8" s="16">
        <f>J7</f>
        <v>4397.76</v>
      </c>
      <c r="L8" s="14"/>
      <c r="M8" s="16">
        <f>ROUND(K8*L8,2)</f>
        <v>0</v>
      </c>
    </row>
    <row r="9" spans="1:13" ht="0.95" customHeight="1" x14ac:dyDescent="0.25">
      <c r="A9" s="17"/>
      <c r="B9" s="17"/>
      <c r="C9" s="17"/>
      <c r="D9" s="28"/>
      <c r="E9" s="17"/>
      <c r="F9" s="17"/>
      <c r="G9" s="17"/>
      <c r="H9" s="17"/>
      <c r="I9" s="17"/>
      <c r="J9" s="17"/>
      <c r="K9" s="17"/>
      <c r="L9" s="17"/>
      <c r="M9" s="17"/>
    </row>
    <row r="10" spans="1:13" ht="22.5" x14ac:dyDescent="0.25">
      <c r="A10" s="9" t="s">
        <v>27</v>
      </c>
      <c r="B10" s="10" t="s">
        <v>20</v>
      </c>
      <c r="C10" s="10" t="s">
        <v>28</v>
      </c>
      <c r="D10" s="26" t="s">
        <v>29</v>
      </c>
      <c r="E10" s="11"/>
      <c r="F10" s="11"/>
      <c r="G10" s="11"/>
      <c r="H10" s="11"/>
      <c r="I10" s="11"/>
      <c r="J10" s="11"/>
      <c r="K10" s="12">
        <f>K15</f>
        <v>102</v>
      </c>
      <c r="L10" s="12"/>
      <c r="M10" s="12">
        <f>M15</f>
        <v>0</v>
      </c>
    </row>
    <row r="11" spans="1:13" ht="168.75" x14ac:dyDescent="0.25">
      <c r="A11" s="11"/>
      <c r="B11" s="11"/>
      <c r="C11" s="11"/>
      <c r="D11" s="26" t="s">
        <v>30</v>
      </c>
      <c r="E11" s="11"/>
      <c r="F11" s="11"/>
      <c r="G11" s="11"/>
      <c r="H11" s="11"/>
      <c r="I11" s="11"/>
      <c r="J11" s="11"/>
      <c r="K11" s="11"/>
      <c r="L11" s="11"/>
      <c r="M11" s="11"/>
    </row>
    <row r="12" spans="1:13" x14ac:dyDescent="0.25">
      <c r="A12" s="11"/>
      <c r="B12" s="11"/>
      <c r="C12" s="11"/>
      <c r="D12" s="27"/>
      <c r="E12" s="10" t="s">
        <v>31</v>
      </c>
      <c r="F12" s="13">
        <v>51</v>
      </c>
      <c r="G12" s="18">
        <v>0</v>
      </c>
      <c r="H12" s="18">
        <v>0</v>
      </c>
      <c r="I12" s="18">
        <v>0</v>
      </c>
      <c r="J12" s="19">
        <f>OR(F12&lt;&gt;0,G12&lt;&gt;0,H12&lt;&gt;0,I12&lt;&gt;0)*(F12 + (F12 = 0))*(G12 + (G12 = 0))*(H12 + (H12 = 0))*(I12 + (I12 = 0))</f>
        <v>51</v>
      </c>
      <c r="K12" s="11"/>
      <c r="L12" s="11"/>
      <c r="M12" s="11"/>
    </row>
    <row r="13" spans="1:13" x14ac:dyDescent="0.25">
      <c r="A13" s="11"/>
      <c r="B13" s="11"/>
      <c r="C13" s="11"/>
      <c r="D13" s="27"/>
      <c r="E13" s="10" t="s">
        <v>32</v>
      </c>
      <c r="F13" s="13">
        <v>51</v>
      </c>
      <c r="G13" s="18">
        <v>0</v>
      </c>
      <c r="H13" s="18">
        <v>0</v>
      </c>
      <c r="I13" s="18">
        <v>0</v>
      </c>
      <c r="J13" s="19">
        <f>OR(F13&lt;&gt;0,G13&lt;&gt;0,H13&lt;&gt;0,I13&lt;&gt;0)*(F13 + (F13 = 0))*(G13 + (G13 = 0))*(H13 + (H13 = 0))*(I13 + (I13 = 0))</f>
        <v>51</v>
      </c>
      <c r="K13" s="11"/>
      <c r="L13" s="11"/>
      <c r="M13" s="11"/>
    </row>
    <row r="14" spans="1:13" x14ac:dyDescent="0.25">
      <c r="A14" s="11"/>
      <c r="B14" s="11"/>
      <c r="C14" s="11"/>
      <c r="D14" s="27"/>
      <c r="E14" s="10" t="s">
        <v>33</v>
      </c>
      <c r="F14" s="13"/>
      <c r="G14" s="18"/>
      <c r="H14" s="18"/>
      <c r="I14" s="18"/>
      <c r="J14" s="19">
        <f>OR(F14&lt;&gt;0,G14&lt;&gt;0,H14&lt;&gt;0,I14&lt;&gt;0)*(F14 + (F14 = 0))*(G14 + (G14 = 0))*(H14 + (H14 = 0))*(I14 + (I14 = 0))</f>
        <v>0</v>
      </c>
      <c r="K14" s="11"/>
      <c r="L14" s="11"/>
      <c r="M14" s="11"/>
    </row>
    <row r="15" spans="1:13" x14ac:dyDescent="0.25">
      <c r="A15" s="11"/>
      <c r="B15" s="11"/>
      <c r="C15" s="11"/>
      <c r="D15" s="27"/>
      <c r="E15" s="11"/>
      <c r="F15" s="11"/>
      <c r="G15" s="11"/>
      <c r="H15" s="11"/>
      <c r="I15" s="11"/>
      <c r="J15" s="15" t="s">
        <v>34</v>
      </c>
      <c r="K15" s="16">
        <f>SUM(J12:J14)</f>
        <v>102</v>
      </c>
      <c r="L15" s="14"/>
      <c r="M15" s="16">
        <f>ROUND(K15*L15,2)</f>
        <v>0</v>
      </c>
    </row>
    <row r="16" spans="1:13" ht="0.95" customHeight="1" x14ac:dyDescent="0.25">
      <c r="A16" s="17"/>
      <c r="B16" s="17"/>
      <c r="C16" s="17"/>
      <c r="D16" s="28"/>
      <c r="E16" s="17"/>
      <c r="F16" s="17"/>
      <c r="G16" s="17"/>
      <c r="H16" s="17"/>
      <c r="I16" s="17"/>
      <c r="J16" s="17"/>
      <c r="K16" s="17"/>
      <c r="L16" s="17"/>
      <c r="M16" s="17"/>
    </row>
    <row r="17" spans="1:13" ht="22.5" x14ac:dyDescent="0.25">
      <c r="A17" s="9" t="s">
        <v>35</v>
      </c>
      <c r="B17" s="10" t="s">
        <v>20</v>
      </c>
      <c r="C17" s="10" t="s">
        <v>28</v>
      </c>
      <c r="D17" s="26" t="s">
        <v>36</v>
      </c>
      <c r="E17" s="11"/>
      <c r="F17" s="11"/>
      <c r="G17" s="11"/>
      <c r="H17" s="11"/>
      <c r="I17" s="11"/>
      <c r="J17" s="11"/>
      <c r="K17" s="12">
        <f>K22</f>
        <v>36</v>
      </c>
      <c r="L17" s="12"/>
      <c r="M17" s="12">
        <f>M22</f>
        <v>0</v>
      </c>
    </row>
    <row r="18" spans="1:13" ht="168.75" x14ac:dyDescent="0.25">
      <c r="A18" s="11"/>
      <c r="B18" s="11"/>
      <c r="C18" s="11"/>
      <c r="D18" s="26" t="s">
        <v>37</v>
      </c>
      <c r="E18" s="11"/>
      <c r="F18" s="11"/>
      <c r="G18" s="11"/>
      <c r="H18" s="11"/>
      <c r="I18" s="11"/>
      <c r="J18" s="11"/>
      <c r="K18" s="11"/>
      <c r="L18" s="11"/>
      <c r="M18" s="11"/>
    </row>
    <row r="19" spans="1:13" x14ac:dyDescent="0.25">
      <c r="A19" s="11"/>
      <c r="B19" s="11"/>
      <c r="C19" s="11"/>
      <c r="D19" s="27"/>
      <c r="E19" s="10" t="s">
        <v>38</v>
      </c>
      <c r="F19" s="13">
        <v>18</v>
      </c>
      <c r="G19" s="14">
        <v>0</v>
      </c>
      <c r="H19" s="14">
        <v>0</v>
      </c>
      <c r="I19" s="14">
        <v>0</v>
      </c>
      <c r="J19" s="12">
        <f>OR(F19&lt;&gt;0,G19&lt;&gt;0,H19&lt;&gt;0,I19&lt;&gt;0)*(F19 + (F19 = 0))*(G19 + (G19 = 0))*(H19 + (H19 = 0))*(I19 + (I19 = 0))</f>
        <v>18</v>
      </c>
      <c r="K19" s="11"/>
      <c r="L19" s="11"/>
      <c r="M19" s="11"/>
    </row>
    <row r="20" spans="1:13" x14ac:dyDescent="0.25">
      <c r="A20" s="11"/>
      <c r="B20" s="11"/>
      <c r="C20" s="11"/>
      <c r="D20" s="27"/>
      <c r="E20" s="10" t="s">
        <v>39</v>
      </c>
      <c r="F20" s="13">
        <v>18</v>
      </c>
      <c r="G20" s="14">
        <v>0</v>
      </c>
      <c r="H20" s="14">
        <v>0</v>
      </c>
      <c r="I20" s="14">
        <v>0</v>
      </c>
      <c r="J20" s="12">
        <f>OR(F20&lt;&gt;0,G20&lt;&gt;0,H20&lt;&gt;0,I20&lt;&gt;0)*(F20 + (F20 = 0))*(G20 + (G20 = 0))*(H20 + (H20 = 0))*(I20 + (I20 = 0))</f>
        <v>18</v>
      </c>
      <c r="K20" s="11"/>
      <c r="L20" s="11"/>
      <c r="M20" s="11"/>
    </row>
    <row r="21" spans="1:13" x14ac:dyDescent="0.25">
      <c r="A21" s="11"/>
      <c r="B21" s="11"/>
      <c r="C21" s="11"/>
      <c r="D21" s="27"/>
      <c r="E21" s="10" t="s">
        <v>33</v>
      </c>
      <c r="F21" s="13"/>
      <c r="G21" s="14"/>
      <c r="H21" s="14"/>
      <c r="I21" s="14"/>
      <c r="J21" s="12">
        <f>OR(F21&lt;&gt;0,G21&lt;&gt;0,H21&lt;&gt;0,I21&lt;&gt;0)*(F21 + (F21 = 0))*(G21 + (G21 = 0))*(H21 + (H21 = 0))*(I21 + (I21 = 0))</f>
        <v>0</v>
      </c>
      <c r="K21" s="11"/>
      <c r="L21" s="11"/>
      <c r="M21" s="11"/>
    </row>
    <row r="22" spans="1:13" x14ac:dyDescent="0.25">
      <c r="A22" s="11"/>
      <c r="B22" s="11"/>
      <c r="C22" s="11"/>
      <c r="D22" s="27"/>
      <c r="E22" s="11"/>
      <c r="F22" s="11"/>
      <c r="G22" s="11"/>
      <c r="H22" s="11"/>
      <c r="I22" s="11"/>
      <c r="J22" s="15" t="s">
        <v>40</v>
      </c>
      <c r="K22" s="16">
        <f>SUM(J19:J21)</f>
        <v>36</v>
      </c>
      <c r="L22" s="14"/>
      <c r="M22" s="16">
        <f>ROUND(K22*L22,2)</f>
        <v>0</v>
      </c>
    </row>
    <row r="23" spans="1:13" ht="0.95" customHeight="1" x14ac:dyDescent="0.25">
      <c r="A23" s="17"/>
      <c r="B23" s="17"/>
      <c r="C23" s="17"/>
      <c r="D23" s="28"/>
      <c r="E23" s="17"/>
      <c r="F23" s="17"/>
      <c r="G23" s="17"/>
      <c r="H23" s="17"/>
      <c r="I23" s="17"/>
      <c r="J23" s="17"/>
      <c r="K23" s="17"/>
      <c r="L23" s="17"/>
      <c r="M23" s="17"/>
    </row>
    <row r="24" spans="1:13" x14ac:dyDescent="0.25">
      <c r="A24" s="9" t="s">
        <v>41</v>
      </c>
      <c r="B24" s="10" t="s">
        <v>20</v>
      </c>
      <c r="C24" s="10" t="s">
        <v>28</v>
      </c>
      <c r="D24" s="26" t="s">
        <v>42</v>
      </c>
      <c r="E24" s="11"/>
      <c r="F24" s="11"/>
      <c r="G24" s="11"/>
      <c r="H24" s="11"/>
      <c r="I24" s="11"/>
      <c r="J24" s="11"/>
      <c r="K24" s="12">
        <f>K27</f>
        <v>3600</v>
      </c>
      <c r="L24" s="12"/>
      <c r="M24" s="12">
        <f>M27</f>
        <v>0</v>
      </c>
    </row>
    <row r="25" spans="1:13" ht="157.5" x14ac:dyDescent="0.25">
      <c r="A25" s="11"/>
      <c r="B25" s="11"/>
      <c r="C25" s="11"/>
      <c r="D25" s="26" t="s">
        <v>43</v>
      </c>
      <c r="E25" s="11"/>
      <c r="F25" s="11"/>
      <c r="G25" s="11"/>
      <c r="H25" s="11"/>
      <c r="I25" s="11"/>
      <c r="J25" s="11"/>
      <c r="K25" s="11"/>
      <c r="L25" s="11"/>
      <c r="M25" s="11"/>
    </row>
    <row r="26" spans="1:13" x14ac:dyDescent="0.25">
      <c r="A26" s="11"/>
      <c r="B26" s="11"/>
      <c r="C26" s="11"/>
      <c r="D26" s="27"/>
      <c r="E26" s="10" t="s">
        <v>17</v>
      </c>
      <c r="F26" s="13">
        <v>3600</v>
      </c>
      <c r="G26" s="14">
        <v>0</v>
      </c>
      <c r="H26" s="14">
        <v>0</v>
      </c>
      <c r="I26" s="14">
        <v>0</v>
      </c>
      <c r="J26" s="12">
        <f>OR(F26&lt;&gt;0,G26&lt;&gt;0,H26&lt;&gt;0,I26&lt;&gt;0)*(F26 + (F26 = 0))*(G26 + (G26 = 0))*(H26 + (H26 = 0))*(I26 + (I26 = 0))</f>
        <v>3600</v>
      </c>
      <c r="K26" s="11"/>
      <c r="L26" s="11"/>
      <c r="M26" s="11"/>
    </row>
    <row r="27" spans="1:13" x14ac:dyDescent="0.25">
      <c r="A27" s="11"/>
      <c r="B27" s="11"/>
      <c r="C27" s="11"/>
      <c r="D27" s="27"/>
      <c r="E27" s="11"/>
      <c r="F27" s="11"/>
      <c r="G27" s="11"/>
      <c r="H27" s="11"/>
      <c r="I27" s="11"/>
      <c r="J27" s="15" t="s">
        <v>44</v>
      </c>
      <c r="K27" s="16">
        <f>J26</f>
        <v>3600</v>
      </c>
      <c r="L27" s="14"/>
      <c r="M27" s="16">
        <f>ROUND(K27*L27,2)</f>
        <v>0</v>
      </c>
    </row>
    <row r="28" spans="1:13" ht="0.95" customHeight="1" x14ac:dyDescent="0.25">
      <c r="A28" s="17"/>
      <c r="B28" s="17"/>
      <c r="C28" s="17"/>
      <c r="D28" s="28"/>
      <c r="E28" s="17"/>
      <c r="F28" s="17"/>
      <c r="G28" s="17"/>
      <c r="H28" s="17"/>
      <c r="I28" s="17"/>
      <c r="J28" s="17"/>
      <c r="K28" s="17"/>
      <c r="L28" s="17"/>
      <c r="M28" s="17"/>
    </row>
    <row r="29" spans="1:13" x14ac:dyDescent="0.25">
      <c r="A29" s="9" t="s">
        <v>45</v>
      </c>
      <c r="B29" s="10" t="s">
        <v>20</v>
      </c>
      <c r="C29" s="10" t="s">
        <v>28</v>
      </c>
      <c r="D29" s="26" t="s">
        <v>46</v>
      </c>
      <c r="E29" s="11"/>
      <c r="F29" s="11"/>
      <c r="G29" s="11"/>
      <c r="H29" s="11"/>
      <c r="I29" s="11"/>
      <c r="J29" s="11"/>
      <c r="K29" s="12">
        <f>K32</f>
        <v>20</v>
      </c>
      <c r="L29" s="12"/>
      <c r="M29" s="12">
        <f>M32</f>
        <v>0</v>
      </c>
    </row>
    <row r="30" spans="1:13" ht="168.75" x14ac:dyDescent="0.25">
      <c r="A30" s="11"/>
      <c r="B30" s="11"/>
      <c r="C30" s="11"/>
      <c r="D30" s="26" t="s">
        <v>47</v>
      </c>
      <c r="E30" s="11"/>
      <c r="F30" s="11"/>
      <c r="G30" s="11"/>
      <c r="H30" s="11"/>
      <c r="I30" s="11"/>
      <c r="J30" s="11"/>
      <c r="K30" s="11"/>
      <c r="L30" s="11"/>
      <c r="M30" s="11"/>
    </row>
    <row r="31" spans="1:13" x14ac:dyDescent="0.25">
      <c r="A31" s="11"/>
      <c r="B31" s="11"/>
      <c r="C31" s="11"/>
      <c r="D31" s="27"/>
      <c r="E31" s="10" t="s">
        <v>48</v>
      </c>
      <c r="F31" s="13">
        <v>20</v>
      </c>
      <c r="G31" s="14">
        <v>0</v>
      </c>
      <c r="H31" s="14">
        <v>0</v>
      </c>
      <c r="I31" s="14">
        <v>0</v>
      </c>
      <c r="J31" s="12">
        <f>OR(F31&lt;&gt;0,G31&lt;&gt;0,H31&lt;&gt;0,I31&lt;&gt;0)*(F31 + (F31 = 0))*(G31 + (G31 = 0))*(H31 + (H31 = 0))*(I31 + (I31 = 0))</f>
        <v>20</v>
      </c>
      <c r="K31" s="11"/>
      <c r="L31" s="11"/>
      <c r="M31" s="11"/>
    </row>
    <row r="32" spans="1:13" x14ac:dyDescent="0.25">
      <c r="A32" s="11"/>
      <c r="B32" s="11"/>
      <c r="C32" s="11"/>
      <c r="D32" s="27"/>
      <c r="E32" s="11"/>
      <c r="F32" s="11"/>
      <c r="G32" s="11"/>
      <c r="H32" s="11"/>
      <c r="I32" s="11"/>
      <c r="J32" s="15" t="s">
        <v>49</v>
      </c>
      <c r="K32" s="16">
        <f>J31</f>
        <v>20</v>
      </c>
      <c r="L32" s="14"/>
      <c r="M32" s="16">
        <f>ROUND(K32*L32,2)</f>
        <v>0</v>
      </c>
    </row>
    <row r="33" spans="1:13" ht="0.95" customHeight="1" x14ac:dyDescent="0.25">
      <c r="A33" s="17"/>
      <c r="B33" s="17"/>
      <c r="C33" s="17"/>
      <c r="D33" s="28"/>
      <c r="E33" s="17"/>
      <c r="F33" s="17"/>
      <c r="G33" s="17"/>
      <c r="H33" s="17"/>
      <c r="I33" s="17"/>
      <c r="J33" s="17"/>
      <c r="K33" s="17"/>
      <c r="L33" s="17"/>
      <c r="M33" s="17"/>
    </row>
    <row r="34" spans="1:13" x14ac:dyDescent="0.25">
      <c r="A34" s="11"/>
      <c r="B34" s="11"/>
      <c r="C34" s="11"/>
      <c r="D34" s="27"/>
      <c r="E34" s="11"/>
      <c r="F34" s="11"/>
      <c r="G34" s="11"/>
      <c r="H34" s="11"/>
      <c r="I34" s="11"/>
      <c r="J34" s="15" t="s">
        <v>50</v>
      </c>
      <c r="K34" s="20">
        <v>1</v>
      </c>
      <c r="L34" s="16"/>
      <c r="M34" s="16">
        <f>ROUND(K34*L34,2)</f>
        <v>0</v>
      </c>
    </row>
    <row r="35" spans="1:13" ht="0.95" customHeight="1" x14ac:dyDescent="0.25">
      <c r="A35" s="17"/>
      <c r="B35" s="17"/>
      <c r="C35" s="17"/>
      <c r="D35" s="28"/>
      <c r="E35" s="17"/>
      <c r="F35" s="17"/>
      <c r="G35" s="17"/>
      <c r="H35" s="17"/>
      <c r="I35" s="17"/>
      <c r="J35" s="17"/>
      <c r="K35" s="17"/>
      <c r="L35" s="17"/>
      <c r="M35" s="17"/>
    </row>
    <row r="36" spans="1:13" x14ac:dyDescent="0.25">
      <c r="A36" s="5" t="s">
        <v>51</v>
      </c>
      <c r="B36" s="5" t="s">
        <v>16</v>
      </c>
      <c r="C36" s="5" t="s">
        <v>17</v>
      </c>
      <c r="D36" s="25" t="s">
        <v>52</v>
      </c>
      <c r="E36" s="6"/>
      <c r="F36" s="6"/>
      <c r="G36" s="6"/>
      <c r="H36" s="6"/>
      <c r="I36" s="6"/>
      <c r="J36" s="6"/>
      <c r="K36" s="7">
        <f>K42</f>
        <v>1</v>
      </c>
      <c r="L36" s="8"/>
      <c r="M36" s="8">
        <f>M42</f>
        <v>0</v>
      </c>
    </row>
    <row r="37" spans="1:13" x14ac:dyDescent="0.25">
      <c r="A37" s="9" t="s">
        <v>53</v>
      </c>
      <c r="B37" s="10" t="s">
        <v>20</v>
      </c>
      <c r="C37" s="10" t="s">
        <v>54</v>
      </c>
      <c r="D37" s="26" t="s">
        <v>55</v>
      </c>
      <c r="E37" s="11"/>
      <c r="F37" s="11"/>
      <c r="G37" s="11"/>
      <c r="H37" s="11"/>
      <c r="I37" s="11"/>
      <c r="J37" s="11"/>
      <c r="K37" s="12">
        <f>K40</f>
        <v>1</v>
      </c>
      <c r="L37" s="12"/>
      <c r="M37" s="12">
        <f>M40</f>
        <v>0</v>
      </c>
    </row>
    <row r="38" spans="1:13" ht="33.75" x14ac:dyDescent="0.25">
      <c r="A38" s="11"/>
      <c r="B38" s="11"/>
      <c r="C38" s="11"/>
      <c r="D38" s="26" t="s">
        <v>56</v>
      </c>
      <c r="E38" s="11"/>
      <c r="F38" s="11"/>
      <c r="G38" s="11"/>
      <c r="H38" s="11"/>
      <c r="I38" s="11"/>
      <c r="J38" s="11"/>
      <c r="K38" s="11"/>
      <c r="L38" s="11"/>
      <c r="M38" s="11"/>
    </row>
    <row r="39" spans="1:13" x14ac:dyDescent="0.25">
      <c r="A39" s="11"/>
      <c r="B39" s="11"/>
      <c r="C39" s="11"/>
      <c r="D39" s="27"/>
      <c r="E39" s="10" t="s">
        <v>17</v>
      </c>
      <c r="F39" s="13">
        <v>1</v>
      </c>
      <c r="G39" s="18">
        <v>0</v>
      </c>
      <c r="H39" s="18">
        <v>0</v>
      </c>
      <c r="I39" s="18">
        <v>0</v>
      </c>
      <c r="J39" s="19">
        <f>OR(F39&lt;&gt;0,G39&lt;&gt;0,H39&lt;&gt;0,I39&lt;&gt;0)*(F39 + (F39 = 0))*(G39 + (G39 = 0))*(H39 + (H39 = 0))*(I39 + (I39 = 0))</f>
        <v>1</v>
      </c>
      <c r="K39" s="11"/>
      <c r="L39" s="11"/>
      <c r="M39" s="11"/>
    </row>
    <row r="40" spans="1:13" x14ac:dyDescent="0.25">
      <c r="A40" s="11"/>
      <c r="B40" s="11"/>
      <c r="C40" s="11"/>
      <c r="D40" s="27"/>
      <c r="E40" s="11"/>
      <c r="F40" s="11"/>
      <c r="G40" s="11"/>
      <c r="H40" s="11"/>
      <c r="I40" s="11"/>
      <c r="J40" s="15" t="s">
        <v>57</v>
      </c>
      <c r="K40" s="16">
        <f>J39</f>
        <v>1</v>
      </c>
      <c r="L40" s="14"/>
      <c r="M40" s="16">
        <f>ROUND(K40*L40,2)</f>
        <v>0</v>
      </c>
    </row>
    <row r="41" spans="1:13" ht="0.95" customHeight="1" x14ac:dyDescent="0.25">
      <c r="A41" s="17"/>
      <c r="B41" s="17"/>
      <c r="C41" s="17"/>
      <c r="D41" s="28"/>
      <c r="E41" s="17"/>
      <c r="F41" s="17"/>
      <c r="G41" s="17"/>
      <c r="H41" s="17"/>
      <c r="I41" s="17"/>
      <c r="J41" s="17"/>
      <c r="K41" s="17"/>
      <c r="L41" s="17"/>
      <c r="M41" s="17"/>
    </row>
    <row r="42" spans="1:13" x14ac:dyDescent="0.25">
      <c r="A42" s="11"/>
      <c r="B42" s="11"/>
      <c r="C42" s="11"/>
      <c r="D42" s="27"/>
      <c r="E42" s="11"/>
      <c r="F42" s="11"/>
      <c r="G42" s="11"/>
      <c r="H42" s="11"/>
      <c r="I42" s="11"/>
      <c r="J42" s="15" t="s">
        <v>58</v>
      </c>
      <c r="K42" s="20">
        <v>1</v>
      </c>
      <c r="L42" s="16"/>
      <c r="M42" s="16">
        <f>ROUND(K42*L42,2)</f>
        <v>0</v>
      </c>
    </row>
    <row r="43" spans="1:13" ht="0.95" customHeight="1" x14ac:dyDescent="0.25">
      <c r="A43" s="17"/>
      <c r="B43" s="17"/>
      <c r="C43" s="17"/>
      <c r="D43" s="28"/>
      <c r="E43" s="17"/>
      <c r="F43" s="17"/>
      <c r="G43" s="17"/>
      <c r="H43" s="17"/>
      <c r="I43" s="17"/>
      <c r="J43" s="17"/>
      <c r="K43" s="17"/>
      <c r="L43" s="17"/>
      <c r="M43" s="17"/>
    </row>
    <row r="44" spans="1:13" x14ac:dyDescent="0.25">
      <c r="A44" s="5" t="s">
        <v>59</v>
      </c>
      <c r="B44" s="5" t="s">
        <v>16</v>
      </c>
      <c r="C44" s="5" t="s">
        <v>17</v>
      </c>
      <c r="D44" s="25" t="s">
        <v>60</v>
      </c>
      <c r="E44" s="6"/>
      <c r="F44" s="6"/>
      <c r="G44" s="6"/>
      <c r="H44" s="6"/>
      <c r="I44" s="6"/>
      <c r="J44" s="6"/>
      <c r="K44" s="7">
        <f>K47</f>
        <v>1</v>
      </c>
      <c r="L44" s="8"/>
      <c r="M44" s="8">
        <f>M47</f>
        <v>0</v>
      </c>
    </row>
    <row r="45" spans="1:13" x14ac:dyDescent="0.25">
      <c r="A45" s="9" t="s">
        <v>61</v>
      </c>
      <c r="B45" s="10" t="s">
        <v>20</v>
      </c>
      <c r="C45" s="10" t="s">
        <v>28</v>
      </c>
      <c r="D45" s="26" t="s">
        <v>62</v>
      </c>
      <c r="E45" s="11"/>
      <c r="F45" s="11"/>
      <c r="G45" s="11"/>
      <c r="H45" s="11"/>
      <c r="I45" s="11"/>
      <c r="J45" s="11"/>
      <c r="K45" s="14">
        <v>1</v>
      </c>
      <c r="L45" s="14"/>
      <c r="M45" s="12">
        <f>ROUND(K45*L45,2)</f>
        <v>0</v>
      </c>
    </row>
    <row r="46" spans="1:13" ht="22.5" x14ac:dyDescent="0.25">
      <c r="A46" s="11"/>
      <c r="B46" s="11"/>
      <c r="C46" s="11"/>
      <c r="D46" s="26" t="s">
        <v>63</v>
      </c>
      <c r="E46" s="11"/>
      <c r="F46" s="11"/>
      <c r="G46" s="11"/>
      <c r="H46" s="11"/>
      <c r="I46" s="11"/>
      <c r="J46" s="11"/>
      <c r="K46" s="11"/>
      <c r="L46" s="11"/>
      <c r="M46" s="11"/>
    </row>
    <row r="47" spans="1:13" x14ac:dyDescent="0.25">
      <c r="A47" s="11"/>
      <c r="B47" s="11"/>
      <c r="C47" s="11"/>
      <c r="D47" s="27"/>
      <c r="E47" s="11"/>
      <c r="F47" s="11"/>
      <c r="G47" s="11"/>
      <c r="H47" s="11"/>
      <c r="I47" s="11"/>
      <c r="J47" s="15" t="s">
        <v>64</v>
      </c>
      <c r="K47" s="20">
        <v>1</v>
      </c>
      <c r="L47" s="16"/>
      <c r="M47" s="16">
        <f>ROUND(K47*L47,2)</f>
        <v>0</v>
      </c>
    </row>
    <row r="48" spans="1:13" ht="0.95" customHeight="1" x14ac:dyDescent="0.25">
      <c r="A48" s="17"/>
      <c r="B48" s="17"/>
      <c r="C48" s="17"/>
      <c r="D48" s="28"/>
      <c r="E48" s="17"/>
      <c r="F48" s="17"/>
      <c r="G48" s="17"/>
      <c r="H48" s="17"/>
      <c r="I48" s="17"/>
      <c r="J48" s="17"/>
      <c r="K48" s="17"/>
      <c r="L48" s="17"/>
      <c r="M48" s="17"/>
    </row>
    <row r="49" spans="1:13" x14ac:dyDescent="0.25">
      <c r="A49" s="5" t="s">
        <v>65</v>
      </c>
      <c r="B49" s="5" t="s">
        <v>16</v>
      </c>
      <c r="C49" s="5" t="s">
        <v>17</v>
      </c>
      <c r="D49" s="25" t="s">
        <v>66</v>
      </c>
      <c r="E49" s="6"/>
      <c r="F49" s="6"/>
      <c r="G49" s="6"/>
      <c r="H49" s="6"/>
      <c r="I49" s="6"/>
      <c r="J49" s="6"/>
      <c r="K49" s="7">
        <f>K79</f>
        <v>1</v>
      </c>
      <c r="L49" s="8">
        <f>L79</f>
        <v>1434.39</v>
      </c>
      <c r="M49" s="8">
        <f>M79</f>
        <v>1434.39</v>
      </c>
    </row>
    <row r="50" spans="1:13" x14ac:dyDescent="0.25">
      <c r="A50" s="21" t="s">
        <v>67</v>
      </c>
      <c r="B50" s="21" t="s">
        <v>16</v>
      </c>
      <c r="C50" s="21" t="s">
        <v>17</v>
      </c>
      <c r="D50" s="29" t="s">
        <v>68</v>
      </c>
      <c r="E50" s="22"/>
      <c r="F50" s="22"/>
      <c r="G50" s="22"/>
      <c r="H50" s="22"/>
      <c r="I50" s="22"/>
      <c r="J50" s="22"/>
      <c r="K50" s="23">
        <f>K69</f>
        <v>1</v>
      </c>
      <c r="L50" s="23">
        <f>L69</f>
        <v>1351.27</v>
      </c>
      <c r="M50" s="23">
        <f>M69</f>
        <v>1351.27</v>
      </c>
    </row>
    <row r="51" spans="1:13" x14ac:dyDescent="0.25">
      <c r="A51" s="9" t="s">
        <v>69</v>
      </c>
      <c r="B51" s="10" t="s">
        <v>20</v>
      </c>
      <c r="C51" s="10" t="s">
        <v>70</v>
      </c>
      <c r="D51" s="26" t="s">
        <v>71</v>
      </c>
      <c r="E51" s="11"/>
      <c r="F51" s="11"/>
      <c r="G51" s="11"/>
      <c r="H51" s="11"/>
      <c r="I51" s="11"/>
      <c r="J51" s="11"/>
      <c r="K51" s="14">
        <v>2</v>
      </c>
      <c r="L51" s="14">
        <v>110.46</v>
      </c>
      <c r="M51" s="12">
        <f>ROUND(K51*L51,2)</f>
        <v>220.92</v>
      </c>
    </row>
    <row r="52" spans="1:13" ht="135" x14ac:dyDescent="0.25">
      <c r="A52" s="11"/>
      <c r="B52" s="11"/>
      <c r="C52" s="11"/>
      <c r="D52" s="26" t="s">
        <v>72</v>
      </c>
      <c r="E52" s="11"/>
      <c r="F52" s="11"/>
      <c r="G52" s="11"/>
      <c r="H52" s="11"/>
      <c r="I52" s="11"/>
      <c r="J52" s="11"/>
      <c r="K52" s="11"/>
      <c r="L52" s="11"/>
      <c r="M52" s="11"/>
    </row>
    <row r="53" spans="1:13" x14ac:dyDescent="0.25">
      <c r="A53" s="9" t="s">
        <v>73</v>
      </c>
      <c r="B53" s="10" t="s">
        <v>20</v>
      </c>
      <c r="C53" s="10" t="s">
        <v>70</v>
      </c>
      <c r="D53" s="26" t="s">
        <v>74</v>
      </c>
      <c r="E53" s="11"/>
      <c r="F53" s="11"/>
      <c r="G53" s="11"/>
      <c r="H53" s="11"/>
      <c r="I53" s="11"/>
      <c r="J53" s="11"/>
      <c r="K53" s="14">
        <v>2</v>
      </c>
      <c r="L53" s="14">
        <v>154.36000000000001</v>
      </c>
      <c r="M53" s="12">
        <f>ROUND(K53*L53,2)</f>
        <v>308.72000000000003</v>
      </c>
    </row>
    <row r="54" spans="1:13" ht="225" x14ac:dyDescent="0.25">
      <c r="A54" s="11"/>
      <c r="B54" s="11"/>
      <c r="C54" s="11"/>
      <c r="D54" s="26" t="s">
        <v>75</v>
      </c>
      <c r="E54" s="11"/>
      <c r="F54" s="11"/>
      <c r="G54" s="11"/>
      <c r="H54" s="11"/>
      <c r="I54" s="11"/>
      <c r="J54" s="11"/>
      <c r="K54" s="11"/>
      <c r="L54" s="11"/>
      <c r="M54" s="11"/>
    </row>
    <row r="55" spans="1:13" x14ac:dyDescent="0.25">
      <c r="A55" s="9" t="s">
        <v>76</v>
      </c>
      <c r="B55" s="10" t="s">
        <v>20</v>
      </c>
      <c r="C55" s="10" t="s">
        <v>77</v>
      </c>
      <c r="D55" s="26" t="s">
        <v>78</v>
      </c>
      <c r="E55" s="11"/>
      <c r="F55" s="11"/>
      <c r="G55" s="11"/>
      <c r="H55" s="11"/>
      <c r="I55" s="11"/>
      <c r="J55" s="11"/>
      <c r="K55" s="14">
        <v>1</v>
      </c>
      <c r="L55" s="14">
        <v>4.1900000000000004</v>
      </c>
      <c r="M55" s="12">
        <f>ROUND(K55*L55,2)</f>
        <v>4.1900000000000004</v>
      </c>
    </row>
    <row r="56" spans="1:13" ht="78.75" x14ac:dyDescent="0.25">
      <c r="A56" s="11"/>
      <c r="B56" s="11"/>
      <c r="C56" s="11"/>
      <c r="D56" s="26" t="s">
        <v>79</v>
      </c>
      <c r="E56" s="11"/>
      <c r="F56" s="11"/>
      <c r="G56" s="11"/>
      <c r="H56" s="11"/>
      <c r="I56" s="11"/>
      <c r="J56" s="11"/>
      <c r="K56" s="11"/>
      <c r="L56" s="11"/>
      <c r="M56" s="11"/>
    </row>
    <row r="57" spans="1:13" x14ac:dyDescent="0.25">
      <c r="A57" s="9" t="s">
        <v>80</v>
      </c>
      <c r="B57" s="10" t="s">
        <v>20</v>
      </c>
      <c r="C57" s="10" t="s">
        <v>81</v>
      </c>
      <c r="D57" s="26" t="s">
        <v>82</v>
      </c>
      <c r="E57" s="11"/>
      <c r="F57" s="11"/>
      <c r="G57" s="11"/>
      <c r="H57" s="11"/>
      <c r="I57" s="11"/>
      <c r="J57" s="11"/>
      <c r="K57" s="14">
        <v>1</v>
      </c>
      <c r="L57" s="14">
        <v>93.09</v>
      </c>
      <c r="M57" s="12">
        <f>ROUND(K57*L57,2)</f>
        <v>93.09</v>
      </c>
    </row>
    <row r="58" spans="1:13" ht="123.75" x14ac:dyDescent="0.25">
      <c r="A58" s="11"/>
      <c r="B58" s="11"/>
      <c r="C58" s="11"/>
      <c r="D58" s="26" t="s">
        <v>83</v>
      </c>
      <c r="E58" s="11"/>
      <c r="F58" s="11"/>
      <c r="G58" s="11"/>
      <c r="H58" s="11"/>
      <c r="I58" s="11"/>
      <c r="J58" s="11"/>
      <c r="K58" s="11"/>
      <c r="L58" s="11"/>
      <c r="M58" s="11"/>
    </row>
    <row r="59" spans="1:13" x14ac:dyDescent="0.25">
      <c r="A59" s="9" t="s">
        <v>84</v>
      </c>
      <c r="B59" s="10" t="s">
        <v>20</v>
      </c>
      <c r="C59" s="10" t="s">
        <v>81</v>
      </c>
      <c r="D59" s="26" t="s">
        <v>85</v>
      </c>
      <c r="E59" s="11"/>
      <c r="F59" s="11"/>
      <c r="G59" s="11"/>
      <c r="H59" s="11"/>
      <c r="I59" s="11"/>
      <c r="J59" s="11"/>
      <c r="K59" s="14">
        <v>1</v>
      </c>
      <c r="L59" s="14">
        <v>132.83000000000001</v>
      </c>
      <c r="M59" s="12">
        <f>ROUND(K59*L59,2)</f>
        <v>132.83000000000001</v>
      </c>
    </row>
    <row r="60" spans="1:13" ht="90" x14ac:dyDescent="0.25">
      <c r="A60" s="11"/>
      <c r="B60" s="11"/>
      <c r="C60" s="11"/>
      <c r="D60" s="26" t="s">
        <v>86</v>
      </c>
      <c r="E60" s="11"/>
      <c r="F60" s="11"/>
      <c r="G60" s="11"/>
      <c r="H60" s="11"/>
      <c r="I60" s="11"/>
      <c r="J60" s="11"/>
      <c r="K60" s="11"/>
      <c r="L60" s="11"/>
      <c r="M60" s="11"/>
    </row>
    <row r="61" spans="1:13" x14ac:dyDescent="0.25">
      <c r="A61" s="9" t="s">
        <v>87</v>
      </c>
      <c r="B61" s="10" t="s">
        <v>20</v>
      </c>
      <c r="C61" s="10" t="s">
        <v>81</v>
      </c>
      <c r="D61" s="26" t="s">
        <v>88</v>
      </c>
      <c r="E61" s="11"/>
      <c r="F61" s="11"/>
      <c r="G61" s="11"/>
      <c r="H61" s="11"/>
      <c r="I61" s="11"/>
      <c r="J61" s="11"/>
      <c r="K61" s="14">
        <v>1</v>
      </c>
      <c r="L61" s="14">
        <v>35.380000000000003</v>
      </c>
      <c r="M61" s="12">
        <f>ROUND(K61*L61,2)</f>
        <v>35.380000000000003</v>
      </c>
    </row>
    <row r="62" spans="1:13" ht="78.75" x14ac:dyDescent="0.25">
      <c r="A62" s="11"/>
      <c r="B62" s="11"/>
      <c r="C62" s="11"/>
      <c r="D62" s="26" t="s">
        <v>89</v>
      </c>
      <c r="E62" s="11"/>
      <c r="F62" s="11"/>
      <c r="G62" s="11"/>
      <c r="H62" s="11"/>
      <c r="I62" s="11"/>
      <c r="J62" s="11"/>
      <c r="K62" s="11"/>
      <c r="L62" s="11"/>
      <c r="M62" s="11"/>
    </row>
    <row r="63" spans="1:13" x14ac:dyDescent="0.25">
      <c r="A63" s="9" t="s">
        <v>90</v>
      </c>
      <c r="B63" s="10" t="s">
        <v>20</v>
      </c>
      <c r="C63" s="10" t="s">
        <v>81</v>
      </c>
      <c r="D63" s="26" t="s">
        <v>91</v>
      </c>
      <c r="E63" s="11"/>
      <c r="F63" s="11"/>
      <c r="G63" s="11"/>
      <c r="H63" s="11"/>
      <c r="I63" s="11"/>
      <c r="J63" s="11"/>
      <c r="K63" s="14">
        <v>1</v>
      </c>
      <c r="L63" s="14">
        <v>15.92</v>
      </c>
      <c r="M63" s="12">
        <f>ROUND(K63*L63,2)</f>
        <v>15.92</v>
      </c>
    </row>
    <row r="64" spans="1:13" ht="22.5" x14ac:dyDescent="0.25">
      <c r="A64" s="11"/>
      <c r="B64" s="11"/>
      <c r="C64" s="11"/>
      <c r="D64" s="26" t="s">
        <v>92</v>
      </c>
      <c r="E64" s="11"/>
      <c r="F64" s="11"/>
      <c r="G64" s="11"/>
      <c r="H64" s="11"/>
      <c r="I64" s="11"/>
      <c r="J64" s="11"/>
      <c r="K64" s="11"/>
      <c r="L64" s="11"/>
      <c r="M64" s="11"/>
    </row>
    <row r="65" spans="1:13" x14ac:dyDescent="0.25">
      <c r="A65" s="9" t="s">
        <v>93</v>
      </c>
      <c r="B65" s="10" t="s">
        <v>20</v>
      </c>
      <c r="C65" s="10" t="s">
        <v>81</v>
      </c>
      <c r="D65" s="26" t="s">
        <v>94</v>
      </c>
      <c r="E65" s="11"/>
      <c r="F65" s="11"/>
      <c r="G65" s="11"/>
      <c r="H65" s="11"/>
      <c r="I65" s="11"/>
      <c r="J65" s="11"/>
      <c r="K65" s="14">
        <v>2</v>
      </c>
      <c r="L65" s="14">
        <v>140.44</v>
      </c>
      <c r="M65" s="12">
        <f>ROUND(K65*L65,2)</f>
        <v>280.88</v>
      </c>
    </row>
    <row r="66" spans="1:13" ht="45" x14ac:dyDescent="0.25">
      <c r="A66" s="11"/>
      <c r="B66" s="11"/>
      <c r="C66" s="11"/>
      <c r="D66" s="26" t="s">
        <v>95</v>
      </c>
      <c r="E66" s="11"/>
      <c r="F66" s="11"/>
      <c r="G66" s="11"/>
      <c r="H66" s="11"/>
      <c r="I66" s="11"/>
      <c r="J66" s="11"/>
      <c r="K66" s="11"/>
      <c r="L66" s="11"/>
      <c r="M66" s="11"/>
    </row>
    <row r="67" spans="1:13" x14ac:dyDescent="0.25">
      <c r="A67" s="9" t="s">
        <v>96</v>
      </c>
      <c r="B67" s="10" t="s">
        <v>20</v>
      </c>
      <c r="C67" s="10" t="s">
        <v>81</v>
      </c>
      <c r="D67" s="26" t="s">
        <v>97</v>
      </c>
      <c r="E67" s="11"/>
      <c r="F67" s="11"/>
      <c r="G67" s="11"/>
      <c r="H67" s="11"/>
      <c r="I67" s="11"/>
      <c r="J67" s="11"/>
      <c r="K67" s="14">
        <v>2</v>
      </c>
      <c r="L67" s="14">
        <v>129.66999999999999</v>
      </c>
      <c r="M67" s="12">
        <f>ROUND(K67*L67,2)</f>
        <v>259.33999999999997</v>
      </c>
    </row>
    <row r="68" spans="1:13" ht="33.75" x14ac:dyDescent="0.25">
      <c r="A68" s="11"/>
      <c r="B68" s="11"/>
      <c r="C68" s="11"/>
      <c r="D68" s="26" t="s">
        <v>98</v>
      </c>
      <c r="E68" s="11"/>
      <c r="F68" s="11"/>
      <c r="G68" s="11"/>
      <c r="H68" s="11"/>
      <c r="I68" s="11"/>
      <c r="J68" s="11"/>
      <c r="K68" s="11"/>
      <c r="L68" s="11"/>
      <c r="M68" s="11"/>
    </row>
    <row r="69" spans="1:13" x14ac:dyDescent="0.25">
      <c r="A69" s="11"/>
      <c r="B69" s="11"/>
      <c r="C69" s="11"/>
      <c r="D69" s="27"/>
      <c r="E69" s="11"/>
      <c r="F69" s="11"/>
      <c r="G69" s="11"/>
      <c r="H69" s="11"/>
      <c r="I69" s="11"/>
      <c r="J69" s="15" t="s">
        <v>99</v>
      </c>
      <c r="K69" s="14">
        <v>1</v>
      </c>
      <c r="L69" s="16">
        <f>M51+M53+M55+M57+M59+M61+M63+M65+M67</f>
        <v>1351.27</v>
      </c>
      <c r="M69" s="16">
        <f>ROUND(K69*L69,2)</f>
        <v>1351.27</v>
      </c>
    </row>
    <row r="70" spans="1:13" ht="0.95" customHeight="1" x14ac:dyDescent="0.25">
      <c r="A70" s="17"/>
      <c r="B70" s="17"/>
      <c r="C70" s="17"/>
      <c r="D70" s="28"/>
      <c r="E70" s="17"/>
      <c r="F70" s="17"/>
      <c r="G70" s="17"/>
      <c r="H70" s="17"/>
      <c r="I70" s="17"/>
      <c r="J70" s="17"/>
      <c r="K70" s="17"/>
      <c r="L70" s="17"/>
      <c r="M70" s="17"/>
    </row>
    <row r="71" spans="1:13" x14ac:dyDescent="0.25">
      <c r="A71" s="21" t="s">
        <v>100</v>
      </c>
      <c r="B71" s="21" t="s">
        <v>16</v>
      </c>
      <c r="C71" s="21" t="s">
        <v>17</v>
      </c>
      <c r="D71" s="29" t="s">
        <v>101</v>
      </c>
      <c r="E71" s="22"/>
      <c r="F71" s="22"/>
      <c r="G71" s="22"/>
      <c r="H71" s="22"/>
      <c r="I71" s="22"/>
      <c r="J71" s="22"/>
      <c r="K71" s="23">
        <f>K77</f>
        <v>1</v>
      </c>
      <c r="L71" s="23">
        <f>L77</f>
        <v>83.12</v>
      </c>
      <c r="M71" s="23">
        <f>M77</f>
        <v>83.12</v>
      </c>
    </row>
    <row r="72" spans="1:13" x14ac:dyDescent="0.25">
      <c r="A72" s="9" t="s">
        <v>102</v>
      </c>
      <c r="B72" s="10" t="s">
        <v>20</v>
      </c>
      <c r="C72" s="10" t="s">
        <v>81</v>
      </c>
      <c r="D72" s="26" t="s">
        <v>103</v>
      </c>
      <c r="E72" s="11"/>
      <c r="F72" s="11"/>
      <c r="G72" s="11"/>
      <c r="H72" s="11"/>
      <c r="I72" s="11"/>
      <c r="J72" s="11"/>
      <c r="K72" s="12">
        <f>K75</f>
        <v>1</v>
      </c>
      <c r="L72" s="12">
        <f>L75</f>
        <v>83.12</v>
      </c>
      <c r="M72" s="12">
        <f>M75</f>
        <v>83.12</v>
      </c>
    </row>
    <row r="73" spans="1:13" ht="56.25" x14ac:dyDescent="0.25">
      <c r="A73" s="11"/>
      <c r="B73" s="11"/>
      <c r="C73" s="11"/>
      <c r="D73" s="26" t="s">
        <v>104</v>
      </c>
      <c r="E73" s="11"/>
      <c r="F73" s="11"/>
      <c r="G73" s="11"/>
      <c r="H73" s="11"/>
      <c r="I73" s="11"/>
      <c r="J73" s="11"/>
      <c r="K73" s="11"/>
      <c r="L73" s="11"/>
      <c r="M73" s="11"/>
    </row>
    <row r="74" spans="1:13" x14ac:dyDescent="0.25">
      <c r="A74" s="11"/>
      <c r="B74" s="11"/>
      <c r="C74" s="11"/>
      <c r="D74" s="27"/>
      <c r="E74" s="10" t="s">
        <v>17</v>
      </c>
      <c r="F74" s="13">
        <v>1</v>
      </c>
      <c r="G74" s="18">
        <v>0</v>
      </c>
      <c r="H74" s="18">
        <v>0</v>
      </c>
      <c r="I74" s="18">
        <v>0</v>
      </c>
      <c r="J74" s="19">
        <f>OR(F74&lt;&gt;0,G74&lt;&gt;0,H74&lt;&gt;0,I74&lt;&gt;0)*(F74 + (F74 = 0))*(G74 + (G74 = 0))*(H74 + (H74 = 0))*(I74 + (I74 = 0))</f>
        <v>1</v>
      </c>
      <c r="K74" s="11"/>
      <c r="L74" s="11"/>
      <c r="M74" s="11"/>
    </row>
    <row r="75" spans="1:13" x14ac:dyDescent="0.25">
      <c r="A75" s="11"/>
      <c r="B75" s="11"/>
      <c r="C75" s="11"/>
      <c r="D75" s="27"/>
      <c r="E75" s="11"/>
      <c r="F75" s="11"/>
      <c r="G75" s="11"/>
      <c r="H75" s="11"/>
      <c r="I75" s="11"/>
      <c r="J75" s="15" t="s">
        <v>105</v>
      </c>
      <c r="K75" s="16">
        <f>J74</f>
        <v>1</v>
      </c>
      <c r="L75" s="14">
        <v>83.12</v>
      </c>
      <c r="M75" s="16">
        <f>ROUND(K75*L75,2)</f>
        <v>83.12</v>
      </c>
    </row>
    <row r="76" spans="1:13" ht="0.95" customHeight="1" x14ac:dyDescent="0.25">
      <c r="A76" s="17"/>
      <c r="B76" s="17"/>
      <c r="C76" s="17"/>
      <c r="D76" s="28"/>
      <c r="E76" s="17"/>
      <c r="F76" s="17"/>
      <c r="G76" s="17"/>
      <c r="H76" s="17"/>
      <c r="I76" s="17"/>
      <c r="J76" s="17"/>
      <c r="K76" s="17"/>
      <c r="L76" s="17"/>
      <c r="M76" s="17"/>
    </row>
    <row r="77" spans="1:13" x14ac:dyDescent="0.25">
      <c r="A77" s="11"/>
      <c r="B77" s="11"/>
      <c r="C77" s="11"/>
      <c r="D77" s="27"/>
      <c r="E77" s="11"/>
      <c r="F77" s="11"/>
      <c r="G77" s="11"/>
      <c r="H77" s="11"/>
      <c r="I77" s="11"/>
      <c r="J77" s="15" t="s">
        <v>106</v>
      </c>
      <c r="K77" s="14">
        <v>1</v>
      </c>
      <c r="L77" s="16">
        <f>M72</f>
        <v>83.12</v>
      </c>
      <c r="M77" s="16">
        <f>ROUND(K77*L77,2)</f>
        <v>83.12</v>
      </c>
    </row>
    <row r="78" spans="1:13" ht="0.95" customHeight="1" x14ac:dyDescent="0.25">
      <c r="A78" s="17"/>
      <c r="B78" s="17"/>
      <c r="C78" s="17"/>
      <c r="D78" s="28"/>
      <c r="E78" s="17"/>
      <c r="F78" s="17"/>
      <c r="G78" s="17"/>
      <c r="H78" s="17"/>
      <c r="I78" s="17"/>
      <c r="J78" s="17"/>
      <c r="K78" s="17"/>
      <c r="L78" s="17"/>
      <c r="M78" s="17"/>
    </row>
    <row r="79" spans="1:13" x14ac:dyDescent="0.25">
      <c r="A79" s="11"/>
      <c r="B79" s="11"/>
      <c r="C79" s="11"/>
      <c r="D79" s="27"/>
      <c r="E79" s="11"/>
      <c r="F79" s="11"/>
      <c r="G79" s="11"/>
      <c r="H79" s="11"/>
      <c r="I79" s="11"/>
      <c r="J79" s="15" t="s">
        <v>107</v>
      </c>
      <c r="K79" s="20">
        <v>1</v>
      </c>
      <c r="L79" s="16">
        <f>M50+M71</f>
        <v>1434.39</v>
      </c>
      <c r="M79" s="16">
        <f>ROUND(K79*L79,2)</f>
        <v>1434.39</v>
      </c>
    </row>
    <row r="80" spans="1:13" ht="0.95" customHeight="1" x14ac:dyDescent="0.25">
      <c r="A80" s="17"/>
      <c r="B80" s="17"/>
      <c r="C80" s="17"/>
      <c r="D80" s="28"/>
      <c r="E80" s="17"/>
      <c r="F80" s="17"/>
      <c r="G80" s="17"/>
      <c r="H80" s="17"/>
      <c r="I80" s="17"/>
      <c r="J80" s="17"/>
      <c r="K80" s="17"/>
      <c r="L80" s="17"/>
      <c r="M80" s="17"/>
    </row>
    <row r="81" spans="1:13" x14ac:dyDescent="0.25">
      <c r="A81" s="11"/>
      <c r="B81" s="11"/>
      <c r="C81" s="11"/>
      <c r="D81" s="27"/>
      <c r="E81" s="11"/>
      <c r="F81" s="11"/>
      <c r="G81" s="11"/>
      <c r="H81" s="11"/>
      <c r="I81" s="11"/>
      <c r="J81" s="15" t="s">
        <v>108</v>
      </c>
      <c r="K81" s="20">
        <v>1</v>
      </c>
      <c r="L81" s="16">
        <f>M4+M36+M44+M49</f>
        <v>1434.39</v>
      </c>
      <c r="M81" s="16">
        <f>ROUND(K81*L81,2)</f>
        <v>1434.39</v>
      </c>
    </row>
    <row r="82" spans="1:13" ht="0.95" customHeight="1" x14ac:dyDescent="0.25">
      <c r="A82" s="17"/>
      <c r="B82" s="17"/>
      <c r="C82" s="17"/>
      <c r="D82" s="28"/>
      <c r="E82" s="17"/>
      <c r="F82" s="17"/>
      <c r="G82" s="17"/>
      <c r="H82" s="17"/>
      <c r="I82" s="17"/>
      <c r="J82" s="17"/>
      <c r="K82" s="17"/>
      <c r="L82" s="17"/>
      <c r="M82" s="17"/>
    </row>
  </sheetData>
  <dataValidations count="1">
    <dataValidation type="list" allowBlank="1" showInputMessage="1" showErrorMessage="1" sqref="B4:B82" xr:uid="{88862705-02A9-44E2-BA29-787B180DCDD5}">
      <formula1>"Capítulo,Partida,Mano de obra,Maquinaria,Material,Otros,Tarea,"</formula1>
    </dataValidation>
  </dataValidation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Elena Vilor Barros</dc:creator>
  <cp:lastModifiedBy>Elena Vilor Barros</cp:lastModifiedBy>
  <dcterms:created xsi:type="dcterms:W3CDTF">2019-05-16T11:32:39Z</dcterms:created>
  <dcterms:modified xsi:type="dcterms:W3CDTF">2019-05-16T11:37:06Z</dcterms:modified>
</cp:coreProperties>
</file>