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q948sr\Documents\1. Proyectos\18. IFEMA - CRM\6. Licitaciones\1. Licencias\"/>
    </mc:Choice>
  </mc:AlternateContent>
  <xr:revisionPtr revIDLastSave="0" documentId="13_ncr:1_{0FFE8803-5B46-45FE-A351-D864C2146B49}" xr6:coauthVersionLast="36" xr6:coauthVersionMax="36" xr10:uidLastSave="{00000000-0000-0000-0000-000000000000}"/>
  <bookViews>
    <workbookView xWindow="0" yWindow="0" windowWidth="24000" windowHeight="8610" activeTab="1" xr2:uid="{00000000-000D-0000-FFFF-FFFF00000000}"/>
  </bookViews>
  <sheets>
    <sheet name="Carátula" sheetId="4" r:id="rId1"/>
    <sheet name="Criterios técnicos" sheetId="8" r:id="rId2"/>
    <sheet name="Valores" sheetId="6" state="hidden" r:id="rId3"/>
  </sheets>
  <definedNames>
    <definedName name="_xlnm._FilterDatabase" localSheetId="1" hidden="1">'Criterios técnicos'!$A$2:$J$72</definedName>
    <definedName name="HTML_CodePage" hidden="1">1252</definedName>
    <definedName name="HTML_Control" hidden="1">{"'Projection USA'!$A$2:$M$191"}</definedName>
    <definedName name="HTML_Description" hidden="1">""</definedName>
    <definedName name="HTML_Email" hidden="1">""</definedName>
    <definedName name="HTML_Header" hidden="1">"Projection USA"</definedName>
    <definedName name="HTML_LastUpdate" hidden="1">"02/04/00"</definedName>
    <definedName name="HTML_LineAfter" hidden="1">FALSE</definedName>
    <definedName name="HTML_LineBefore" hidden="1">FALSE</definedName>
    <definedName name="HTML_Name" hidden="1">"Lucas"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"C:\Mes documents\MonHTML.htm"</definedName>
    <definedName name="HTML_PathTemplate" hidden="1">"C:\Mes documents\HTMLTemp.htm"</definedName>
    <definedName name="HTML_Title" hidden="1">"exploitation 21NET Generale"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7" i="8" l="1"/>
  <c r="J67" i="8" s="1"/>
  <c r="F69" i="8"/>
  <c r="G69" i="8" s="1"/>
  <c r="F70" i="8"/>
  <c r="J70" i="8" s="1"/>
  <c r="F68" i="8"/>
  <c r="J68" i="8" s="1"/>
  <c r="F66" i="8"/>
  <c r="G66" i="8" s="1"/>
  <c r="F65" i="8"/>
  <c r="J65" i="8" s="1"/>
  <c r="F64" i="8"/>
  <c r="G64" i="8" s="1"/>
  <c r="F63" i="8"/>
  <c r="J63" i="8" s="1"/>
  <c r="F62" i="8"/>
  <c r="J62" i="8" s="1"/>
  <c r="F61" i="8"/>
  <c r="J61" i="8" s="1"/>
  <c r="F60" i="8"/>
  <c r="J60" i="8" s="1"/>
  <c r="F59" i="8"/>
  <c r="J59" i="8" s="1"/>
  <c r="F58" i="8"/>
  <c r="G58" i="8" s="1"/>
  <c r="F57" i="8"/>
  <c r="J57" i="8" s="1"/>
  <c r="F56" i="8"/>
  <c r="J56" i="8" s="1"/>
  <c r="F55" i="8"/>
  <c r="J55" i="8" s="1"/>
  <c r="F54" i="8"/>
  <c r="J54" i="8" s="1"/>
  <c r="F53" i="8"/>
  <c r="J53" i="8" s="1"/>
  <c r="F52" i="8"/>
  <c r="J52" i="8" s="1"/>
  <c r="F51" i="8"/>
  <c r="J51" i="8" s="1"/>
  <c r="F50" i="8"/>
  <c r="J50" i="8" s="1"/>
  <c r="F49" i="8"/>
  <c r="G49" i="8" s="1"/>
  <c r="F48" i="8"/>
  <c r="G48" i="8" s="1"/>
  <c r="F47" i="8"/>
  <c r="J47" i="8" s="1"/>
  <c r="F46" i="8"/>
  <c r="J46" i="8" s="1"/>
  <c r="F45" i="8"/>
  <c r="J45" i="8" s="1"/>
  <c r="F44" i="8"/>
  <c r="J44" i="8" s="1"/>
  <c r="F43" i="8"/>
  <c r="J43" i="8" s="1"/>
  <c r="F42" i="8"/>
  <c r="J42" i="8" s="1"/>
  <c r="F41" i="8"/>
  <c r="J41" i="8" s="1"/>
  <c r="F40" i="8"/>
  <c r="G40" i="8" s="1"/>
  <c r="F39" i="8"/>
  <c r="J39" i="8" s="1"/>
  <c r="F38" i="8"/>
  <c r="J38" i="8" s="1"/>
  <c r="F37" i="8"/>
  <c r="J37" i="8" s="1"/>
  <c r="F36" i="8"/>
  <c r="G36" i="8" s="1"/>
  <c r="F35" i="8"/>
  <c r="J35" i="8" s="1"/>
  <c r="F34" i="8"/>
  <c r="J34" i="8" s="1"/>
  <c r="F33" i="8"/>
  <c r="G33" i="8" s="1"/>
  <c r="F32" i="8"/>
  <c r="J32" i="8" s="1"/>
  <c r="F31" i="8"/>
  <c r="J31" i="8" s="1"/>
  <c r="F30" i="8"/>
  <c r="G30" i="8" s="1"/>
  <c r="F29" i="8"/>
  <c r="J29" i="8" s="1"/>
  <c r="F28" i="8"/>
  <c r="J28" i="8" s="1"/>
  <c r="F27" i="8"/>
  <c r="J27" i="8" s="1"/>
  <c r="F26" i="8"/>
  <c r="J26" i="8" s="1"/>
  <c r="F25" i="8"/>
  <c r="G25" i="8" s="1"/>
  <c r="F24" i="8"/>
  <c r="J24" i="8" s="1"/>
  <c r="F23" i="8"/>
  <c r="J23" i="8" s="1"/>
  <c r="F22" i="8"/>
  <c r="J22" i="8" s="1"/>
  <c r="F21" i="8"/>
  <c r="G21" i="8" s="1"/>
  <c r="F20" i="8"/>
  <c r="J20" i="8" s="1"/>
  <c r="F19" i="8"/>
  <c r="G19" i="8" s="1"/>
  <c r="F18" i="8"/>
  <c r="G18" i="8" s="1"/>
  <c r="F17" i="8"/>
  <c r="J17" i="8" s="1"/>
  <c r="F16" i="8"/>
  <c r="J16" i="8" s="1"/>
  <c r="F15" i="8"/>
  <c r="J15" i="8" s="1"/>
  <c r="F14" i="8"/>
  <c r="J14" i="8" s="1"/>
  <c r="F13" i="8"/>
  <c r="G13" i="8" s="1"/>
  <c r="F12" i="8"/>
  <c r="J12" i="8" s="1"/>
  <c r="F11" i="8"/>
  <c r="J11" i="8" s="1"/>
  <c r="F10" i="8"/>
  <c r="G10" i="8" s="1"/>
  <c r="F9" i="8"/>
  <c r="J9" i="8" s="1"/>
  <c r="F8" i="8"/>
  <c r="G8" i="8" s="1"/>
  <c r="F7" i="8"/>
  <c r="J7" i="8" s="1"/>
  <c r="F6" i="8"/>
  <c r="J6" i="8" s="1"/>
  <c r="F5" i="8"/>
  <c r="J5" i="8" s="1"/>
  <c r="F4" i="8"/>
  <c r="J4" i="8" s="1"/>
  <c r="F3" i="8"/>
  <c r="G3" i="8" s="1"/>
  <c r="F71" i="8" l="1"/>
  <c r="J71" i="8" s="1"/>
  <c r="J25" i="8"/>
  <c r="J21" i="8"/>
  <c r="J49" i="8"/>
  <c r="G63" i="8"/>
  <c r="J36" i="8"/>
  <c r="G34" i="8"/>
  <c r="J40" i="8"/>
  <c r="G50" i="8"/>
  <c r="G52" i="8"/>
  <c r="G12" i="8"/>
  <c r="J18" i="8"/>
  <c r="G23" i="8"/>
  <c r="G59" i="8"/>
  <c r="J10" i="8"/>
  <c r="G17" i="8"/>
  <c r="G42" i="8"/>
  <c r="G47" i="8"/>
  <c r="G60" i="8"/>
  <c r="J69" i="8"/>
  <c r="J3" i="8"/>
  <c r="G6" i="8"/>
  <c r="G9" i="8"/>
  <c r="J13" i="8"/>
  <c r="G15" i="8"/>
  <c r="G24" i="8"/>
  <c r="G29" i="8"/>
  <c r="G35" i="8"/>
  <c r="J64" i="8"/>
  <c r="G27" i="8"/>
  <c r="J33" i="8"/>
  <c r="G38" i="8"/>
  <c r="G43" i="8"/>
  <c r="G46" i="8"/>
  <c r="J19" i="8"/>
  <c r="J30" i="8"/>
  <c r="J48" i="8"/>
  <c r="J58" i="8"/>
  <c r="J66" i="8"/>
  <c r="G44" i="8"/>
  <c r="G51" i="8"/>
  <c r="G57" i="8"/>
  <c r="G70" i="8"/>
  <c r="G32" i="8"/>
  <c r="G54" i="8"/>
  <c r="G62" i="8"/>
  <c r="G68" i="8"/>
  <c r="G5" i="8"/>
  <c r="G11" i="8"/>
  <c r="G4" i="8"/>
  <c r="G7" i="8"/>
  <c r="J8" i="8"/>
  <c r="G14" i="8"/>
  <c r="G16" i="8"/>
  <c r="G20" i="8"/>
  <c r="G22" i="8"/>
  <c r="G26" i="8"/>
  <c r="G28" i="8"/>
  <c r="G31" i="8"/>
  <c r="G37" i="8"/>
  <c r="G39" i="8"/>
  <c r="G41" i="8"/>
  <c r="G45" i="8"/>
  <c r="G53" i="8"/>
  <c r="G55" i="8"/>
  <c r="G56" i="8"/>
  <c r="G61" i="8"/>
  <c r="G65" i="8"/>
  <c r="G67" i="8"/>
  <c r="G71" i="8" l="1"/>
  <c r="J72" i="8"/>
  <c r="G72" i="8" l="1"/>
</calcChain>
</file>

<file path=xl/sharedStrings.xml><?xml version="1.0" encoding="utf-8"?>
<sst xmlns="http://schemas.openxmlformats.org/spreadsheetml/2006/main" count="354" uniqueCount="148">
  <si>
    <t>Los usuarios pueden configurar su pagina de inicio, seleccionando diferentes elementos y su ubicación.</t>
  </si>
  <si>
    <t>Los usuarios disponen de calendarios compartidos entre ellos y con clientes o potenciales clientes</t>
  </si>
  <si>
    <t>Herramientas de carga masiva de datos, incluyendo datos personalizados</t>
  </si>
  <si>
    <t>Posibilidad de extraer una listado de los contactos de una campaña en diferentes formatos para su tratamiento por un tercero</t>
  </si>
  <si>
    <t>Integración con el correo electrónico nativo del dispositivo móvil.</t>
  </si>
  <si>
    <t>Posibilidad de crear nuevos elementos de menú que puedan servir como extensiones personalizadas a la aplicación CRM o para una nueva aplicación</t>
  </si>
  <si>
    <t>Cifrado de datos en las comunicaciones</t>
  </si>
  <si>
    <t>Redundancia de datos</t>
  </si>
  <si>
    <t>Posibilidad de crear una base de conocimiento para agentes</t>
  </si>
  <si>
    <t>Posibilidad de delegar ciertas funciones de administración a usuarios</t>
  </si>
  <si>
    <t>Informes históricos de tendencias que permiten comparaciones entre períodos.</t>
  </si>
  <si>
    <t>Generación automática de informes a partir de eventos. Envío automático por email a usuarios.</t>
  </si>
  <si>
    <t>PRIORIDAD</t>
  </si>
  <si>
    <t>Alta</t>
  </si>
  <si>
    <t>Media</t>
  </si>
  <si>
    <t>Baja</t>
  </si>
  <si>
    <t>Descripción</t>
  </si>
  <si>
    <t>Peso</t>
  </si>
  <si>
    <t>Posibilidad de realizar seguimiento en las redes sociales</t>
  </si>
  <si>
    <t>Escalado de consultas en función de criterios avanzados de gestión de ANS y otros requisitos de atención</t>
  </si>
  <si>
    <t>Posibilidad de lanzar alertas automáticas en el tratamiento de las consultas en caso de cumplimiento o no de ANS y otros criterios de atención</t>
  </si>
  <si>
    <t>Capacidad para definir diferentes procesos de atención, reglas de aprobación y apertura de oportunidades</t>
  </si>
  <si>
    <t>Capacidad para generar informes estándar y personalizados de indicadores propios de un servicio de atención al cliente y monitorizar la situación del servicio.</t>
  </si>
  <si>
    <t>RESPUESTA LICITADOR</t>
  </si>
  <si>
    <t>Informes de ingresos, costes y ROI de las campañas</t>
  </si>
  <si>
    <t>Buscador global en la aplicación. Esto realiza la búsqueda en todos los objetos de la aplicación incluyendo los personalizados</t>
  </si>
  <si>
    <t>Integración con la agenda de contactos del dispositivo móvil.</t>
  </si>
  <si>
    <t>Integración con el calendario del dispositivo móvil.</t>
  </si>
  <si>
    <t>El rendimiento general del sistema y situación de incidencias se puede consultar en tiempo real a través de aplicativos del fabricante</t>
  </si>
  <si>
    <t>Capacidad para exportar los datos y ficheros de la aplicación de manera masiva, manual y programada</t>
  </si>
  <si>
    <t>Capacidad para exportar el esquema de tablas de relaciones de la base de datos</t>
  </si>
  <si>
    <t>Posibilidad de solucionar la duplicación de datos por medios manuales y medios automáticos</t>
  </si>
  <si>
    <t>Envío automático de correos de respuesta cuando se recibe una consulta por correo o desde una página web</t>
  </si>
  <si>
    <t>Nombre fabricante software</t>
  </si>
  <si>
    <t>Columna A</t>
  </si>
  <si>
    <t>Columna B</t>
  </si>
  <si>
    <t>Columna C</t>
  </si>
  <si>
    <t>Columna D</t>
  </si>
  <si>
    <t>Columna E</t>
  </si>
  <si>
    <t>Columna F</t>
  </si>
  <si>
    <t>Columna G</t>
  </si>
  <si>
    <t>Columna H</t>
  </si>
  <si>
    <t>Columna I</t>
  </si>
  <si>
    <t>Columna</t>
  </si>
  <si>
    <t>Valor</t>
  </si>
  <si>
    <t>Criterio de valoración</t>
  </si>
  <si>
    <t>Prioridad</t>
  </si>
  <si>
    <t>Tipo columna</t>
  </si>
  <si>
    <t>A cumplimentar por el licitador</t>
  </si>
  <si>
    <t>Criterio de valoración que se utilizará para la valoración del requerimiento.</t>
  </si>
  <si>
    <t>Prioridad asignada por IFEMA al requerimiento, pudiendo ser Alta/Media/Baja.</t>
  </si>
  <si>
    <t>Informativa</t>
  </si>
  <si>
    <t>Justificación</t>
  </si>
  <si>
    <t>CRITERIOS TÉCNICOS VALORABLES</t>
  </si>
  <si>
    <t>REQUERIMIENTO</t>
  </si>
  <si>
    <t>Nº</t>
  </si>
  <si>
    <t>Instrucciones Hoja "Criterios técnicos"</t>
  </si>
  <si>
    <t>Puntuación Máxima</t>
  </si>
  <si>
    <t>Marketing</t>
  </si>
  <si>
    <t>Movilidad</t>
  </si>
  <si>
    <t>Extensibilidad</t>
  </si>
  <si>
    <t>Integración</t>
  </si>
  <si>
    <t>Administración</t>
  </si>
  <si>
    <t>Datos</t>
  </si>
  <si>
    <t>Seguridad</t>
  </si>
  <si>
    <t>Entornos de desarrollo y pruebas</t>
  </si>
  <si>
    <t>Atención al cliente</t>
  </si>
  <si>
    <t>Reporting</t>
  </si>
  <si>
    <t>Disponibilidad</t>
  </si>
  <si>
    <t>Accesibilidad de todos los objetos y campos personalizados desde el dispositivo móvil.</t>
  </si>
  <si>
    <t>Los campos y objetos añadidos están disponibles automáticamente en el API de la plataforma.</t>
  </si>
  <si>
    <t>Funcionalidad para identificar y revisar datos duplicados</t>
  </si>
  <si>
    <t>Panel de control de adopción: informes y paneles predefinidos que indican los niveles de adopción de los usuarios (por ejemplo, tasas de inicio de sesión, uso de funciones, etc.)</t>
  </si>
  <si>
    <t>Posibilidad de personalizar la disposición de las páginas de la plataforma</t>
  </si>
  <si>
    <t>El administrador de la plataforma puede logarse como un usuario de la misma</t>
  </si>
  <si>
    <t>Posibilidad de realizar pruebas de carga y test de usuarios en todos los entornos de pruebas. Todos los usuarios pueden tener acceso a los entornos de preproducción.</t>
  </si>
  <si>
    <t xml:space="preserve">Los datos en los repositorios del fabricante se almacenan encriptados </t>
  </si>
  <si>
    <t>Acceso a la plataforma mediante un subdominio personalizado y redirección de accesos a través de un proxy</t>
  </si>
  <si>
    <t>Posibilidad de filtrar el acceso a la plataforma desde los orígenes (rango de direcciones IP) que se estipulen</t>
  </si>
  <si>
    <t>Respuesta</t>
  </si>
  <si>
    <t>Generación automática y periódica de informes sin intervención manual. Envío automático por email a usuarios.</t>
  </si>
  <si>
    <t>Funcionamiento de la aplicación móvil sin conexión de datos (por ejemplo, en un avión).</t>
  </si>
  <si>
    <t>Capacidad para asociar a las campañas los usuarios registrados y las ventas registradas para tener una visión completa de la efectividad de la campaña</t>
  </si>
  <si>
    <t>Integración completa con la plataforma de publicidad en línea de Google AdWords, permitiendo rastrear qué clics, palabras clave, creativos, grupos de anuncios y campañas publicitarias generaron nuevos candidatos, oportunidades e ingresos.</t>
  </si>
  <si>
    <t>Productividad</t>
  </si>
  <si>
    <t>Posibilidad de generar emails a partir de plantillas (HTML o Microsoft Word) y que incluyan archivos adjuntos.</t>
  </si>
  <si>
    <t>Posibilidad de cambiar campos y etiquetas para adaptarlos a las necesidades y funciones de la organización</t>
  </si>
  <si>
    <t>Ventas</t>
  </si>
  <si>
    <t>Posibilidad de personalizar las vistas de las páginas por función de ventas.</t>
  </si>
  <si>
    <t>Capacidad para establecer avisos y recordatorios programados para hacer un seguimiento de las oportunidades.</t>
  </si>
  <si>
    <t>Capacidad de generar una puntuación de clientes a partir de datos recopilados (histórico de ventas, interacciones, intención de compra, plazos, etc.)</t>
  </si>
  <si>
    <t>Comercio electrónico</t>
  </si>
  <si>
    <t>Área en la que se agrupa el requerimiento</t>
  </si>
  <si>
    <t>A</t>
  </si>
  <si>
    <t>Aplicación móvil nativa para iOS y Android con funcionalidades de venta, marketing y atención al cliente</t>
  </si>
  <si>
    <t>C</t>
  </si>
  <si>
    <t>Puntuación media de la aplicación móvil en los marketplace de iOS (App Store) y de Android (Google Play). Para su valoración se tendrá en cuenta la puntuación inferior entre las apps de iOS y de Android.</t>
  </si>
  <si>
    <t>B</t>
  </si>
  <si>
    <t>Tiempo sin servicio (downtime) durante actualizaciones planificadas de la plataforma</t>
  </si>
  <si>
    <t>Posibilidad de conectar dispositivos IoT a la plataforma para la provisión de datos</t>
  </si>
  <si>
    <t>Puntuación</t>
  </si>
  <si>
    <t>D</t>
  </si>
  <si>
    <t>Acceso a través de un market oficial a aplicaciones de terceros desarrollados para la plataforma CRM</t>
  </si>
  <si>
    <t>Posibilidad de filtrar el acceso a la plataforma en función del usuario y el horario</t>
  </si>
  <si>
    <t>Posibilidad de configurar enrutamientos avanzados a operadores, IVRs, call me-back, contestadores según múltiples criterios de segmentación (tipología de petición, segmento cliente, historial cliente, ANS definidos, etc.)</t>
  </si>
  <si>
    <t>Puntuación
(Automático)</t>
  </si>
  <si>
    <t>Columna J</t>
  </si>
  <si>
    <t>Columna a cumplimentar por el licitador con la información relevante para la justificación de la respuesta introducida en la columna H.</t>
  </si>
  <si>
    <t>TOTAL</t>
  </si>
  <si>
    <t>Grupo</t>
  </si>
  <si>
    <t>Requerimiento</t>
  </si>
  <si>
    <t>Columna a cumplimentar por el licitador con uno de los valores posibles para dicho requerimiento (columna D).</t>
  </si>
  <si>
    <t>Puntuación obtenida por el licitador. Se calcula automática en función del valor introducido en la columna H.</t>
  </si>
  <si>
    <t>Respuesta licitador</t>
  </si>
  <si>
    <t>Nombre licitador</t>
  </si>
  <si>
    <t>NIF licitador</t>
  </si>
  <si>
    <t>Acceso a pedidos anteriores y listas personalizadas</t>
  </si>
  <si>
    <t>Posiblidad de convertir presupuestos en contratación</t>
  </si>
  <si>
    <t>Acceso a datos de segunda parte (2nd party data) y tercera parte (3rd party data) que permitan aumentar el reach de campañas en un entorno de cumplimiento con GDPR</t>
  </si>
  <si>
    <t>Capacidad de poder usar datos anonimizados y agregados para ofrecer audiencias segmentadas a terceros para la monetización de los datos</t>
  </si>
  <si>
    <t>Posibilidad de identificar usuarios que navegan desde distintos dispositivos para poder identificar al usuario de forma unificada a través de identificación determinística y probabilística</t>
  </si>
  <si>
    <t xml:space="preserve">Posibilidad de contactar a usuarios anónimos identificados por el DMP para activar campañas a esos perfiles con medios propios como el Email si el cliente estaba previamente almacenado en el CRM de IFEMA </t>
  </si>
  <si>
    <t>Herramienta web para la definición de procesos de integración y transformación de datos, sin necesidad de instalar ninguna herramienta de desarrollo en local</t>
  </si>
  <si>
    <t>Repositorio propio de artefactos y activos para facilitar el gobierno de APIs de Integracion y proveer de un entorno colaborativo de desarrollo para incrementar la reusabilidad y reducir el tiempo de desarrollo</t>
  </si>
  <si>
    <t>Posibilidad de visualizar áreas sobre plano o una imagen, seleccionarlas y añadir al carrito directamente desde el plano.</t>
  </si>
  <si>
    <t>Herramienta de visualización única para análisis de dependencias y detección temprana de errores, tanto para integraciones onpremise como cloud</t>
  </si>
  <si>
    <t>Sistema de búsqueda avanzado (además de por palabras, por medidas, colores, precios, etc.)</t>
  </si>
  <si>
    <t>Posibilidad de compartir artículos con otras personas</t>
  </si>
  <si>
    <t>Posibilidad de disponer diferentes entornos de desarrollo / pruebas</t>
  </si>
  <si>
    <t>Posibilidad de definir menús de productos con varios niveles de submenús</t>
  </si>
  <si>
    <t>Número que identifica de manera unívoca el requerimiento.</t>
  </si>
  <si>
    <t>Categoría</t>
  </si>
  <si>
    <t>Descripción del requerimiento.</t>
  </si>
  <si>
    <t>Puntuación Maxima</t>
  </si>
  <si>
    <t>A .- Capacidad no soportada por la plataforma: 0 puntos
B .- Requiere desarrollo tecnológico: 2 puntos
C .- Requiere configuración de la plataforma: 6 puntos
D.- Funcionamiento ESTÁNDAR sin necesidad de configuración o desarrollo: 10 puntos</t>
  </si>
  <si>
    <t>A .- Puntuación inferior a 1 sobre 5: 0 puntos
B .- Puntuación entre 1 y 2,9 sobre 5: 2 puntos
C .- Puntuación entre 3 y 3,9 sobre 5: 6 puntos
D.-  Puntuación superior a 4 sobre 5: 10 puntos</t>
  </si>
  <si>
    <t>A .- La funcionalidad se encuentra distribuida en 2 o más apps: 0 puntos
D.- Toda la funcionalidad se encuentra en 1 app única: 10 puntos</t>
  </si>
  <si>
    <t>A .- No cuenta con un market de aplicaciones: 0 puntos
B .- El market cuenta con menos de 2000 aplicaciones: 2 puntos
C .- El market cuenta con entre 2000 y 2999 aplicaciones: 6 puntos
D.- El market cuenta con con más de 3000 aplicaciones: 10 puntos</t>
  </si>
  <si>
    <t>A .- Tiempo sin servicio superior a 3 horas: 0 puntos
B .- Tiempo sin servicio entre 1 y 3 horas: 2 puntos
C .- Tiempo sin servicio entre 15 minutos y 1 hora: 6 puntos
D.- Tiempo sin servicio inferior a 15 minutos: 10 puntos</t>
  </si>
  <si>
    <t>A .- Capacidad no soportada por la plataforma: 0 puntos
D .- Capacidad soportada por la plataforma: 10 puntos</t>
  </si>
  <si>
    <t>A .- El fabricante tiene los datos duplicados en el mismo CPD: 0 puntos
D .- El fabricante duplica los datos en un CPD de respaldo diferente al principal: 10 puntos</t>
  </si>
  <si>
    <t>Funcionalidad de búsqueda en modo sin conexión: posibilidad de encontrar registros en el dispositivo móvil sin conexión a internet</t>
  </si>
  <si>
    <t>Posibilidad de actualizar y migrar los cambios entre los entornos en tiempo real</t>
  </si>
  <si>
    <t>Capacidad de probar las campañas definidas antes de efectuar puesta en marcha</t>
  </si>
  <si>
    <t>B .- Requiere desarrollo tecnológico: 2 puntos
C .- Requiere configuración de la plataforma: 6 puntos
D.- Funcionamiento ESTÁNDAR sin necesidad de configuración o desarrollo: 10 puntos</t>
  </si>
  <si>
    <t>A .- La encriptación utiliza una llave de 128 bits o inferior: 0 pts
D .- La encriptación emplea una llave superior a 128 bits: 10 pts</t>
  </si>
  <si>
    <t>Peso asignado por IFEMA al requerimiento en función de la prioridad del mismo.
Prioridad alta  - 0,8
Prioridad media - 0,4
Prioridad baja - 0,1</t>
  </si>
  <si>
    <t>Puntuación máxima del requerimiento en función de la prioridad del mismo.
Prioridad alta - 8 ptos
Prioridad media - 4 ptos.
Prioridad baja - 1 ptos.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</si>
</sst>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14F8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13" fillId="0" borderId="0"/>
    <xf numFmtId="9" fontId="14" fillId="0" borderId="0" applyFont="0" applyFill="0" applyBorder="0" applyAlignment="0" applyProtection="0"/>
    <xf numFmtId="0" fontId="16" fillId="0" borderId="0"/>
  </cellStyleXfs>
  <cellXfs count="62">
    <xf numFmtId="0" fontId="0" fillId="0" borderId="0" xfId="0"/>
    <xf numFmtId="0" fontId="0" fillId="0" borderId="1" xfId="0" applyBorder="1"/>
    <xf numFmtId="0" fontId="1" fillId="0" borderId="0" xfId="0" applyFont="1"/>
    <xf numFmtId="0" fontId="4" fillId="2" borderId="5" xfId="0" applyFont="1" applyFill="1" applyBorder="1"/>
    <xf numFmtId="0" fontId="4" fillId="2" borderId="6" xfId="0" applyFont="1" applyFill="1" applyBorder="1"/>
    <xf numFmtId="0" fontId="4" fillId="0" borderId="7" xfId="0" applyFont="1" applyBorder="1"/>
    <xf numFmtId="0" fontId="4" fillId="0" borderId="0" xfId="0" applyFont="1"/>
    <xf numFmtId="0" fontId="4" fillId="2" borderId="8" xfId="0" applyFont="1" applyFill="1" applyBorder="1"/>
    <xf numFmtId="0" fontId="4" fillId="2" borderId="0" xfId="0" applyFont="1" applyFill="1" applyBorder="1"/>
    <xf numFmtId="0" fontId="4" fillId="2" borderId="9" xfId="0" applyFont="1" applyFill="1" applyBorder="1"/>
    <xf numFmtId="0" fontId="5" fillId="2" borderId="0" xfId="0" applyFont="1" applyFill="1" applyBorder="1"/>
    <xf numFmtId="0" fontId="6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0" xfId="0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0" xfId="0" applyFont="1"/>
    <xf numFmtId="0" fontId="1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3" fontId="12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3" fillId="4" borderId="1" xfId="0" applyFont="1" applyFill="1" applyBorder="1"/>
    <xf numFmtId="0" fontId="1" fillId="0" borderId="0" xfId="0" applyFont="1" applyAlignment="1">
      <alignment horizontal="center"/>
    </xf>
    <xf numFmtId="0" fontId="0" fillId="0" borderId="1" xfId="0" applyFill="1" applyBorder="1"/>
    <xf numFmtId="9" fontId="8" fillId="0" borderId="0" xfId="3" applyFont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5" fillId="3" borderId="1" xfId="0" applyFont="1" applyFill="1" applyBorder="1" applyAlignment="1"/>
    <xf numFmtId="0" fontId="5" fillId="3" borderId="3" xfId="0" applyFont="1" applyFill="1" applyBorder="1" applyAlignment="1"/>
    <xf numFmtId="0" fontId="5" fillId="3" borderId="4" xfId="0" applyFont="1" applyFill="1" applyBorder="1" applyAlignment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top"/>
    </xf>
    <xf numFmtId="0" fontId="6" fillId="0" borderId="18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1" fontId="8" fillId="3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/>
    </xf>
  </cellXfs>
  <cellStyles count="5">
    <cellStyle name="% 2" xfId="1" xr:uid="{00000000-0005-0000-0000-000000000000}"/>
    <cellStyle name="Normal" xfId="0" builtinId="0"/>
    <cellStyle name="Normal 2" xfId="4" xr:uid="{00000000-0005-0000-0000-000002000000}"/>
    <cellStyle name="Normal 3" xfId="2" xr:uid="{00000000-0005-0000-0000-000003000000}"/>
    <cellStyle name="Percent" xfId="3" builtinId="5"/>
  </cellStyles>
  <dxfs count="0"/>
  <tableStyles count="0" defaultTableStyle="TableStyleMedium9" defaultPivotStyle="PivotStyleLight16"/>
  <colors>
    <mruColors>
      <color rgb="FF214F87"/>
      <color rgb="FFD7D7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554567</xdr:colOff>
      <xdr:row>1</xdr:row>
      <xdr:rowOff>12702</xdr:rowOff>
    </xdr:from>
    <xdr:to>
      <xdr:col>5</xdr:col>
      <xdr:colOff>1082118</xdr:colOff>
      <xdr:row>5</xdr:row>
      <xdr:rowOff>104776</xdr:rowOff>
    </xdr:to>
    <xdr:pic>
      <xdr:nvPicPr>
        <xdr:cNvPr id="3" name="Picture 2" descr="Resultado de imagen de ifema logo png">
          <a:extLst>
            <a:ext uri="{FF2B5EF4-FFF2-40B4-BE49-F238E27FC236}">
              <a16:creationId xmlns:a16="http://schemas.microsoft.com/office/drawing/2014/main" id="{2B4B23DD-899A-4C92-936B-97924105447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8584142" y="184152"/>
          <a:ext cx="527551" cy="873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"/>
  <sheetViews>
    <sheetView zoomScaleNormal="100" workbookViewId="0"/>
  </sheetViews>
  <sheetFormatPr defaultColWidth="11.42578125" defaultRowHeight="12.75" x14ac:dyDescent="0.2"/>
  <cols>
    <col min="1" max="1" width="3.28515625" style="6" customWidth="1"/>
    <col min="2" max="2" width="13.28515625" style="6" customWidth="1"/>
    <col min="3" max="3" width="15.42578125" style="6" customWidth="1"/>
    <col min="4" max="4" width="34" style="6" customWidth="1"/>
    <col min="5" max="5" width="69.85546875" style="6" customWidth="1"/>
    <col min="6" max="6" width="18.85546875" style="6" customWidth="1"/>
    <col min="7" max="7" width="4" style="6" customWidth="1"/>
    <col min="8" max="16384" width="11.42578125" style="6"/>
  </cols>
  <sheetData>
    <row r="1" spans="1:7" ht="13.5" thickBot="1" x14ac:dyDescent="0.25">
      <c r="A1" s="3"/>
      <c r="B1" s="4"/>
      <c r="C1" s="4"/>
      <c r="D1" s="4"/>
      <c r="E1" s="4"/>
      <c r="F1" s="4"/>
      <c r="G1" s="5"/>
    </row>
    <row r="2" spans="1:7" ht="24" customHeight="1" thickBot="1" x14ac:dyDescent="0.25">
      <c r="A2" s="7"/>
      <c r="B2" s="47" t="s">
        <v>53</v>
      </c>
      <c r="C2" s="48"/>
      <c r="D2" s="48"/>
      <c r="E2" s="49"/>
      <c r="F2" s="8"/>
      <c r="G2" s="9"/>
    </row>
    <row r="3" spans="1:7" ht="12" customHeight="1" x14ac:dyDescent="0.2">
      <c r="A3" s="7"/>
      <c r="B3" s="10"/>
      <c r="C3" s="10"/>
      <c r="D3" s="8"/>
      <c r="E3" s="8"/>
      <c r="F3" s="8"/>
      <c r="G3" s="9"/>
    </row>
    <row r="4" spans="1:7" x14ac:dyDescent="0.2">
      <c r="A4" s="7"/>
      <c r="B4" s="36" t="s">
        <v>114</v>
      </c>
      <c r="C4" s="36"/>
      <c r="D4" s="54"/>
      <c r="E4" s="55"/>
      <c r="F4" s="8"/>
      <c r="G4" s="9"/>
    </row>
    <row r="5" spans="1:7" x14ac:dyDescent="0.2">
      <c r="A5" s="7"/>
      <c r="B5" s="37" t="s">
        <v>115</v>
      </c>
      <c r="C5" s="38"/>
      <c r="D5" s="56"/>
      <c r="E5" s="56"/>
      <c r="F5" s="8"/>
      <c r="G5" s="9"/>
    </row>
    <row r="6" spans="1:7" x14ac:dyDescent="0.2">
      <c r="A6" s="7"/>
      <c r="B6" s="36" t="s">
        <v>33</v>
      </c>
      <c r="C6" s="36"/>
      <c r="D6" s="54"/>
      <c r="E6" s="55"/>
      <c r="F6" s="8"/>
      <c r="G6" s="9"/>
    </row>
    <row r="7" spans="1:7" x14ac:dyDescent="0.2">
      <c r="A7" s="7"/>
      <c r="B7" s="8"/>
      <c r="C7" s="8"/>
      <c r="D7" s="8"/>
      <c r="E7" s="8"/>
      <c r="F7" s="8"/>
      <c r="G7" s="9"/>
    </row>
    <row r="8" spans="1:7" x14ac:dyDescent="0.2">
      <c r="A8" s="7"/>
      <c r="B8" s="8"/>
      <c r="C8" s="8"/>
      <c r="D8" s="8"/>
      <c r="E8" s="8"/>
      <c r="F8" s="8"/>
      <c r="G8" s="9"/>
    </row>
    <row r="9" spans="1:7" x14ac:dyDescent="0.2">
      <c r="A9" s="7"/>
      <c r="B9" s="11"/>
      <c r="C9" s="11"/>
      <c r="D9" s="11"/>
      <c r="E9" s="12"/>
      <c r="F9" s="12"/>
      <c r="G9" s="9"/>
    </row>
    <row r="10" spans="1:7" x14ac:dyDescent="0.2">
      <c r="A10" s="7"/>
      <c r="B10" s="50" t="s">
        <v>56</v>
      </c>
      <c r="C10" s="50"/>
      <c r="D10" s="50"/>
      <c r="E10" s="50"/>
      <c r="F10" s="50"/>
      <c r="G10" s="9"/>
    </row>
    <row r="11" spans="1:7" x14ac:dyDescent="0.2">
      <c r="A11" s="7"/>
      <c r="B11" s="24" t="s">
        <v>43</v>
      </c>
      <c r="C11" s="24" t="s">
        <v>109</v>
      </c>
      <c r="D11" s="24" t="s">
        <v>44</v>
      </c>
      <c r="E11" s="24" t="s">
        <v>16</v>
      </c>
      <c r="F11" s="24" t="s">
        <v>47</v>
      </c>
      <c r="G11" s="9"/>
    </row>
    <row r="12" spans="1:7" x14ac:dyDescent="0.2">
      <c r="A12" s="7"/>
      <c r="B12" s="25" t="s">
        <v>34</v>
      </c>
      <c r="C12" s="51" t="s">
        <v>110</v>
      </c>
      <c r="D12" s="25" t="s">
        <v>131</v>
      </c>
      <c r="E12" s="13" t="s">
        <v>92</v>
      </c>
      <c r="F12" s="13" t="s">
        <v>51</v>
      </c>
      <c r="G12" s="9"/>
    </row>
    <row r="13" spans="1:7" x14ac:dyDescent="0.2">
      <c r="A13" s="7"/>
      <c r="B13" s="25" t="s">
        <v>35</v>
      </c>
      <c r="C13" s="52"/>
      <c r="D13" s="25" t="s">
        <v>55</v>
      </c>
      <c r="E13" s="13" t="s">
        <v>130</v>
      </c>
      <c r="F13" s="13" t="s">
        <v>51</v>
      </c>
      <c r="G13" s="9"/>
    </row>
    <row r="14" spans="1:7" x14ac:dyDescent="0.2">
      <c r="A14" s="7"/>
      <c r="B14" s="25" t="s">
        <v>36</v>
      </c>
      <c r="C14" s="52"/>
      <c r="D14" s="25" t="s">
        <v>16</v>
      </c>
      <c r="E14" s="13" t="s">
        <v>132</v>
      </c>
      <c r="F14" s="13" t="s">
        <v>51</v>
      </c>
      <c r="G14" s="9"/>
    </row>
    <row r="15" spans="1:7" x14ac:dyDescent="0.2">
      <c r="A15" s="7"/>
      <c r="B15" s="25" t="s">
        <v>37</v>
      </c>
      <c r="C15" s="53"/>
      <c r="D15" s="25" t="s">
        <v>45</v>
      </c>
      <c r="E15" s="13" t="s">
        <v>49</v>
      </c>
      <c r="F15" s="13" t="s">
        <v>51</v>
      </c>
      <c r="G15" s="9"/>
    </row>
    <row r="16" spans="1:7" ht="20.25" customHeight="1" x14ac:dyDescent="0.2">
      <c r="A16" s="7"/>
      <c r="B16" s="25" t="s">
        <v>38</v>
      </c>
      <c r="C16" s="51" t="s">
        <v>46</v>
      </c>
      <c r="D16" s="25" t="s">
        <v>46</v>
      </c>
      <c r="E16" s="13" t="s">
        <v>50</v>
      </c>
      <c r="F16" s="13" t="s">
        <v>51</v>
      </c>
      <c r="G16" s="9"/>
    </row>
    <row r="17" spans="1:7" ht="57" customHeight="1" x14ac:dyDescent="0.2">
      <c r="A17" s="7"/>
      <c r="B17" s="25" t="s">
        <v>39</v>
      </c>
      <c r="C17" s="52"/>
      <c r="D17" s="25" t="s">
        <v>17</v>
      </c>
      <c r="E17" s="13" t="s">
        <v>146</v>
      </c>
      <c r="F17" s="13" t="s">
        <v>51</v>
      </c>
      <c r="G17" s="9"/>
    </row>
    <row r="18" spans="1:7" ht="51" x14ac:dyDescent="0.2">
      <c r="A18" s="7"/>
      <c r="B18" s="25" t="s">
        <v>40</v>
      </c>
      <c r="C18" s="53"/>
      <c r="D18" s="25" t="s">
        <v>133</v>
      </c>
      <c r="E18" s="13" t="s">
        <v>147</v>
      </c>
      <c r="F18" s="13" t="s">
        <v>51</v>
      </c>
      <c r="G18" s="9"/>
    </row>
    <row r="19" spans="1:7" ht="25.5" x14ac:dyDescent="0.2">
      <c r="A19" s="7"/>
      <c r="B19" s="25" t="s">
        <v>41</v>
      </c>
      <c r="C19" s="46" t="s">
        <v>113</v>
      </c>
      <c r="D19" s="25" t="s">
        <v>79</v>
      </c>
      <c r="E19" s="13" t="s">
        <v>111</v>
      </c>
      <c r="F19" s="44" t="s">
        <v>48</v>
      </c>
      <c r="G19" s="9"/>
    </row>
    <row r="20" spans="1:7" ht="25.5" x14ac:dyDescent="0.2">
      <c r="A20" s="7"/>
      <c r="B20" s="25" t="s">
        <v>42</v>
      </c>
      <c r="C20" s="46"/>
      <c r="D20" s="25" t="s">
        <v>52</v>
      </c>
      <c r="E20" s="13" t="s">
        <v>107</v>
      </c>
      <c r="F20" s="44" t="s">
        <v>48</v>
      </c>
      <c r="G20" s="9"/>
    </row>
    <row r="21" spans="1:7" ht="25.5" x14ac:dyDescent="0.2">
      <c r="A21" s="7"/>
      <c r="B21" s="25" t="s">
        <v>106</v>
      </c>
      <c r="C21" s="43"/>
      <c r="D21" s="25" t="s">
        <v>100</v>
      </c>
      <c r="E21" s="13" t="s">
        <v>112</v>
      </c>
      <c r="F21" s="13" t="s">
        <v>51</v>
      </c>
      <c r="G21" s="9"/>
    </row>
    <row r="22" spans="1:7" x14ac:dyDescent="0.2">
      <c r="A22" s="7"/>
      <c r="B22" s="8"/>
      <c r="C22" s="8"/>
      <c r="D22" s="8"/>
      <c r="E22" s="8"/>
      <c r="F22" s="8"/>
      <c r="G22" s="9"/>
    </row>
    <row r="23" spans="1:7" ht="13.5" thickBot="1" x14ac:dyDescent="0.25">
      <c r="A23" s="14"/>
      <c r="B23" s="15"/>
      <c r="C23" s="15"/>
      <c r="D23" s="15"/>
      <c r="E23" s="15"/>
      <c r="F23" s="15"/>
      <c r="G23" s="16"/>
    </row>
  </sheetData>
  <mergeCells count="8">
    <mergeCell ref="C19:C20"/>
    <mergeCell ref="B2:E2"/>
    <mergeCell ref="B10:F10"/>
    <mergeCell ref="C12:C15"/>
    <mergeCell ref="C16:C18"/>
    <mergeCell ref="D4:E4"/>
    <mergeCell ref="D5:E5"/>
    <mergeCell ref="D6:E6"/>
  </mergeCells>
  <pageMargins left="0.7" right="0.7" top="0.7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E627A-9DB5-48AA-87F0-120074CA513A}">
  <sheetPr>
    <pageSetUpPr fitToPage="1"/>
  </sheetPr>
  <dimension ref="A1:J76"/>
  <sheetViews>
    <sheetView tabSelected="1" zoomScale="70" zoomScaleNormal="70" zoomScaleSheetLayoutView="50" workbookViewId="0">
      <pane ySplit="2" topLeftCell="A3" activePane="bottomLeft" state="frozen"/>
      <selection pane="bottomLeft" activeCell="A2" sqref="A2"/>
    </sheetView>
  </sheetViews>
  <sheetFormatPr defaultColWidth="11.42578125" defaultRowHeight="15" x14ac:dyDescent="0.25"/>
  <cols>
    <col min="1" max="1" width="29.85546875" style="19" customWidth="1"/>
    <col min="2" max="2" width="8.85546875" style="2" customWidth="1"/>
    <col min="3" max="3" width="52.140625" style="20" customWidth="1"/>
    <col min="4" max="4" width="91.28515625" style="2" customWidth="1"/>
    <col min="5" max="5" width="14" style="2" customWidth="1"/>
    <col min="6" max="6" width="17.85546875" style="2" customWidth="1"/>
    <col min="7" max="7" width="16" style="2" customWidth="1"/>
    <col min="8" max="8" width="16" style="28" customWidth="1"/>
    <col min="9" max="9" width="42.42578125" style="28" customWidth="1"/>
    <col min="10" max="10" width="18.140625" style="28" customWidth="1"/>
    <col min="11" max="16384" width="11.42578125" style="2"/>
  </cols>
  <sheetData>
    <row r="1" spans="1:10" ht="18.75" customHeight="1" x14ac:dyDescent="0.2">
      <c r="A1" s="57" t="s">
        <v>54</v>
      </c>
      <c r="B1" s="58"/>
      <c r="C1" s="58"/>
      <c r="D1" s="59"/>
      <c r="E1" s="57" t="s">
        <v>12</v>
      </c>
      <c r="F1" s="58"/>
      <c r="G1" s="59"/>
      <c r="H1" s="60" t="s">
        <v>23</v>
      </c>
      <c r="I1" s="60"/>
      <c r="J1" s="2"/>
    </row>
    <row r="2" spans="1:10" s="17" customFormat="1" ht="39.75" customHeight="1" x14ac:dyDescent="0.2">
      <c r="A2" s="22" t="s">
        <v>131</v>
      </c>
      <c r="B2" s="22" t="s">
        <v>55</v>
      </c>
      <c r="C2" s="23" t="s">
        <v>16</v>
      </c>
      <c r="D2" s="23" t="s">
        <v>45</v>
      </c>
      <c r="E2" s="23" t="s">
        <v>46</v>
      </c>
      <c r="F2" s="23" t="s">
        <v>17</v>
      </c>
      <c r="G2" s="23" t="s">
        <v>57</v>
      </c>
      <c r="H2" s="23" t="s">
        <v>79</v>
      </c>
      <c r="I2" s="23" t="s">
        <v>52</v>
      </c>
      <c r="J2" s="23" t="s">
        <v>105</v>
      </c>
    </row>
    <row r="3" spans="1:10" ht="57" x14ac:dyDescent="0.2">
      <c r="A3" s="41" t="s">
        <v>84</v>
      </c>
      <c r="B3" s="18">
        <v>1</v>
      </c>
      <c r="C3" s="40" t="s">
        <v>25</v>
      </c>
      <c r="D3" s="40" t="s">
        <v>134</v>
      </c>
      <c r="E3" s="21" t="s">
        <v>15</v>
      </c>
      <c r="F3" s="18">
        <f>VLOOKUP(E3,Valores!A:B,2,0)</f>
        <v>0.1</v>
      </c>
      <c r="G3" s="18">
        <f>F3*10</f>
        <v>1</v>
      </c>
      <c r="H3" s="18"/>
      <c r="I3" s="34"/>
      <c r="J3" s="18">
        <f>IFERROR(VLOOKUP(H3,Valores!$E:$F,2,0)*F3,0)</f>
        <v>0</v>
      </c>
    </row>
    <row r="4" spans="1:10" ht="42.75" x14ac:dyDescent="0.2">
      <c r="A4" s="41" t="s">
        <v>84</v>
      </c>
      <c r="B4" s="18">
        <v>2</v>
      </c>
      <c r="C4" s="40" t="s">
        <v>85</v>
      </c>
      <c r="D4" s="40" t="s">
        <v>144</v>
      </c>
      <c r="E4" s="21" t="s">
        <v>14</v>
      </c>
      <c r="F4" s="18">
        <f>VLOOKUP(E4,Valores!A:B,2,0)</f>
        <v>0.4</v>
      </c>
      <c r="G4" s="18">
        <f t="shared" ref="G4:G44" si="0">F4*10</f>
        <v>4</v>
      </c>
      <c r="H4" s="18"/>
      <c r="I4" s="34"/>
      <c r="J4" s="18">
        <f>IFERROR(VLOOKUP(H4,Valores!$E:$F,2,0)*F4,0)</f>
        <v>0</v>
      </c>
    </row>
    <row r="5" spans="1:10" ht="57" x14ac:dyDescent="0.2">
      <c r="A5" s="41" t="s">
        <v>84</v>
      </c>
      <c r="B5" s="18">
        <v>3</v>
      </c>
      <c r="C5" s="40" t="s">
        <v>0</v>
      </c>
      <c r="D5" s="40" t="s">
        <v>134</v>
      </c>
      <c r="E5" s="21" t="s">
        <v>15</v>
      </c>
      <c r="F5" s="18">
        <f>VLOOKUP(E5,Valores!A:B,2,0)</f>
        <v>0.1</v>
      </c>
      <c r="G5" s="18">
        <f t="shared" si="0"/>
        <v>1</v>
      </c>
      <c r="H5" s="18"/>
      <c r="I5" s="34"/>
      <c r="J5" s="18">
        <f>IFERROR(VLOOKUP(H5,Valores!$E:$F,2,0)*F5,0)</f>
        <v>0</v>
      </c>
    </row>
    <row r="6" spans="1:10" ht="57" x14ac:dyDescent="0.2">
      <c r="A6" s="41" t="s">
        <v>84</v>
      </c>
      <c r="B6" s="18">
        <v>4</v>
      </c>
      <c r="C6" s="40" t="s">
        <v>1</v>
      </c>
      <c r="D6" s="40" t="s">
        <v>134</v>
      </c>
      <c r="E6" s="21" t="s">
        <v>13</v>
      </c>
      <c r="F6" s="18">
        <f>VLOOKUP(E6,Valores!A:B,2,0)</f>
        <v>0.8</v>
      </c>
      <c r="G6" s="18">
        <f t="shared" si="0"/>
        <v>8</v>
      </c>
      <c r="H6" s="18"/>
      <c r="I6" s="34"/>
      <c r="J6" s="18">
        <f>IFERROR(VLOOKUP(H6,Valores!$E:$F,2,0)*F6,0)</f>
        <v>0</v>
      </c>
    </row>
    <row r="7" spans="1:10" ht="51" customHeight="1" x14ac:dyDescent="0.2">
      <c r="A7" s="41" t="s">
        <v>59</v>
      </c>
      <c r="B7" s="18">
        <v>5</v>
      </c>
      <c r="C7" s="40" t="s">
        <v>94</v>
      </c>
      <c r="D7" s="40" t="s">
        <v>136</v>
      </c>
      <c r="E7" s="21" t="s">
        <v>13</v>
      </c>
      <c r="F7" s="18">
        <f>VLOOKUP(E7,Valores!A:B,2,0)</f>
        <v>0.8</v>
      </c>
      <c r="G7" s="18">
        <f t="shared" si="0"/>
        <v>8</v>
      </c>
      <c r="H7" s="18"/>
      <c r="I7" s="34"/>
      <c r="J7" s="18">
        <f>IFERROR(VLOOKUP(H7,Valores!$E:$F,2,0)*F7,0)</f>
        <v>0</v>
      </c>
    </row>
    <row r="8" spans="1:10" ht="73.150000000000006" customHeight="1" x14ac:dyDescent="0.2">
      <c r="A8" s="41" t="s">
        <v>59</v>
      </c>
      <c r="B8" s="18">
        <v>6</v>
      </c>
      <c r="C8" s="40" t="s">
        <v>96</v>
      </c>
      <c r="D8" s="40" t="s">
        <v>135</v>
      </c>
      <c r="E8" s="21" t="s">
        <v>13</v>
      </c>
      <c r="F8" s="18">
        <f>VLOOKUP(E8,Valores!A:B,2,0)</f>
        <v>0.8</v>
      </c>
      <c r="G8" s="18">
        <f t="shared" si="0"/>
        <v>8</v>
      </c>
      <c r="H8" s="18"/>
      <c r="I8" s="34"/>
      <c r="J8" s="18">
        <f>IFERROR(VLOOKUP(H8,Valores!$E:$F,2,0)*F8,0)</f>
        <v>0</v>
      </c>
    </row>
    <row r="9" spans="1:10" ht="57" x14ac:dyDescent="0.2">
      <c r="A9" s="41" t="s">
        <v>59</v>
      </c>
      <c r="B9" s="18">
        <v>7</v>
      </c>
      <c r="C9" s="40" t="s">
        <v>81</v>
      </c>
      <c r="D9" s="40" t="s">
        <v>134</v>
      </c>
      <c r="E9" s="21" t="s">
        <v>14</v>
      </c>
      <c r="F9" s="18">
        <f>VLOOKUP(E9,Valores!A:B,2,0)</f>
        <v>0.4</v>
      </c>
      <c r="G9" s="18">
        <f t="shared" si="0"/>
        <v>4</v>
      </c>
      <c r="H9" s="18"/>
      <c r="I9" s="34"/>
      <c r="J9" s="18">
        <f>IFERROR(VLOOKUP(H9,Valores!$E:$F,2,0)*F9,0)</f>
        <v>0</v>
      </c>
    </row>
    <row r="10" spans="1:10" ht="57" x14ac:dyDescent="0.2">
      <c r="A10" s="41" t="s">
        <v>59</v>
      </c>
      <c r="B10" s="18">
        <v>8</v>
      </c>
      <c r="C10" s="40" t="s">
        <v>141</v>
      </c>
      <c r="D10" s="40" t="s">
        <v>134</v>
      </c>
      <c r="E10" s="21" t="s">
        <v>14</v>
      </c>
      <c r="F10" s="18">
        <f>VLOOKUP(E10,Valores!A:B,2,0)</f>
        <v>0.4</v>
      </c>
      <c r="G10" s="18">
        <f t="shared" si="0"/>
        <v>4</v>
      </c>
      <c r="H10" s="18"/>
      <c r="I10" s="34"/>
      <c r="J10" s="18">
        <f>IFERROR(VLOOKUP(H10,Valores!$E:$F,2,0)*F10,0)</f>
        <v>0</v>
      </c>
    </row>
    <row r="11" spans="1:10" ht="57" x14ac:dyDescent="0.2">
      <c r="A11" s="26" t="s">
        <v>59</v>
      </c>
      <c r="B11" s="18">
        <v>9</v>
      </c>
      <c r="C11" s="39" t="s">
        <v>4</v>
      </c>
      <c r="D11" s="40" t="s">
        <v>134</v>
      </c>
      <c r="E11" s="21" t="s">
        <v>13</v>
      </c>
      <c r="F11" s="18">
        <f>VLOOKUP(E11,Valores!A:B,2,0)</f>
        <v>0.8</v>
      </c>
      <c r="G11" s="18">
        <f t="shared" si="0"/>
        <v>8</v>
      </c>
      <c r="H11" s="18"/>
      <c r="I11" s="34"/>
      <c r="J11" s="18">
        <f>IFERROR(VLOOKUP(H11,Valores!$E:$F,2,0)*F11,0)</f>
        <v>0</v>
      </c>
    </row>
    <row r="12" spans="1:10" ht="57" x14ac:dyDescent="0.2">
      <c r="A12" s="26" t="s">
        <v>59</v>
      </c>
      <c r="B12" s="18">
        <v>10</v>
      </c>
      <c r="C12" s="39" t="s">
        <v>26</v>
      </c>
      <c r="D12" s="40" t="s">
        <v>134</v>
      </c>
      <c r="E12" s="21" t="s">
        <v>13</v>
      </c>
      <c r="F12" s="18">
        <f>VLOOKUP(E12,Valores!A:B,2,0)</f>
        <v>0.8</v>
      </c>
      <c r="G12" s="18">
        <f t="shared" si="0"/>
        <v>8</v>
      </c>
      <c r="H12" s="18"/>
      <c r="I12" s="34"/>
      <c r="J12" s="18">
        <f>IFERROR(VLOOKUP(H12,Valores!$E:$F,2,0)*F12,0)</f>
        <v>0</v>
      </c>
    </row>
    <row r="13" spans="1:10" ht="57" x14ac:dyDescent="0.2">
      <c r="A13" s="26" t="s">
        <v>59</v>
      </c>
      <c r="B13" s="18">
        <v>11</v>
      </c>
      <c r="C13" s="39" t="s">
        <v>27</v>
      </c>
      <c r="D13" s="40" t="s">
        <v>134</v>
      </c>
      <c r="E13" s="21" t="s">
        <v>13</v>
      </c>
      <c r="F13" s="18">
        <f>VLOOKUP(E13,Valores!A:B,2,0)</f>
        <v>0.8</v>
      </c>
      <c r="G13" s="18">
        <f t="shared" si="0"/>
        <v>8</v>
      </c>
      <c r="H13" s="18"/>
      <c r="I13" s="34"/>
      <c r="J13" s="18">
        <f>IFERROR(VLOOKUP(H13,Valores!$E:$F,2,0)*F13,0)</f>
        <v>0</v>
      </c>
    </row>
    <row r="14" spans="1:10" ht="57" x14ac:dyDescent="0.2">
      <c r="A14" s="26" t="s">
        <v>59</v>
      </c>
      <c r="B14" s="18">
        <v>12</v>
      </c>
      <c r="C14" s="39" t="s">
        <v>69</v>
      </c>
      <c r="D14" s="40" t="s">
        <v>134</v>
      </c>
      <c r="E14" s="21" t="s">
        <v>13</v>
      </c>
      <c r="F14" s="18">
        <f>VLOOKUP(E14,Valores!A:B,2,0)</f>
        <v>0.8</v>
      </c>
      <c r="G14" s="18">
        <f t="shared" si="0"/>
        <v>8</v>
      </c>
      <c r="H14" s="18"/>
      <c r="I14" s="35"/>
      <c r="J14" s="18">
        <f>IFERROR(VLOOKUP(H14,Valores!$E:$F,2,0)*F14,0)</f>
        <v>0</v>
      </c>
    </row>
    <row r="15" spans="1:10" ht="56.45" customHeight="1" x14ac:dyDescent="0.2">
      <c r="A15" s="26" t="s">
        <v>60</v>
      </c>
      <c r="B15" s="18">
        <v>13</v>
      </c>
      <c r="C15" s="39" t="s">
        <v>5</v>
      </c>
      <c r="D15" s="40" t="s">
        <v>139</v>
      </c>
      <c r="E15" s="21" t="s">
        <v>14</v>
      </c>
      <c r="F15" s="18">
        <f>VLOOKUP(E15,Valores!A:B,2,0)</f>
        <v>0.4</v>
      </c>
      <c r="G15" s="18">
        <f t="shared" si="0"/>
        <v>4</v>
      </c>
      <c r="H15" s="18"/>
      <c r="I15" s="35"/>
      <c r="J15" s="18">
        <f>IFERROR(VLOOKUP(H15,Valores!$E:$F,2,0)*F15,0)</f>
        <v>0</v>
      </c>
    </row>
    <row r="16" spans="1:10" ht="63" customHeight="1" x14ac:dyDescent="0.2">
      <c r="A16" s="26" t="s">
        <v>60</v>
      </c>
      <c r="B16" s="18">
        <v>14</v>
      </c>
      <c r="C16" s="39" t="s">
        <v>102</v>
      </c>
      <c r="D16" s="40" t="s">
        <v>137</v>
      </c>
      <c r="E16" s="21" t="s">
        <v>13</v>
      </c>
      <c r="F16" s="18">
        <f>VLOOKUP(E16,Valores!A:B,2,0)</f>
        <v>0.8</v>
      </c>
      <c r="G16" s="18">
        <f t="shared" si="0"/>
        <v>8</v>
      </c>
      <c r="H16" s="18"/>
      <c r="I16" s="35"/>
      <c r="J16" s="18">
        <f>IFERROR(VLOOKUP(H16,Valores!$E:$F,2,0)*F16,0)</f>
        <v>0</v>
      </c>
    </row>
    <row r="17" spans="1:10" ht="57" x14ac:dyDescent="0.2">
      <c r="A17" s="26" t="s">
        <v>60</v>
      </c>
      <c r="B17" s="18">
        <v>15</v>
      </c>
      <c r="C17" s="39" t="s">
        <v>70</v>
      </c>
      <c r="D17" s="40" t="s">
        <v>134</v>
      </c>
      <c r="E17" s="21" t="s">
        <v>13</v>
      </c>
      <c r="F17" s="18">
        <f>VLOOKUP(E17,Valores!A:B,2,0)</f>
        <v>0.8</v>
      </c>
      <c r="G17" s="18">
        <f t="shared" si="0"/>
        <v>8</v>
      </c>
      <c r="H17" s="18"/>
      <c r="I17" s="35"/>
      <c r="J17" s="18">
        <f>IFERROR(VLOOKUP(H17,Valores!$E:$F,2,0)*F17,0)</f>
        <v>0</v>
      </c>
    </row>
    <row r="18" spans="1:10" ht="57" x14ac:dyDescent="0.2">
      <c r="A18" s="41" t="s">
        <v>60</v>
      </c>
      <c r="B18" s="18">
        <v>16</v>
      </c>
      <c r="C18" s="39" t="s">
        <v>99</v>
      </c>
      <c r="D18" s="40" t="s">
        <v>134</v>
      </c>
      <c r="E18" s="21" t="s">
        <v>13</v>
      </c>
      <c r="F18" s="18">
        <f>VLOOKUP(E18,Valores!A:B,2,0)</f>
        <v>0.8</v>
      </c>
      <c r="G18" s="18">
        <f t="shared" si="0"/>
        <v>8</v>
      </c>
      <c r="H18" s="18"/>
      <c r="I18" s="42"/>
      <c r="J18" s="18">
        <f>IFERROR(VLOOKUP(H18,Valores!$E:$F,2,0)*F18,0)</f>
        <v>0</v>
      </c>
    </row>
    <row r="19" spans="1:10" ht="57" x14ac:dyDescent="0.2">
      <c r="A19" s="26" t="s">
        <v>63</v>
      </c>
      <c r="B19" s="18">
        <v>17</v>
      </c>
      <c r="C19" s="39" t="s">
        <v>71</v>
      </c>
      <c r="D19" s="40" t="s">
        <v>134</v>
      </c>
      <c r="E19" s="21" t="s">
        <v>13</v>
      </c>
      <c r="F19" s="18">
        <f>VLOOKUP(E19,Valores!A:B,2,0)</f>
        <v>0.8</v>
      </c>
      <c r="G19" s="18">
        <f t="shared" si="0"/>
        <v>8</v>
      </c>
      <c r="H19" s="18"/>
      <c r="I19" s="35"/>
      <c r="J19" s="18">
        <f>IFERROR(VLOOKUP(H19,Valores!$E:$F,2,0)*F19,0)</f>
        <v>0</v>
      </c>
    </row>
    <row r="20" spans="1:10" ht="57" x14ac:dyDescent="0.2">
      <c r="A20" s="26" t="s">
        <v>63</v>
      </c>
      <c r="B20" s="18">
        <v>18</v>
      </c>
      <c r="C20" s="39" t="s">
        <v>31</v>
      </c>
      <c r="D20" s="40" t="s">
        <v>134</v>
      </c>
      <c r="E20" s="21" t="s">
        <v>13</v>
      </c>
      <c r="F20" s="18">
        <f>VLOOKUP(E20,Valores!A:B,2,0)</f>
        <v>0.8</v>
      </c>
      <c r="G20" s="18">
        <f t="shared" si="0"/>
        <v>8</v>
      </c>
      <c r="H20" s="18"/>
      <c r="I20" s="35"/>
      <c r="J20" s="18">
        <f>IFERROR(VLOOKUP(H20,Valores!$E:$F,2,0)*F20,0)</f>
        <v>0</v>
      </c>
    </row>
    <row r="21" spans="1:10" ht="57" x14ac:dyDescent="0.2">
      <c r="A21" s="26" t="s">
        <v>63</v>
      </c>
      <c r="B21" s="18">
        <v>19</v>
      </c>
      <c r="C21" s="39" t="s">
        <v>29</v>
      </c>
      <c r="D21" s="40" t="s">
        <v>134</v>
      </c>
      <c r="E21" s="21" t="s">
        <v>14</v>
      </c>
      <c r="F21" s="18">
        <f>VLOOKUP(E21,Valores!A:B,2,0)</f>
        <v>0.4</v>
      </c>
      <c r="G21" s="18">
        <f t="shared" si="0"/>
        <v>4</v>
      </c>
      <c r="H21" s="18"/>
      <c r="I21" s="35"/>
      <c r="J21" s="18">
        <f>IFERROR(VLOOKUP(H21,Valores!$E:$F,2,0)*F21,0)</f>
        <v>0</v>
      </c>
    </row>
    <row r="22" spans="1:10" ht="57" x14ac:dyDescent="0.2">
      <c r="A22" s="26" t="s">
        <v>63</v>
      </c>
      <c r="B22" s="18">
        <v>20</v>
      </c>
      <c r="C22" s="39" t="s">
        <v>30</v>
      </c>
      <c r="D22" s="40" t="s">
        <v>134</v>
      </c>
      <c r="E22" s="21" t="s">
        <v>14</v>
      </c>
      <c r="F22" s="18">
        <f>VLOOKUP(E22,Valores!A:B,2,0)</f>
        <v>0.4</v>
      </c>
      <c r="G22" s="18">
        <f t="shared" si="0"/>
        <v>4</v>
      </c>
      <c r="H22" s="18"/>
      <c r="I22" s="35"/>
      <c r="J22" s="18">
        <f>IFERROR(VLOOKUP(H22,Valores!$E:$F,2,0)*F22,0)</f>
        <v>0</v>
      </c>
    </row>
    <row r="23" spans="1:10" ht="57" x14ac:dyDescent="0.2">
      <c r="A23" s="26" t="s">
        <v>62</v>
      </c>
      <c r="B23" s="18">
        <v>21</v>
      </c>
      <c r="C23" s="39" t="s">
        <v>86</v>
      </c>
      <c r="D23" s="40" t="s">
        <v>134</v>
      </c>
      <c r="E23" s="21" t="s">
        <v>14</v>
      </c>
      <c r="F23" s="18">
        <f>VLOOKUP(E23,Valores!A:B,2,0)</f>
        <v>0.4</v>
      </c>
      <c r="G23" s="18">
        <f t="shared" si="0"/>
        <v>4</v>
      </c>
      <c r="H23" s="18"/>
      <c r="I23" s="35"/>
      <c r="J23" s="18">
        <f>IFERROR(VLOOKUP(H23,Valores!$E:$F,2,0)*F23,0)</f>
        <v>0</v>
      </c>
    </row>
    <row r="24" spans="1:10" ht="57" x14ac:dyDescent="0.2">
      <c r="A24" s="26" t="s">
        <v>62</v>
      </c>
      <c r="B24" s="18">
        <v>22</v>
      </c>
      <c r="C24" s="39" t="s">
        <v>2</v>
      </c>
      <c r="D24" s="40" t="s">
        <v>134</v>
      </c>
      <c r="E24" s="21" t="s">
        <v>13</v>
      </c>
      <c r="F24" s="18">
        <f>VLOOKUP(E24,Valores!A:B,2,0)</f>
        <v>0.8</v>
      </c>
      <c r="G24" s="18">
        <f t="shared" si="0"/>
        <v>8</v>
      </c>
      <c r="H24" s="18"/>
      <c r="I24" s="35"/>
      <c r="J24" s="18">
        <f>IFERROR(VLOOKUP(H24,Valores!$E:$F,2,0)*F24,0)</f>
        <v>0</v>
      </c>
    </row>
    <row r="25" spans="1:10" ht="57" x14ac:dyDescent="0.2">
      <c r="A25" s="26" t="s">
        <v>62</v>
      </c>
      <c r="B25" s="18">
        <v>23</v>
      </c>
      <c r="C25" s="39" t="s">
        <v>73</v>
      </c>
      <c r="D25" s="40" t="s">
        <v>134</v>
      </c>
      <c r="E25" s="21" t="s">
        <v>15</v>
      </c>
      <c r="F25" s="18">
        <f>VLOOKUP(E25,Valores!A:B,2,0)</f>
        <v>0.1</v>
      </c>
      <c r="G25" s="18">
        <f t="shared" si="0"/>
        <v>1</v>
      </c>
      <c r="H25" s="18"/>
      <c r="I25" s="35"/>
      <c r="J25" s="18">
        <f>IFERROR(VLOOKUP(H25,Valores!$E:$F,2,0)*F25,0)</f>
        <v>0</v>
      </c>
    </row>
    <row r="26" spans="1:10" ht="57" x14ac:dyDescent="0.2">
      <c r="A26" s="26" t="s">
        <v>62</v>
      </c>
      <c r="B26" s="18">
        <v>24</v>
      </c>
      <c r="C26" s="39" t="s">
        <v>72</v>
      </c>
      <c r="D26" s="40" t="s">
        <v>134</v>
      </c>
      <c r="E26" s="21" t="s">
        <v>13</v>
      </c>
      <c r="F26" s="18">
        <f>VLOOKUP(E26,Valores!A:B,2,0)</f>
        <v>0.8</v>
      </c>
      <c r="G26" s="18">
        <f t="shared" si="0"/>
        <v>8</v>
      </c>
      <c r="H26" s="18"/>
      <c r="I26" s="35"/>
      <c r="J26" s="18">
        <f>IFERROR(VLOOKUP(H26,Valores!$E:$F,2,0)*F26,0)</f>
        <v>0</v>
      </c>
    </row>
    <row r="27" spans="1:10" ht="57" x14ac:dyDescent="0.2">
      <c r="A27" s="26" t="s">
        <v>62</v>
      </c>
      <c r="B27" s="18">
        <v>25</v>
      </c>
      <c r="C27" s="39" t="s">
        <v>9</v>
      </c>
      <c r="D27" s="40" t="s">
        <v>134</v>
      </c>
      <c r="E27" s="21" t="s">
        <v>13</v>
      </c>
      <c r="F27" s="18">
        <f>VLOOKUP(E27,Valores!A:B,2,0)</f>
        <v>0.8</v>
      </c>
      <c r="G27" s="18">
        <f t="shared" si="0"/>
        <v>8</v>
      </c>
      <c r="H27" s="18"/>
      <c r="I27" s="35"/>
      <c r="J27" s="18">
        <f>IFERROR(VLOOKUP(H27,Valores!$E:$F,2,0)*F27,0)</f>
        <v>0</v>
      </c>
    </row>
    <row r="28" spans="1:10" ht="57" x14ac:dyDescent="0.2">
      <c r="A28" s="26" t="s">
        <v>62</v>
      </c>
      <c r="B28" s="18">
        <v>26</v>
      </c>
      <c r="C28" s="39" t="s">
        <v>74</v>
      </c>
      <c r="D28" s="40" t="s">
        <v>134</v>
      </c>
      <c r="E28" s="21" t="s">
        <v>13</v>
      </c>
      <c r="F28" s="18">
        <f>VLOOKUP(E28,Valores!A:B,2,0)</f>
        <v>0.8</v>
      </c>
      <c r="G28" s="18">
        <f t="shared" si="0"/>
        <v>8</v>
      </c>
      <c r="H28" s="18"/>
      <c r="I28" s="35"/>
      <c r="J28" s="18">
        <f>IFERROR(VLOOKUP(H28,Valores!$E:$F,2,0)*F28,0)</f>
        <v>0</v>
      </c>
    </row>
    <row r="29" spans="1:10" ht="57" x14ac:dyDescent="0.2">
      <c r="A29" s="41" t="s">
        <v>62</v>
      </c>
      <c r="B29" s="18">
        <v>27</v>
      </c>
      <c r="C29" s="39" t="s">
        <v>98</v>
      </c>
      <c r="D29" s="40" t="s">
        <v>138</v>
      </c>
      <c r="E29" s="21" t="s">
        <v>13</v>
      </c>
      <c r="F29" s="18">
        <f>VLOOKUP(E29,Valores!A:B,2,0)</f>
        <v>0.8</v>
      </c>
      <c r="G29" s="18">
        <f t="shared" si="0"/>
        <v>8</v>
      </c>
      <c r="H29" s="18"/>
      <c r="I29" s="42"/>
      <c r="J29" s="18">
        <f>IFERROR(VLOOKUP(H29,Valores!$E:$F,2,0)*F29,0)</f>
        <v>0</v>
      </c>
    </row>
    <row r="30" spans="1:10" ht="57" x14ac:dyDescent="0.2">
      <c r="A30" s="26" t="s">
        <v>65</v>
      </c>
      <c r="B30" s="18">
        <v>28</v>
      </c>
      <c r="C30" s="39" t="s">
        <v>142</v>
      </c>
      <c r="D30" s="40" t="s">
        <v>134</v>
      </c>
      <c r="E30" s="21" t="s">
        <v>14</v>
      </c>
      <c r="F30" s="18">
        <f>VLOOKUP(E30,Valores!A:B,2,0)</f>
        <v>0.4</v>
      </c>
      <c r="G30" s="18">
        <f t="shared" si="0"/>
        <v>4</v>
      </c>
      <c r="H30" s="18"/>
      <c r="I30" s="35"/>
      <c r="J30" s="18">
        <f>IFERROR(VLOOKUP(H30,Valores!$E:$F,2,0)*F30,0)</f>
        <v>0</v>
      </c>
    </row>
    <row r="31" spans="1:10" ht="35.450000000000003" customHeight="1" x14ac:dyDescent="0.2">
      <c r="A31" s="26" t="s">
        <v>65</v>
      </c>
      <c r="B31" s="18">
        <v>29</v>
      </c>
      <c r="C31" s="39" t="s">
        <v>128</v>
      </c>
      <c r="D31" s="40" t="s">
        <v>139</v>
      </c>
      <c r="E31" s="21" t="s">
        <v>15</v>
      </c>
      <c r="F31" s="18">
        <f>VLOOKUP(E31,Valores!A:B,2,0)</f>
        <v>0.1</v>
      </c>
      <c r="G31" s="18">
        <f t="shared" si="0"/>
        <v>1</v>
      </c>
      <c r="H31" s="18"/>
      <c r="I31" s="35"/>
      <c r="J31" s="18">
        <f>IFERROR(VLOOKUP(H31,Valores!$E:$F,2,0)*F31,0)</f>
        <v>0</v>
      </c>
    </row>
    <row r="32" spans="1:10" ht="57" x14ac:dyDescent="0.2">
      <c r="A32" s="26" t="s">
        <v>65</v>
      </c>
      <c r="B32" s="18">
        <v>30</v>
      </c>
      <c r="C32" s="39" t="s">
        <v>75</v>
      </c>
      <c r="D32" s="40" t="s">
        <v>134</v>
      </c>
      <c r="E32" s="21" t="s">
        <v>13</v>
      </c>
      <c r="F32" s="18">
        <f>VLOOKUP(E32,Valores!A:B,2,0)</f>
        <v>0.8</v>
      </c>
      <c r="G32" s="18">
        <f t="shared" si="0"/>
        <v>8</v>
      </c>
      <c r="H32" s="18"/>
      <c r="I32" s="35"/>
      <c r="J32" s="18">
        <f>IFERROR(VLOOKUP(H32,Valores!$E:$F,2,0)*F32,0)</f>
        <v>0</v>
      </c>
    </row>
    <row r="33" spans="1:10" ht="57" x14ac:dyDescent="0.2">
      <c r="A33" s="26" t="s">
        <v>68</v>
      </c>
      <c r="B33" s="18">
        <v>31</v>
      </c>
      <c r="C33" s="39" t="s">
        <v>28</v>
      </c>
      <c r="D33" s="40" t="s">
        <v>134</v>
      </c>
      <c r="E33" s="21" t="s">
        <v>14</v>
      </c>
      <c r="F33" s="18">
        <f>VLOOKUP(E33,Valores!A:B,2,0)</f>
        <v>0.4</v>
      </c>
      <c r="G33" s="18">
        <f t="shared" si="0"/>
        <v>4</v>
      </c>
      <c r="H33" s="18"/>
      <c r="I33" s="35"/>
      <c r="J33" s="18">
        <f>IFERROR(VLOOKUP(H33,Valores!$E:$F,2,0)*F33,0)</f>
        <v>0</v>
      </c>
    </row>
    <row r="34" spans="1:10" ht="28.5" x14ac:dyDescent="0.2">
      <c r="A34" s="26" t="s">
        <v>64</v>
      </c>
      <c r="B34" s="18">
        <v>32</v>
      </c>
      <c r="C34" s="39" t="s">
        <v>103</v>
      </c>
      <c r="D34" s="40" t="s">
        <v>139</v>
      </c>
      <c r="E34" s="21" t="s">
        <v>13</v>
      </c>
      <c r="F34" s="18">
        <f>VLOOKUP(E34,Valores!A:B,2,0)</f>
        <v>0.8</v>
      </c>
      <c r="G34" s="18">
        <f t="shared" si="0"/>
        <v>8</v>
      </c>
      <c r="H34" s="18"/>
      <c r="I34" s="35"/>
      <c r="J34" s="18">
        <f>IFERROR(VLOOKUP(H34,Valores!$E:$F,2,0)*F34,0)</f>
        <v>0</v>
      </c>
    </row>
    <row r="35" spans="1:10" ht="33" customHeight="1" x14ac:dyDescent="0.2">
      <c r="A35" s="26" t="s">
        <v>64</v>
      </c>
      <c r="B35" s="18">
        <v>33</v>
      </c>
      <c r="C35" s="39" t="s">
        <v>76</v>
      </c>
      <c r="D35" s="40" t="s">
        <v>145</v>
      </c>
      <c r="E35" s="21" t="s">
        <v>14</v>
      </c>
      <c r="F35" s="18">
        <f>VLOOKUP(E35,Valores!A:B,2,0)</f>
        <v>0.4</v>
      </c>
      <c r="G35" s="18">
        <f t="shared" si="0"/>
        <v>4</v>
      </c>
      <c r="H35" s="18"/>
      <c r="I35" s="35"/>
      <c r="J35" s="18">
        <f>IFERROR(VLOOKUP(H35,Valores!$E:$F,2,0)*F35,0)</f>
        <v>0</v>
      </c>
    </row>
    <row r="36" spans="1:10" ht="40.5" customHeight="1" x14ac:dyDescent="0.2">
      <c r="A36" s="26" t="s">
        <v>64</v>
      </c>
      <c r="B36" s="18">
        <v>34</v>
      </c>
      <c r="C36" s="39" t="s">
        <v>6</v>
      </c>
      <c r="D36" s="40" t="s">
        <v>145</v>
      </c>
      <c r="E36" s="21" t="s">
        <v>13</v>
      </c>
      <c r="F36" s="18">
        <f>VLOOKUP(E36,Valores!A:B,2,0)</f>
        <v>0.8</v>
      </c>
      <c r="G36" s="18">
        <f t="shared" si="0"/>
        <v>8</v>
      </c>
      <c r="H36" s="18"/>
      <c r="I36" s="35"/>
      <c r="J36" s="18">
        <f>IFERROR(VLOOKUP(H36,Valores!$E:$F,2,0)*F36,0)</f>
        <v>0</v>
      </c>
    </row>
    <row r="37" spans="1:10" ht="36.75" customHeight="1" x14ac:dyDescent="0.2">
      <c r="A37" s="26" t="s">
        <v>64</v>
      </c>
      <c r="B37" s="18">
        <v>35</v>
      </c>
      <c r="C37" s="39" t="s">
        <v>7</v>
      </c>
      <c r="D37" s="40" t="s">
        <v>140</v>
      </c>
      <c r="E37" s="21" t="s">
        <v>14</v>
      </c>
      <c r="F37" s="18">
        <f>VLOOKUP(E37,Valores!A:B,2,0)</f>
        <v>0.4</v>
      </c>
      <c r="G37" s="18">
        <f t="shared" si="0"/>
        <v>4</v>
      </c>
      <c r="H37" s="18"/>
      <c r="I37" s="35"/>
      <c r="J37" s="18">
        <f>IFERROR(VLOOKUP(H37,Valores!$E:$F,2,0)*F37,0)</f>
        <v>0</v>
      </c>
    </row>
    <row r="38" spans="1:10" ht="42.75" x14ac:dyDescent="0.2">
      <c r="A38" s="26" t="s">
        <v>64</v>
      </c>
      <c r="B38" s="18">
        <v>36</v>
      </c>
      <c r="C38" s="39" t="s">
        <v>77</v>
      </c>
      <c r="D38" s="40" t="s">
        <v>139</v>
      </c>
      <c r="E38" s="21" t="s">
        <v>13</v>
      </c>
      <c r="F38" s="18">
        <f>VLOOKUP(E38,Valores!A:B,2,0)</f>
        <v>0.8</v>
      </c>
      <c r="G38" s="18">
        <f t="shared" si="0"/>
        <v>8</v>
      </c>
      <c r="H38" s="18"/>
      <c r="I38" s="35"/>
      <c r="J38" s="18">
        <f>IFERROR(VLOOKUP(H38,Valores!$E:$F,2,0)*F38,0)</f>
        <v>0</v>
      </c>
    </row>
    <row r="39" spans="1:10" ht="35.450000000000003" customHeight="1" x14ac:dyDescent="0.2">
      <c r="A39" s="26" t="s">
        <v>64</v>
      </c>
      <c r="B39" s="18">
        <v>37</v>
      </c>
      <c r="C39" s="39" t="s">
        <v>78</v>
      </c>
      <c r="D39" s="40" t="s">
        <v>139</v>
      </c>
      <c r="E39" s="21" t="s">
        <v>13</v>
      </c>
      <c r="F39" s="18">
        <f>VLOOKUP(E39,Valores!A:B,2,0)</f>
        <v>0.8</v>
      </c>
      <c r="G39" s="18">
        <f t="shared" si="0"/>
        <v>8</v>
      </c>
      <c r="H39" s="18"/>
      <c r="I39" s="35"/>
      <c r="J39" s="18">
        <f>IFERROR(VLOOKUP(H39,Valores!$E:$F,2,0)*F39,0)</f>
        <v>0</v>
      </c>
    </row>
    <row r="40" spans="1:10" ht="57" x14ac:dyDescent="0.2">
      <c r="A40" s="26" t="s">
        <v>67</v>
      </c>
      <c r="B40" s="18">
        <v>38</v>
      </c>
      <c r="C40" s="39" t="s">
        <v>10</v>
      </c>
      <c r="D40" s="40" t="s">
        <v>134</v>
      </c>
      <c r="E40" s="21" t="s">
        <v>15</v>
      </c>
      <c r="F40" s="18">
        <f>VLOOKUP(E40,Valores!A:B,2,0)</f>
        <v>0.1</v>
      </c>
      <c r="G40" s="18">
        <f t="shared" si="0"/>
        <v>1</v>
      </c>
      <c r="H40" s="18"/>
      <c r="I40" s="35"/>
      <c r="J40" s="18">
        <f>IFERROR(VLOOKUP(H40,Valores!$E:$F,2,0)*F40,0)</f>
        <v>0</v>
      </c>
    </row>
    <row r="41" spans="1:10" ht="57" x14ac:dyDescent="0.2">
      <c r="A41" s="26" t="s">
        <v>67</v>
      </c>
      <c r="B41" s="18">
        <v>39</v>
      </c>
      <c r="C41" s="39" t="s">
        <v>80</v>
      </c>
      <c r="D41" s="40" t="s">
        <v>134</v>
      </c>
      <c r="E41" s="21" t="s">
        <v>13</v>
      </c>
      <c r="F41" s="18">
        <f>VLOOKUP(E41,Valores!A:B,2,0)</f>
        <v>0.8</v>
      </c>
      <c r="G41" s="18">
        <f t="shared" si="0"/>
        <v>8</v>
      </c>
      <c r="H41" s="18"/>
      <c r="I41" s="35"/>
      <c r="J41" s="18">
        <f>IFERROR(VLOOKUP(H41,Valores!$E:$F,2,0)*F41,0)</f>
        <v>0</v>
      </c>
    </row>
    <row r="42" spans="1:10" ht="57" x14ac:dyDescent="0.2">
      <c r="A42" s="26" t="s">
        <v>67</v>
      </c>
      <c r="B42" s="18">
        <v>40</v>
      </c>
      <c r="C42" s="39" t="s">
        <v>11</v>
      </c>
      <c r="D42" s="40" t="s">
        <v>134</v>
      </c>
      <c r="E42" s="21" t="s">
        <v>13</v>
      </c>
      <c r="F42" s="18">
        <f>VLOOKUP(E42,Valores!A:B,2,0)</f>
        <v>0.8</v>
      </c>
      <c r="G42" s="18">
        <f t="shared" si="0"/>
        <v>8</v>
      </c>
      <c r="H42" s="18"/>
      <c r="I42" s="35"/>
      <c r="J42" s="18">
        <f>IFERROR(VLOOKUP(H42,Valores!$E:$F,2,0)*F42,0)</f>
        <v>0</v>
      </c>
    </row>
    <row r="43" spans="1:10" ht="71.25" x14ac:dyDescent="0.2">
      <c r="A43" s="26" t="s">
        <v>66</v>
      </c>
      <c r="B43" s="18">
        <v>41</v>
      </c>
      <c r="C43" s="39" t="s">
        <v>104</v>
      </c>
      <c r="D43" s="40" t="s">
        <v>134</v>
      </c>
      <c r="E43" s="21" t="s">
        <v>14</v>
      </c>
      <c r="F43" s="18">
        <f>VLOOKUP(E43,Valores!A:B,2,0)</f>
        <v>0.4</v>
      </c>
      <c r="G43" s="18">
        <f t="shared" si="0"/>
        <v>4</v>
      </c>
      <c r="H43" s="18"/>
      <c r="I43" s="35"/>
      <c r="J43" s="18">
        <f>IFERROR(VLOOKUP(H43,Valores!$E:$F,2,0)*F43,0)</f>
        <v>0</v>
      </c>
    </row>
    <row r="44" spans="1:10" ht="57" x14ac:dyDescent="0.2">
      <c r="A44" s="26" t="s">
        <v>66</v>
      </c>
      <c r="B44" s="18">
        <v>42</v>
      </c>
      <c r="C44" s="39" t="s">
        <v>18</v>
      </c>
      <c r="D44" s="40" t="s">
        <v>134</v>
      </c>
      <c r="E44" s="21" t="s">
        <v>13</v>
      </c>
      <c r="F44" s="18">
        <f>VLOOKUP(E44,Valores!A:B,2,0)</f>
        <v>0.8</v>
      </c>
      <c r="G44" s="18">
        <f t="shared" si="0"/>
        <v>8</v>
      </c>
      <c r="H44" s="18"/>
      <c r="I44" s="35"/>
      <c r="J44" s="18">
        <f>IFERROR(VLOOKUP(H44,Valores!$E:$F,2,0)*F44,0)</f>
        <v>0</v>
      </c>
    </row>
    <row r="45" spans="1:10" ht="57" x14ac:dyDescent="0.2">
      <c r="A45" s="26" t="s">
        <v>66</v>
      </c>
      <c r="B45" s="18">
        <v>43</v>
      </c>
      <c r="C45" s="39" t="s">
        <v>8</v>
      </c>
      <c r="D45" s="40" t="s">
        <v>134</v>
      </c>
      <c r="E45" s="21" t="s">
        <v>13</v>
      </c>
      <c r="F45" s="18">
        <f>VLOOKUP(E45,Valores!A:B,2,0)</f>
        <v>0.8</v>
      </c>
      <c r="G45" s="18">
        <f t="shared" ref="G45:G71" si="1">F45*10</f>
        <v>8</v>
      </c>
      <c r="H45" s="18"/>
      <c r="I45" s="35"/>
      <c r="J45" s="18">
        <f>IFERROR(VLOOKUP(H45,Valores!$E:$F,2,0)*F45,0)</f>
        <v>0</v>
      </c>
    </row>
    <row r="46" spans="1:10" ht="57" x14ac:dyDescent="0.2">
      <c r="A46" s="26" t="s">
        <v>66</v>
      </c>
      <c r="B46" s="18">
        <v>44</v>
      </c>
      <c r="C46" s="39" t="s">
        <v>32</v>
      </c>
      <c r="D46" s="40" t="s">
        <v>134</v>
      </c>
      <c r="E46" s="21" t="s">
        <v>14</v>
      </c>
      <c r="F46" s="18">
        <f>VLOOKUP(E46,Valores!A:B,2,0)</f>
        <v>0.4</v>
      </c>
      <c r="G46" s="18">
        <f t="shared" si="1"/>
        <v>4</v>
      </c>
      <c r="H46" s="18"/>
      <c r="I46" s="35"/>
      <c r="J46" s="18">
        <f>IFERROR(VLOOKUP(H46,Valores!$E:$F,2,0)*F46,0)</f>
        <v>0</v>
      </c>
    </row>
    <row r="47" spans="1:10" ht="57" x14ac:dyDescent="0.2">
      <c r="A47" s="26" t="s">
        <v>66</v>
      </c>
      <c r="B47" s="18">
        <v>45</v>
      </c>
      <c r="C47" s="39" t="s">
        <v>19</v>
      </c>
      <c r="D47" s="40" t="s">
        <v>134</v>
      </c>
      <c r="E47" s="21" t="s">
        <v>15</v>
      </c>
      <c r="F47" s="18">
        <f>VLOOKUP(E47,Valores!A:B,2,0)</f>
        <v>0.1</v>
      </c>
      <c r="G47" s="18">
        <f t="shared" si="1"/>
        <v>1</v>
      </c>
      <c r="H47" s="18"/>
      <c r="I47" s="35"/>
      <c r="J47" s="18">
        <f>IFERROR(VLOOKUP(H47,Valores!$E:$F,2,0)*F47,0)</f>
        <v>0</v>
      </c>
    </row>
    <row r="48" spans="1:10" ht="57" x14ac:dyDescent="0.2">
      <c r="A48" s="26" t="s">
        <v>66</v>
      </c>
      <c r="B48" s="18">
        <v>46</v>
      </c>
      <c r="C48" s="39" t="s">
        <v>20</v>
      </c>
      <c r="D48" s="40" t="s">
        <v>134</v>
      </c>
      <c r="E48" s="21" t="s">
        <v>13</v>
      </c>
      <c r="F48" s="18">
        <f>VLOOKUP(E48,Valores!A:B,2,0)</f>
        <v>0.8</v>
      </c>
      <c r="G48" s="18">
        <f t="shared" si="1"/>
        <v>8</v>
      </c>
      <c r="H48" s="18"/>
      <c r="I48" s="35"/>
      <c r="J48" s="18">
        <f>IFERROR(VLOOKUP(H48,Valores!$E:$F,2,0)*F48,0)</f>
        <v>0</v>
      </c>
    </row>
    <row r="49" spans="1:10" ht="57" x14ac:dyDescent="0.2">
      <c r="A49" s="26" t="s">
        <v>66</v>
      </c>
      <c r="B49" s="18">
        <v>47</v>
      </c>
      <c r="C49" s="39" t="s">
        <v>21</v>
      </c>
      <c r="D49" s="40" t="s">
        <v>134</v>
      </c>
      <c r="E49" s="21" t="s">
        <v>14</v>
      </c>
      <c r="F49" s="18">
        <f>VLOOKUP(E49,Valores!A:B,2,0)</f>
        <v>0.4</v>
      </c>
      <c r="G49" s="18">
        <f t="shared" si="1"/>
        <v>4</v>
      </c>
      <c r="H49" s="18"/>
      <c r="I49" s="35"/>
      <c r="J49" s="18">
        <f>IFERROR(VLOOKUP(H49,Valores!$E:$F,2,0)*F49,0)</f>
        <v>0</v>
      </c>
    </row>
    <row r="50" spans="1:10" ht="69" customHeight="1" x14ac:dyDescent="0.2">
      <c r="A50" s="41" t="s">
        <v>66</v>
      </c>
      <c r="B50" s="18">
        <v>48</v>
      </c>
      <c r="C50" s="39" t="s">
        <v>22</v>
      </c>
      <c r="D50" s="40" t="s">
        <v>134</v>
      </c>
      <c r="E50" s="21" t="s">
        <v>14</v>
      </c>
      <c r="F50" s="18">
        <f>VLOOKUP(E50,Valores!A:B,2,0)</f>
        <v>0.4</v>
      </c>
      <c r="G50" s="18">
        <f t="shared" si="1"/>
        <v>4</v>
      </c>
      <c r="H50" s="18"/>
      <c r="I50" s="42"/>
      <c r="J50" s="18">
        <f>IFERROR(VLOOKUP(H50,Valores!$E:$F,2,0)*F50,0)</f>
        <v>0</v>
      </c>
    </row>
    <row r="51" spans="1:10" ht="57" x14ac:dyDescent="0.2">
      <c r="A51" s="26" t="s">
        <v>58</v>
      </c>
      <c r="B51" s="18">
        <v>49</v>
      </c>
      <c r="C51" s="39" t="s">
        <v>3</v>
      </c>
      <c r="D51" s="40" t="s">
        <v>134</v>
      </c>
      <c r="E51" s="21" t="s">
        <v>15</v>
      </c>
      <c r="F51" s="18">
        <f>VLOOKUP(E51,Valores!A:B,2,0)</f>
        <v>0.1</v>
      </c>
      <c r="G51" s="18">
        <f t="shared" si="1"/>
        <v>1</v>
      </c>
      <c r="H51" s="18"/>
      <c r="I51" s="35"/>
      <c r="J51" s="18">
        <f>IFERROR(VLOOKUP(H51,Valores!$E:$F,2,0)*F51,0)</f>
        <v>0</v>
      </c>
    </row>
    <row r="52" spans="1:10" ht="57" x14ac:dyDescent="0.2">
      <c r="A52" s="26" t="s">
        <v>58</v>
      </c>
      <c r="B52" s="18">
        <v>50</v>
      </c>
      <c r="C52" s="39" t="s">
        <v>24</v>
      </c>
      <c r="D52" s="40" t="s">
        <v>134</v>
      </c>
      <c r="E52" s="21" t="s">
        <v>13</v>
      </c>
      <c r="F52" s="18">
        <f>VLOOKUP(E52,Valores!A:B,2,0)</f>
        <v>0.8</v>
      </c>
      <c r="G52" s="18">
        <f t="shared" si="1"/>
        <v>8</v>
      </c>
      <c r="H52" s="18"/>
      <c r="I52" s="35"/>
      <c r="J52" s="18">
        <f>IFERROR(VLOOKUP(H52,Valores!$E:$F,2,0)*F52,0)</f>
        <v>0</v>
      </c>
    </row>
    <row r="53" spans="1:10" ht="57" x14ac:dyDescent="0.2">
      <c r="A53" s="26" t="s">
        <v>58</v>
      </c>
      <c r="B53" s="18">
        <v>51</v>
      </c>
      <c r="C53" s="39" t="s">
        <v>143</v>
      </c>
      <c r="D53" s="40" t="s">
        <v>134</v>
      </c>
      <c r="E53" s="21" t="s">
        <v>14</v>
      </c>
      <c r="F53" s="18">
        <f>VLOOKUP(E53,Valores!A:B,2,0)</f>
        <v>0.4</v>
      </c>
      <c r="G53" s="18">
        <f t="shared" si="1"/>
        <v>4</v>
      </c>
      <c r="H53" s="18"/>
      <c r="I53" s="35"/>
      <c r="J53" s="18">
        <f>IFERROR(VLOOKUP(H53,Valores!$E:$F,2,0)*F53,0)</f>
        <v>0</v>
      </c>
    </row>
    <row r="54" spans="1:10" ht="57" x14ac:dyDescent="0.2">
      <c r="A54" s="26" t="s">
        <v>58</v>
      </c>
      <c r="B54" s="18">
        <v>52</v>
      </c>
      <c r="C54" s="39" t="s">
        <v>82</v>
      </c>
      <c r="D54" s="40" t="s">
        <v>134</v>
      </c>
      <c r="E54" s="21" t="s">
        <v>14</v>
      </c>
      <c r="F54" s="18">
        <f>VLOOKUP(E54,Valores!A:B,2,0)</f>
        <v>0.4</v>
      </c>
      <c r="G54" s="18">
        <f t="shared" si="1"/>
        <v>4</v>
      </c>
      <c r="H54" s="18"/>
      <c r="I54" s="35"/>
      <c r="J54" s="18">
        <f>IFERROR(VLOOKUP(H54,Valores!$E:$F,2,0)*F54,0)</f>
        <v>0</v>
      </c>
    </row>
    <row r="55" spans="1:10" ht="71.25" x14ac:dyDescent="0.2">
      <c r="A55" s="26" t="s">
        <v>58</v>
      </c>
      <c r="B55" s="18">
        <v>53</v>
      </c>
      <c r="C55" s="39" t="s">
        <v>83</v>
      </c>
      <c r="D55" s="40" t="s">
        <v>139</v>
      </c>
      <c r="E55" s="21" t="s">
        <v>14</v>
      </c>
      <c r="F55" s="18">
        <f>VLOOKUP(E55,Valores!A:B,2,0)</f>
        <v>0.4</v>
      </c>
      <c r="G55" s="18">
        <f t="shared" si="1"/>
        <v>4</v>
      </c>
      <c r="H55" s="18"/>
      <c r="I55" s="35"/>
      <c r="J55" s="18">
        <f>IFERROR(VLOOKUP(H55,Valores!$E:$F,2,0)*F55,0)</f>
        <v>0</v>
      </c>
    </row>
    <row r="56" spans="1:10" ht="57" x14ac:dyDescent="0.2">
      <c r="A56" s="41" t="s">
        <v>58</v>
      </c>
      <c r="B56" s="18">
        <v>54</v>
      </c>
      <c r="C56" s="39" t="s">
        <v>118</v>
      </c>
      <c r="D56" s="40" t="s">
        <v>139</v>
      </c>
      <c r="E56" s="21" t="s">
        <v>13</v>
      </c>
      <c r="F56" s="18">
        <f>VLOOKUP(E56,Valores!A:B,2,0)</f>
        <v>0.8</v>
      </c>
      <c r="G56" s="18">
        <f t="shared" si="1"/>
        <v>8</v>
      </c>
      <c r="H56" s="18"/>
      <c r="I56" s="42"/>
      <c r="J56" s="18">
        <f>IFERROR(VLOOKUP(H56,Valores!$E:$F,2,0)*F56,0)</f>
        <v>0</v>
      </c>
    </row>
    <row r="57" spans="1:10" ht="57" x14ac:dyDescent="0.2">
      <c r="A57" s="41" t="s">
        <v>58</v>
      </c>
      <c r="B57" s="18">
        <v>55</v>
      </c>
      <c r="C57" s="39" t="s">
        <v>119</v>
      </c>
      <c r="D57" s="40" t="s">
        <v>134</v>
      </c>
      <c r="E57" s="21" t="s">
        <v>13</v>
      </c>
      <c r="F57" s="18">
        <f>VLOOKUP(E57,Valores!A:B,2,0)</f>
        <v>0.8</v>
      </c>
      <c r="G57" s="18">
        <f t="shared" si="1"/>
        <v>8</v>
      </c>
      <c r="H57" s="18"/>
      <c r="I57" s="42"/>
      <c r="J57" s="18">
        <f>IFERROR(VLOOKUP(H57,Valores!$E:$F,2,0)*F57,0)</f>
        <v>0</v>
      </c>
    </row>
    <row r="58" spans="1:10" ht="57" x14ac:dyDescent="0.2">
      <c r="A58" s="41" t="s">
        <v>58</v>
      </c>
      <c r="B58" s="18">
        <v>56</v>
      </c>
      <c r="C58" s="39" t="s">
        <v>120</v>
      </c>
      <c r="D58" s="40" t="s">
        <v>134</v>
      </c>
      <c r="E58" s="21" t="s">
        <v>13</v>
      </c>
      <c r="F58" s="18">
        <f>VLOOKUP(E58,Valores!A:B,2,0)</f>
        <v>0.8</v>
      </c>
      <c r="G58" s="18">
        <f t="shared" si="1"/>
        <v>8</v>
      </c>
      <c r="H58" s="18"/>
      <c r="I58" s="42"/>
      <c r="J58" s="18">
        <f>IFERROR(VLOOKUP(H58,Valores!$E:$F,2,0)*F58,0)</f>
        <v>0</v>
      </c>
    </row>
    <row r="59" spans="1:10" ht="71.25" x14ac:dyDescent="0.2">
      <c r="A59" s="41" t="s">
        <v>58</v>
      </c>
      <c r="B59" s="18">
        <v>57</v>
      </c>
      <c r="C59" s="39" t="s">
        <v>121</v>
      </c>
      <c r="D59" s="40" t="s">
        <v>134</v>
      </c>
      <c r="E59" s="21" t="s">
        <v>13</v>
      </c>
      <c r="F59" s="18">
        <f>VLOOKUP(E59,Valores!A:B,2,0)</f>
        <v>0.8</v>
      </c>
      <c r="G59" s="18">
        <f t="shared" si="1"/>
        <v>8</v>
      </c>
      <c r="H59" s="18"/>
      <c r="I59" s="42"/>
      <c r="J59" s="18">
        <f>IFERROR(VLOOKUP(H59,Valores!$E:$F,2,0)*F59,0)</f>
        <v>0</v>
      </c>
    </row>
    <row r="60" spans="1:10" ht="57" x14ac:dyDescent="0.2">
      <c r="A60" s="26" t="s">
        <v>87</v>
      </c>
      <c r="B60" s="18">
        <v>58</v>
      </c>
      <c r="C60" s="39" t="s">
        <v>88</v>
      </c>
      <c r="D60" s="40" t="s">
        <v>134</v>
      </c>
      <c r="E60" s="21" t="s">
        <v>14</v>
      </c>
      <c r="F60" s="18">
        <f>VLOOKUP(E60,Valores!A:B,2,0)</f>
        <v>0.4</v>
      </c>
      <c r="G60" s="18">
        <f t="shared" si="1"/>
        <v>4</v>
      </c>
      <c r="H60" s="18"/>
      <c r="I60" s="35"/>
      <c r="J60" s="18">
        <f>IFERROR(VLOOKUP(H60,Valores!$E:$F,2,0)*F60,0)</f>
        <v>0</v>
      </c>
    </row>
    <row r="61" spans="1:10" ht="57" x14ac:dyDescent="0.2">
      <c r="A61" s="26" t="s">
        <v>87</v>
      </c>
      <c r="B61" s="18">
        <v>59</v>
      </c>
      <c r="C61" s="39" t="s">
        <v>89</v>
      </c>
      <c r="D61" s="40" t="s">
        <v>134</v>
      </c>
      <c r="E61" s="21" t="s">
        <v>14</v>
      </c>
      <c r="F61" s="18">
        <f>VLOOKUP(E61,Valores!A:B,2,0)</f>
        <v>0.4</v>
      </c>
      <c r="G61" s="18">
        <f t="shared" si="1"/>
        <v>4</v>
      </c>
      <c r="H61" s="18"/>
      <c r="I61" s="35"/>
      <c r="J61" s="18">
        <f>IFERROR(VLOOKUP(H61,Valores!$E:$F,2,0)*F61,0)</f>
        <v>0</v>
      </c>
    </row>
    <row r="62" spans="1:10" ht="57" x14ac:dyDescent="0.2">
      <c r="A62" s="26" t="s">
        <v>87</v>
      </c>
      <c r="B62" s="18">
        <v>60</v>
      </c>
      <c r="C62" s="39" t="s">
        <v>90</v>
      </c>
      <c r="D62" s="40" t="s">
        <v>134</v>
      </c>
      <c r="E62" s="21" t="s">
        <v>14</v>
      </c>
      <c r="F62" s="18">
        <f>VLOOKUP(E62,Valores!A:B,2,0)</f>
        <v>0.4</v>
      </c>
      <c r="G62" s="18">
        <f t="shared" si="1"/>
        <v>4</v>
      </c>
      <c r="H62" s="18"/>
      <c r="I62" s="35"/>
      <c r="J62" s="18">
        <f>IFERROR(VLOOKUP(H62,Valores!$E:$F,2,0)*F62,0)</f>
        <v>0</v>
      </c>
    </row>
    <row r="63" spans="1:10" ht="57" x14ac:dyDescent="0.2">
      <c r="A63" s="41" t="s">
        <v>91</v>
      </c>
      <c r="B63" s="18">
        <v>61</v>
      </c>
      <c r="C63" s="39" t="s">
        <v>124</v>
      </c>
      <c r="D63" s="40" t="s">
        <v>134</v>
      </c>
      <c r="E63" s="21" t="s">
        <v>13</v>
      </c>
      <c r="F63" s="18">
        <f>VLOOKUP(E63,Valores!A:B,2,0)</f>
        <v>0.8</v>
      </c>
      <c r="G63" s="18">
        <f t="shared" si="1"/>
        <v>8</v>
      </c>
      <c r="H63" s="18"/>
      <c r="I63" s="42"/>
      <c r="J63" s="18">
        <f>IFERROR(VLOOKUP(H63,Valores!$E:$F,2,0)*F63,0)</f>
        <v>0</v>
      </c>
    </row>
    <row r="64" spans="1:10" ht="57" x14ac:dyDescent="0.2">
      <c r="A64" s="41" t="s">
        <v>91</v>
      </c>
      <c r="B64" s="18">
        <v>62</v>
      </c>
      <c r="C64" s="39" t="s">
        <v>126</v>
      </c>
      <c r="D64" s="40" t="s">
        <v>134</v>
      </c>
      <c r="E64" s="21" t="s">
        <v>14</v>
      </c>
      <c r="F64" s="18">
        <f>VLOOKUP(E64,Valores!A:B,2,0)</f>
        <v>0.4</v>
      </c>
      <c r="G64" s="18">
        <f t="shared" si="1"/>
        <v>4</v>
      </c>
      <c r="H64" s="18"/>
      <c r="I64" s="42"/>
      <c r="J64" s="18">
        <f>IFERROR(VLOOKUP(H64,Valores!$E:$F,2,0)*F64,0)</f>
        <v>0</v>
      </c>
    </row>
    <row r="65" spans="1:10" ht="57" x14ac:dyDescent="0.2">
      <c r="A65" s="41" t="s">
        <v>91</v>
      </c>
      <c r="B65" s="18">
        <v>63</v>
      </c>
      <c r="C65" s="39" t="s">
        <v>116</v>
      </c>
      <c r="D65" s="40" t="s">
        <v>134</v>
      </c>
      <c r="E65" s="21" t="s">
        <v>13</v>
      </c>
      <c r="F65" s="18">
        <f>VLOOKUP(E65,Valores!A:B,2,0)</f>
        <v>0.8</v>
      </c>
      <c r="G65" s="18">
        <f t="shared" si="1"/>
        <v>8</v>
      </c>
      <c r="H65" s="18"/>
      <c r="I65" s="42"/>
      <c r="J65" s="18">
        <f>IFERROR(VLOOKUP(H65,Valores!$E:$F,2,0)*F65,0)</f>
        <v>0</v>
      </c>
    </row>
    <row r="66" spans="1:10" ht="57" x14ac:dyDescent="0.2">
      <c r="A66" s="41" t="s">
        <v>91</v>
      </c>
      <c r="B66" s="18">
        <v>64</v>
      </c>
      <c r="C66" s="39" t="s">
        <v>117</v>
      </c>
      <c r="D66" s="40" t="s">
        <v>134</v>
      </c>
      <c r="E66" s="21" t="s">
        <v>14</v>
      </c>
      <c r="F66" s="18">
        <f>VLOOKUP(E66,Valores!A:B,2,0)</f>
        <v>0.4</v>
      </c>
      <c r="G66" s="18">
        <f t="shared" si="1"/>
        <v>4</v>
      </c>
      <c r="H66" s="18"/>
      <c r="I66" s="42"/>
      <c r="J66" s="18">
        <f>IFERROR(VLOOKUP(H66,Valores!$E:$F,2,0)*F66,0)</f>
        <v>0</v>
      </c>
    </row>
    <row r="67" spans="1:10" ht="57" x14ac:dyDescent="0.2">
      <c r="A67" s="41" t="s">
        <v>91</v>
      </c>
      <c r="B67" s="18">
        <v>65</v>
      </c>
      <c r="C67" s="39" t="s">
        <v>127</v>
      </c>
      <c r="D67" s="40" t="s">
        <v>134</v>
      </c>
      <c r="E67" s="21" t="s">
        <v>15</v>
      </c>
      <c r="F67" s="18">
        <f>VLOOKUP(E67,Valores!A:B,2,0)</f>
        <v>0.1</v>
      </c>
      <c r="G67" s="18">
        <f t="shared" si="1"/>
        <v>1</v>
      </c>
      <c r="H67" s="18"/>
      <c r="I67" s="42"/>
      <c r="J67" s="18">
        <f>IFERROR(VLOOKUP(H67,Valores!$E:$F,2,0)*F67,0)</f>
        <v>0</v>
      </c>
    </row>
    <row r="68" spans="1:10" ht="57" x14ac:dyDescent="0.2">
      <c r="A68" s="41" t="s">
        <v>91</v>
      </c>
      <c r="B68" s="18">
        <v>66</v>
      </c>
      <c r="C68" s="39" t="s">
        <v>129</v>
      </c>
      <c r="D68" s="40" t="s">
        <v>134</v>
      </c>
      <c r="E68" s="21" t="s">
        <v>14</v>
      </c>
      <c r="F68" s="18">
        <f>VLOOKUP(E68,Valores!A:B,2,0)</f>
        <v>0.4</v>
      </c>
      <c r="G68" s="18">
        <f t="shared" si="1"/>
        <v>4</v>
      </c>
      <c r="H68" s="18"/>
      <c r="I68" s="42"/>
      <c r="J68" s="18">
        <f>IFERROR(VLOOKUP(H68,Valores!$E:$F,2,0)*F68,0)</f>
        <v>0</v>
      </c>
    </row>
    <row r="69" spans="1:10" ht="42.75" x14ac:dyDescent="0.2">
      <c r="A69" s="26" t="s">
        <v>61</v>
      </c>
      <c r="B69" s="18">
        <v>67</v>
      </c>
      <c r="C69" s="39" t="s">
        <v>125</v>
      </c>
      <c r="D69" s="40" t="s">
        <v>139</v>
      </c>
      <c r="E69" s="21" t="s">
        <v>13</v>
      </c>
      <c r="F69" s="18">
        <f>VLOOKUP(E69,Valores!A:B,2,0)</f>
        <v>0.8</v>
      </c>
      <c r="G69" s="18">
        <f t="shared" si="1"/>
        <v>8</v>
      </c>
      <c r="H69" s="18"/>
      <c r="I69" s="35"/>
      <c r="J69" s="18">
        <f>IFERROR(VLOOKUP(H69,Valores!$E:$F,2,0)*F69,0)</f>
        <v>0</v>
      </c>
    </row>
    <row r="70" spans="1:10" ht="42.75" x14ac:dyDescent="0.2">
      <c r="A70" s="26" t="s">
        <v>61</v>
      </c>
      <c r="B70" s="18">
        <v>68</v>
      </c>
      <c r="C70" s="39" t="s">
        <v>122</v>
      </c>
      <c r="D70" s="40" t="s">
        <v>139</v>
      </c>
      <c r="E70" s="21" t="s">
        <v>13</v>
      </c>
      <c r="F70" s="18">
        <f>VLOOKUP(E70,Valores!A:B,2,0)</f>
        <v>0.8</v>
      </c>
      <c r="G70" s="18">
        <f t="shared" si="1"/>
        <v>8</v>
      </c>
      <c r="H70" s="18"/>
      <c r="I70" s="35"/>
      <c r="J70" s="18">
        <f>IFERROR(VLOOKUP(H70,Valores!$E:$F,2,0)*F70,0)</f>
        <v>0</v>
      </c>
    </row>
    <row r="71" spans="1:10" ht="71.25" x14ac:dyDescent="0.2">
      <c r="A71" s="26" t="s">
        <v>61</v>
      </c>
      <c r="B71" s="18">
        <v>69</v>
      </c>
      <c r="C71" s="39" t="s">
        <v>123</v>
      </c>
      <c r="D71" s="40" t="s">
        <v>139</v>
      </c>
      <c r="E71" s="21" t="s">
        <v>13</v>
      </c>
      <c r="F71" s="18">
        <f>VLOOKUP(E71,Valores!A:B,2,0)</f>
        <v>0.8</v>
      </c>
      <c r="G71" s="18">
        <f t="shared" si="1"/>
        <v>8</v>
      </c>
      <c r="H71" s="18"/>
      <c r="I71" s="35"/>
      <c r="J71" s="18">
        <f>IFERROR(VLOOKUP(H71,Valores!$E:$F,2,0)*F71,0)</f>
        <v>0</v>
      </c>
    </row>
    <row r="72" spans="1:10" x14ac:dyDescent="0.25">
      <c r="A72" s="61" t="s">
        <v>108</v>
      </c>
      <c r="B72" s="61"/>
      <c r="C72" s="61"/>
      <c r="D72" s="61"/>
      <c r="E72" s="61"/>
      <c r="F72" s="61"/>
      <c r="G72" s="45">
        <f>SUM(G3:G71)</f>
        <v>400</v>
      </c>
      <c r="H72" s="32"/>
      <c r="I72" s="33"/>
      <c r="J72" s="31">
        <f>SUM(J3:J71)</f>
        <v>0</v>
      </c>
    </row>
    <row r="73" spans="1:10" x14ac:dyDescent="0.25">
      <c r="I73" s="2"/>
    </row>
    <row r="74" spans="1:10" x14ac:dyDescent="0.25">
      <c r="I74" s="2"/>
      <c r="J74" s="30"/>
    </row>
    <row r="75" spans="1:10" x14ac:dyDescent="0.25">
      <c r="I75" s="2"/>
    </row>
    <row r="76" spans="1:10" x14ac:dyDescent="0.25">
      <c r="I76" s="2"/>
    </row>
  </sheetData>
  <autoFilter ref="A2:J72" xr:uid="{00000000-0009-0000-0000-000001000000}"/>
  <mergeCells count="4">
    <mergeCell ref="A1:D1"/>
    <mergeCell ref="E1:G1"/>
    <mergeCell ref="H1:I1"/>
    <mergeCell ref="A72:F72"/>
  </mergeCells>
  <dataValidations count="2">
    <dataValidation type="list" allowBlank="1" showInputMessage="1" showErrorMessage="1" sqref="H72:H1048576" xr:uid="{62D8F51B-0926-479F-B2BD-D66AC396AA72}">
      <formula1>"A,B,C,D,E,F"</formula1>
    </dataValidation>
    <dataValidation type="list" allowBlank="1" showInputMessage="1" showErrorMessage="1" sqref="H3:H71" xr:uid="{509990BD-0A77-40DD-9109-486DCBE33E96}">
      <formula1>"A,B,C,D"</formula1>
    </dataValidation>
  </dataValidations>
  <pageMargins left="0.23622047244094491" right="0.23622047244094491" top="0.74803149606299213" bottom="0.74803149606299213" header="0.31496062992125984" footer="0.31496062992125984"/>
  <pageSetup paperSize="8" scale="33" fitToHeight="17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A6581C-C998-43F9-84AA-D330147A9351}">
          <x14:formula1>
            <xm:f>Valores!$A$2:$A$4</xm:f>
          </x14:formula1>
          <xm:sqref>E3:E71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"/>
  <sheetViews>
    <sheetView workbookViewId="0">
      <selection activeCell="F6" sqref="F6"/>
    </sheetView>
  </sheetViews>
  <sheetFormatPr defaultRowHeight="15" x14ac:dyDescent="0.25"/>
  <cols>
    <col min="1" max="1" width="10.85546875" customWidth="1"/>
    <col min="2" max="2" width="11.85546875" customWidth="1"/>
    <col min="5" max="5" width="10.140625" bestFit="1" customWidth="1"/>
    <col min="6" max="6" width="11" bestFit="1" customWidth="1"/>
  </cols>
  <sheetData>
    <row r="1" spans="1:6" x14ac:dyDescent="0.25">
      <c r="A1" s="27" t="s">
        <v>46</v>
      </c>
      <c r="B1" s="27" t="s">
        <v>17</v>
      </c>
      <c r="E1" s="27" t="s">
        <v>79</v>
      </c>
      <c r="F1" s="27" t="s">
        <v>100</v>
      </c>
    </row>
    <row r="2" spans="1:6" x14ac:dyDescent="0.25">
      <c r="A2" s="1" t="s">
        <v>13</v>
      </c>
      <c r="B2" s="1">
        <v>0.8</v>
      </c>
      <c r="E2" s="1" t="s">
        <v>93</v>
      </c>
      <c r="F2" s="1">
        <v>0</v>
      </c>
    </row>
    <row r="3" spans="1:6" x14ac:dyDescent="0.25">
      <c r="A3" s="1" t="s">
        <v>14</v>
      </c>
      <c r="B3" s="1">
        <v>0.4</v>
      </c>
      <c r="E3" s="1" t="s">
        <v>97</v>
      </c>
      <c r="F3" s="1">
        <v>2</v>
      </c>
    </row>
    <row r="4" spans="1:6" x14ac:dyDescent="0.25">
      <c r="A4" s="1" t="s">
        <v>15</v>
      </c>
      <c r="B4" s="1">
        <v>0.1</v>
      </c>
      <c r="E4" s="1" t="s">
        <v>95</v>
      </c>
      <c r="F4" s="1">
        <v>6</v>
      </c>
    </row>
    <row r="5" spans="1:6" x14ac:dyDescent="0.25">
      <c r="E5" s="29" t="s">
        <v>101</v>
      </c>
      <c r="F5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Carátula</vt:lpstr>
      <vt:lpstr>Criterios técnicos</vt:lpstr>
      <vt:lpstr>Valores</vt:lpstr>
    </vt:vector>
  </TitlesOfParts>
  <Company>SEyC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Luciano Agustoni Goycoa</cp:lastModifiedBy>
  <cp:lastPrinted>2015-06-18T09:55:06Z</cp:lastPrinted>
  <dcterms:created xsi:type="dcterms:W3CDTF">2015-06-06T08:51:07Z</dcterms:created>
  <dcterms:modified xsi:type="dcterms:W3CDTF">2019-11-15T13:44:35Z</dcterms:modified>
</cp:coreProperties>
</file>