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335" yWindow="765" windowWidth="27315" windowHeight="11835"/>
  </bookViews>
  <sheets>
    <sheet name="Hoja1" sheetId="1" r:id="rId1"/>
    <sheet name="Hoja2" sheetId="2" r:id="rId2"/>
    <sheet name="Hoja3" sheetId="3" r:id="rId3"/>
  </sheets>
  <calcPr calcId="145621"/>
</workbook>
</file>

<file path=xl/calcChain.xml><?xml version="1.0" encoding="utf-8"?>
<calcChain xmlns="http://schemas.openxmlformats.org/spreadsheetml/2006/main">
  <c r="M709" i="1" l="1"/>
  <c r="M708" i="1"/>
  <c r="M711" i="1" l="1"/>
  <c r="M703" i="1"/>
  <c r="M13" i="1"/>
  <c r="L703" i="1"/>
  <c r="M707" i="1"/>
  <c r="M705" i="1"/>
  <c r="M94" i="1"/>
  <c r="M96" i="1"/>
  <c r="M4" i="1"/>
  <c r="M710" i="1"/>
  <c r="M327" i="1" l="1"/>
  <c r="K8" i="1"/>
  <c r="K15" i="1"/>
  <c r="M659" i="1"/>
  <c r="K6" i="1"/>
  <c r="M603" i="1"/>
  <c r="K597" i="1"/>
  <c r="K593" i="1"/>
  <c r="J587" i="1"/>
  <c r="K373" i="1" l="1"/>
  <c r="K663" i="1"/>
  <c r="M699" i="1"/>
  <c r="M697" i="1"/>
  <c r="M695" i="1"/>
  <c r="M693" i="1"/>
  <c r="M691" i="1"/>
  <c r="M689" i="1"/>
  <c r="M687" i="1"/>
  <c r="M685" i="1"/>
  <c r="M683" i="1"/>
  <c r="M681" i="1"/>
  <c r="M679" i="1"/>
  <c r="M677" i="1"/>
  <c r="M675" i="1"/>
  <c r="M673" i="1"/>
  <c r="M671" i="1"/>
  <c r="M669" i="1"/>
  <c r="M667" i="1"/>
  <c r="M665" i="1"/>
  <c r="L701" i="1" s="1"/>
  <c r="M661" i="1"/>
  <c r="M657" i="1" s="1"/>
  <c r="M706" i="1" s="1"/>
  <c r="K657" i="1"/>
  <c r="M625" i="1"/>
  <c r="M655" i="1"/>
  <c r="K625" i="1"/>
  <c r="M653" i="1"/>
  <c r="M641" i="1" s="1"/>
  <c r="K641" i="1"/>
  <c r="K653" i="1"/>
  <c r="J652" i="1"/>
  <c r="J651" i="1"/>
  <c r="J650" i="1"/>
  <c r="J649" i="1"/>
  <c r="J648" i="1"/>
  <c r="J647" i="1"/>
  <c r="J646" i="1"/>
  <c r="J645" i="1"/>
  <c r="J644" i="1"/>
  <c r="J643" i="1"/>
  <c r="M639" i="1"/>
  <c r="M627" i="1" s="1"/>
  <c r="K627" i="1"/>
  <c r="K639" i="1"/>
  <c r="J638" i="1"/>
  <c r="J637" i="1"/>
  <c r="J636" i="1"/>
  <c r="J635" i="1"/>
  <c r="J634" i="1"/>
  <c r="J633" i="1"/>
  <c r="J632" i="1"/>
  <c r="J631" i="1"/>
  <c r="J630" i="1"/>
  <c r="J629" i="1"/>
  <c r="M623" i="1"/>
  <c r="M597" i="1"/>
  <c r="M621" i="1"/>
  <c r="M616" i="1"/>
  <c r="M619" i="1"/>
  <c r="K616" i="1"/>
  <c r="K619" i="1"/>
  <c r="J618" i="1"/>
  <c r="M610" i="1"/>
  <c r="M614" i="1"/>
  <c r="K610" i="1"/>
  <c r="K614" i="1"/>
  <c r="J613" i="1"/>
  <c r="J612" i="1"/>
  <c r="M608" i="1"/>
  <c r="M605" i="1" s="1"/>
  <c r="K605" i="1"/>
  <c r="K608" i="1"/>
  <c r="J607" i="1"/>
  <c r="M599" i="1"/>
  <c r="K599" i="1"/>
  <c r="K603" i="1"/>
  <c r="J602" i="1"/>
  <c r="J601" i="1"/>
  <c r="M595" i="1"/>
  <c r="M555" i="1" s="1"/>
  <c r="K555" i="1"/>
  <c r="M593" i="1"/>
  <c r="M590" i="1" s="1"/>
  <c r="K590" i="1"/>
  <c r="J592" i="1"/>
  <c r="M588" i="1"/>
  <c r="M585" i="1" s="1"/>
  <c r="K588" i="1"/>
  <c r="K585" i="1" s="1"/>
  <c r="M583" i="1"/>
  <c r="M580" i="1" s="1"/>
  <c r="K580" i="1"/>
  <c r="K583" i="1"/>
  <c r="J582" i="1"/>
  <c r="M575" i="1"/>
  <c r="M578" i="1"/>
  <c r="K575" i="1"/>
  <c r="K578" i="1"/>
  <c r="J577" i="1"/>
  <c r="M570" i="1"/>
  <c r="M573" i="1"/>
  <c r="K570" i="1"/>
  <c r="K573" i="1"/>
  <c r="J572" i="1"/>
  <c r="M568" i="1"/>
  <c r="M564" i="1" s="1"/>
  <c r="K564" i="1"/>
  <c r="K568" i="1"/>
  <c r="J567" i="1"/>
  <c r="J566" i="1"/>
  <c r="M557" i="1"/>
  <c r="M562" i="1"/>
  <c r="K557" i="1"/>
  <c r="K562" i="1"/>
  <c r="J561" i="1"/>
  <c r="J560" i="1"/>
  <c r="J559" i="1"/>
  <c r="M553" i="1"/>
  <c r="M493" i="1" s="1"/>
  <c r="K493" i="1"/>
  <c r="M551" i="1"/>
  <c r="M546" i="1" s="1"/>
  <c r="K546" i="1"/>
  <c r="K551" i="1"/>
  <c r="J550" i="1"/>
  <c r="J549" i="1"/>
  <c r="J548" i="1"/>
  <c r="M539" i="1"/>
  <c r="M544" i="1"/>
  <c r="K539" i="1"/>
  <c r="K544" i="1"/>
  <c r="J543" i="1"/>
  <c r="J542" i="1"/>
  <c r="J541" i="1"/>
  <c r="M534" i="1"/>
  <c r="M537" i="1"/>
  <c r="K534" i="1"/>
  <c r="K537" i="1"/>
  <c r="J536" i="1"/>
  <c r="M529" i="1"/>
  <c r="M532" i="1"/>
  <c r="K529" i="1"/>
  <c r="K532" i="1"/>
  <c r="J531" i="1"/>
  <c r="M527" i="1"/>
  <c r="M523" i="1" s="1"/>
  <c r="K523" i="1"/>
  <c r="K527" i="1"/>
  <c r="J526" i="1"/>
  <c r="J525" i="1"/>
  <c r="M517" i="1"/>
  <c r="M521" i="1"/>
  <c r="K517" i="1"/>
  <c r="K521" i="1"/>
  <c r="J520" i="1"/>
  <c r="J519" i="1"/>
  <c r="M515" i="1"/>
  <c r="M507" i="1" s="1"/>
  <c r="K507" i="1"/>
  <c r="K515" i="1"/>
  <c r="J514" i="1"/>
  <c r="J513" i="1"/>
  <c r="J512" i="1"/>
  <c r="J511" i="1"/>
  <c r="J510" i="1"/>
  <c r="J509" i="1"/>
  <c r="M501" i="1"/>
  <c r="M505" i="1"/>
  <c r="K501" i="1"/>
  <c r="K505" i="1"/>
  <c r="J504" i="1"/>
  <c r="J503" i="1"/>
  <c r="M499" i="1"/>
  <c r="M495" i="1" s="1"/>
  <c r="K495" i="1"/>
  <c r="K499" i="1"/>
  <c r="J498" i="1"/>
  <c r="J497" i="1"/>
  <c r="M442" i="1"/>
  <c r="M491" i="1"/>
  <c r="K442" i="1"/>
  <c r="M489" i="1"/>
  <c r="M486" i="1" s="1"/>
  <c r="K486" i="1"/>
  <c r="K489" i="1"/>
  <c r="J488" i="1"/>
  <c r="M481" i="1"/>
  <c r="M484" i="1"/>
  <c r="K481" i="1"/>
  <c r="K484" i="1"/>
  <c r="J483" i="1"/>
  <c r="M476" i="1"/>
  <c r="M479" i="1"/>
  <c r="K476" i="1"/>
  <c r="K479" i="1"/>
  <c r="J478" i="1"/>
  <c r="M474" i="1"/>
  <c r="M469" i="1" s="1"/>
  <c r="K469" i="1"/>
  <c r="K474" i="1"/>
  <c r="J473" i="1"/>
  <c r="J472" i="1"/>
  <c r="J471" i="1"/>
  <c r="M464" i="1"/>
  <c r="M467" i="1"/>
  <c r="K464" i="1"/>
  <c r="K467" i="1"/>
  <c r="J466" i="1"/>
  <c r="M462" i="1"/>
  <c r="M458" i="1" s="1"/>
  <c r="K458" i="1"/>
  <c r="K462" i="1"/>
  <c r="J461" i="1"/>
  <c r="J460" i="1"/>
  <c r="M452" i="1"/>
  <c r="M456" i="1"/>
  <c r="K452" i="1"/>
  <c r="K456" i="1"/>
  <c r="J455" i="1"/>
  <c r="J454" i="1"/>
  <c r="M450" i="1"/>
  <c r="M444" i="1" s="1"/>
  <c r="K444" i="1"/>
  <c r="K450" i="1"/>
  <c r="J449" i="1"/>
  <c r="J448" i="1"/>
  <c r="J447" i="1"/>
  <c r="J446" i="1"/>
  <c r="M440" i="1"/>
  <c r="K375" i="1"/>
  <c r="M435" i="1"/>
  <c r="M438" i="1"/>
  <c r="K435" i="1"/>
  <c r="K438" i="1"/>
  <c r="J437" i="1"/>
  <c r="M433" i="1"/>
  <c r="M430" i="1" s="1"/>
  <c r="K430" i="1"/>
  <c r="K433" i="1"/>
  <c r="J432" i="1"/>
  <c r="M428" i="1"/>
  <c r="M425" i="1" s="1"/>
  <c r="K425" i="1"/>
  <c r="K428" i="1"/>
  <c r="J427" i="1"/>
  <c r="M420" i="1"/>
  <c r="M423" i="1"/>
  <c r="K420" i="1"/>
  <c r="K423" i="1"/>
  <c r="J422" i="1"/>
  <c r="M414" i="1"/>
  <c r="M418" i="1"/>
  <c r="K414" i="1"/>
  <c r="K418" i="1"/>
  <c r="J417" i="1"/>
  <c r="J416" i="1"/>
  <c r="M412" i="1"/>
  <c r="M407" i="1" s="1"/>
  <c r="K407" i="1"/>
  <c r="K412" i="1"/>
  <c r="J411" i="1"/>
  <c r="J410" i="1"/>
  <c r="J409" i="1"/>
  <c r="M405" i="1"/>
  <c r="M402" i="1" s="1"/>
  <c r="K402" i="1"/>
  <c r="K405" i="1"/>
  <c r="J404" i="1"/>
  <c r="M400" i="1"/>
  <c r="M396" i="1" s="1"/>
  <c r="K396" i="1"/>
  <c r="K400" i="1"/>
  <c r="J399" i="1"/>
  <c r="J398" i="1"/>
  <c r="M389" i="1"/>
  <c r="M394" i="1"/>
  <c r="K389" i="1"/>
  <c r="K394" i="1"/>
  <c r="J393" i="1"/>
  <c r="J392" i="1"/>
  <c r="J391" i="1"/>
  <c r="M384" i="1"/>
  <c r="M387" i="1"/>
  <c r="K384" i="1"/>
  <c r="K387" i="1"/>
  <c r="J386" i="1"/>
  <c r="M382" i="1"/>
  <c r="M377" i="1" s="1"/>
  <c r="K377" i="1"/>
  <c r="K382" i="1"/>
  <c r="J381" i="1"/>
  <c r="J380" i="1"/>
  <c r="J379" i="1"/>
  <c r="K4" i="1"/>
  <c r="M331" i="1"/>
  <c r="M369" i="1"/>
  <c r="K331" i="1"/>
  <c r="L331" i="1"/>
  <c r="L369" i="1"/>
  <c r="M367" i="1"/>
  <c r="M365" i="1"/>
  <c r="M363" i="1"/>
  <c r="M361" i="1"/>
  <c r="M359" i="1"/>
  <c r="M357" i="1"/>
  <c r="M355" i="1"/>
  <c r="M353" i="1"/>
  <c r="M351" i="1"/>
  <c r="M349" i="1"/>
  <c r="M347" i="1"/>
  <c r="M345" i="1"/>
  <c r="M343" i="1"/>
  <c r="M341" i="1"/>
  <c r="M339" i="1"/>
  <c r="M337" i="1"/>
  <c r="M335" i="1"/>
  <c r="M333" i="1"/>
  <c r="M325" i="1"/>
  <c r="M329" i="1"/>
  <c r="K325" i="1"/>
  <c r="M291" i="1"/>
  <c r="M323" i="1"/>
  <c r="K291" i="1"/>
  <c r="M308" i="1"/>
  <c r="M321" i="1"/>
  <c r="K308" i="1"/>
  <c r="K321" i="1"/>
  <c r="J320" i="1"/>
  <c r="J319" i="1"/>
  <c r="J318" i="1"/>
  <c r="J317" i="1"/>
  <c r="J316" i="1"/>
  <c r="J315" i="1"/>
  <c r="J314" i="1"/>
  <c r="J313" i="1"/>
  <c r="J312" i="1"/>
  <c r="J311" i="1"/>
  <c r="J310" i="1"/>
  <c r="M306" i="1"/>
  <c r="M293" i="1" s="1"/>
  <c r="K293" i="1"/>
  <c r="K306" i="1"/>
  <c r="J305" i="1"/>
  <c r="J304" i="1"/>
  <c r="J303" i="1"/>
  <c r="J302" i="1"/>
  <c r="J301" i="1"/>
  <c r="J300" i="1"/>
  <c r="J299" i="1"/>
  <c r="J298" i="1"/>
  <c r="J297" i="1"/>
  <c r="J296" i="1"/>
  <c r="J295" i="1"/>
  <c r="M289" i="1"/>
  <c r="M287" i="1"/>
  <c r="M263" i="1" s="1"/>
  <c r="K263" i="1"/>
  <c r="M285" i="1"/>
  <c r="M282" i="1" s="1"/>
  <c r="K282" i="1"/>
  <c r="K285" i="1"/>
  <c r="J284" i="1"/>
  <c r="M280" i="1"/>
  <c r="M276" i="1" s="1"/>
  <c r="K276" i="1"/>
  <c r="K280" i="1"/>
  <c r="J279" i="1"/>
  <c r="J278" i="1"/>
  <c r="M271" i="1"/>
  <c r="M274" i="1"/>
  <c r="K271" i="1"/>
  <c r="K274" i="1"/>
  <c r="J273" i="1"/>
  <c r="M269" i="1"/>
  <c r="M265" i="1" s="1"/>
  <c r="K265" i="1"/>
  <c r="K269" i="1"/>
  <c r="J268" i="1"/>
  <c r="J267" i="1"/>
  <c r="M221" i="1"/>
  <c r="M261" i="1"/>
  <c r="K221" i="1"/>
  <c r="M259" i="1"/>
  <c r="M256" i="1" s="1"/>
  <c r="K256" i="1"/>
  <c r="K259" i="1"/>
  <c r="J258" i="1"/>
  <c r="M251" i="1"/>
  <c r="M254" i="1"/>
  <c r="K251" i="1"/>
  <c r="K254" i="1"/>
  <c r="J253" i="1"/>
  <c r="M246" i="1"/>
  <c r="M249" i="1"/>
  <c r="K246" i="1"/>
  <c r="K249" i="1"/>
  <c r="J248" i="1"/>
  <c r="M244" i="1"/>
  <c r="M241" i="1" s="1"/>
  <c r="K241" i="1"/>
  <c r="K244" i="1"/>
  <c r="J243" i="1"/>
  <c r="M239" i="1"/>
  <c r="M236" i="1" s="1"/>
  <c r="K236" i="1"/>
  <c r="K239" i="1"/>
  <c r="J238" i="1"/>
  <c r="M230" i="1"/>
  <c r="M234" i="1"/>
  <c r="K230" i="1"/>
  <c r="K234" i="1"/>
  <c r="J233" i="1"/>
  <c r="J232" i="1"/>
  <c r="M228" i="1"/>
  <c r="M223" i="1" s="1"/>
  <c r="K223" i="1"/>
  <c r="K228" i="1"/>
  <c r="J227" i="1"/>
  <c r="J226" i="1"/>
  <c r="J225" i="1"/>
  <c r="M159" i="1"/>
  <c r="M219" i="1"/>
  <c r="K159" i="1"/>
  <c r="M212" i="1"/>
  <c r="M217" i="1"/>
  <c r="K212" i="1"/>
  <c r="K217" i="1"/>
  <c r="J216" i="1"/>
  <c r="J215" i="1"/>
  <c r="J214" i="1"/>
  <c r="M210" i="1"/>
  <c r="M205" i="1" s="1"/>
  <c r="K205" i="1"/>
  <c r="K210" i="1"/>
  <c r="J209" i="1"/>
  <c r="J208" i="1"/>
  <c r="J207" i="1"/>
  <c r="M203" i="1"/>
  <c r="M200" i="1" s="1"/>
  <c r="K200" i="1"/>
  <c r="K203" i="1"/>
  <c r="J202" i="1"/>
  <c r="M198" i="1"/>
  <c r="M195" i="1" s="1"/>
  <c r="K195" i="1"/>
  <c r="K198" i="1"/>
  <c r="J197" i="1"/>
  <c r="M189" i="1"/>
  <c r="M193" i="1"/>
  <c r="K189" i="1"/>
  <c r="K193" i="1"/>
  <c r="J192" i="1"/>
  <c r="J191" i="1"/>
  <c r="M187" i="1"/>
  <c r="M183" i="1" s="1"/>
  <c r="K183" i="1"/>
  <c r="K187" i="1"/>
  <c r="J186" i="1"/>
  <c r="J185" i="1"/>
  <c r="M173" i="1"/>
  <c r="M181" i="1"/>
  <c r="K173" i="1"/>
  <c r="K181" i="1"/>
  <c r="J180" i="1"/>
  <c r="J179" i="1"/>
  <c r="J178" i="1"/>
  <c r="J177" i="1"/>
  <c r="J176" i="1"/>
  <c r="J175" i="1"/>
  <c r="M171" i="1"/>
  <c r="M167" i="1" s="1"/>
  <c r="K167" i="1"/>
  <c r="K171" i="1"/>
  <c r="J170" i="1"/>
  <c r="J169" i="1"/>
  <c r="M161" i="1"/>
  <c r="M165" i="1"/>
  <c r="K161" i="1"/>
  <c r="K165" i="1"/>
  <c r="J164" i="1"/>
  <c r="J163" i="1"/>
  <c r="M157" i="1"/>
  <c r="M98" i="1" s="1"/>
  <c r="K98" i="1"/>
  <c r="M152" i="1"/>
  <c r="M155" i="1"/>
  <c r="K152" i="1"/>
  <c r="K155" i="1"/>
  <c r="J154" i="1"/>
  <c r="M150" i="1"/>
  <c r="M147" i="1" s="1"/>
  <c r="K147" i="1"/>
  <c r="K150" i="1"/>
  <c r="J149" i="1"/>
  <c r="M145" i="1"/>
  <c r="M142" i="1" s="1"/>
  <c r="K142" i="1"/>
  <c r="K145" i="1"/>
  <c r="J144" i="1"/>
  <c r="M135" i="1"/>
  <c r="M140" i="1"/>
  <c r="K135" i="1"/>
  <c r="K140" i="1"/>
  <c r="J139" i="1"/>
  <c r="J138" i="1"/>
  <c r="J137" i="1"/>
  <c r="M133" i="1"/>
  <c r="M130" i="1" s="1"/>
  <c r="K130" i="1"/>
  <c r="K133" i="1"/>
  <c r="J132" i="1"/>
  <c r="M124" i="1"/>
  <c r="M128" i="1"/>
  <c r="K124" i="1"/>
  <c r="K128" i="1"/>
  <c r="J127" i="1"/>
  <c r="J126" i="1"/>
  <c r="M122" i="1"/>
  <c r="M118" i="1" s="1"/>
  <c r="K118" i="1"/>
  <c r="K122" i="1"/>
  <c r="J121" i="1"/>
  <c r="J120" i="1"/>
  <c r="M110" i="1"/>
  <c r="M116" i="1"/>
  <c r="K110" i="1"/>
  <c r="K116" i="1"/>
  <c r="J115" i="1"/>
  <c r="J114" i="1"/>
  <c r="J113" i="1"/>
  <c r="J112" i="1"/>
  <c r="M105" i="1"/>
  <c r="M108" i="1"/>
  <c r="K105" i="1"/>
  <c r="K108" i="1"/>
  <c r="J107" i="1"/>
  <c r="M100" i="1"/>
  <c r="M103" i="1"/>
  <c r="K100" i="1"/>
  <c r="K103" i="1"/>
  <c r="J102" i="1"/>
  <c r="L371" i="1"/>
  <c r="M371" i="1" s="1"/>
  <c r="M91" i="1"/>
  <c r="K91" i="1"/>
  <c r="K94" i="1"/>
  <c r="J93" i="1"/>
  <c r="M89" i="1"/>
  <c r="M86" i="1" s="1"/>
  <c r="K86" i="1"/>
  <c r="K89" i="1"/>
  <c r="J88" i="1"/>
  <c r="M84" i="1"/>
  <c r="M81" i="1" s="1"/>
  <c r="K81" i="1"/>
  <c r="K84" i="1"/>
  <c r="J83" i="1"/>
  <c r="M76" i="1"/>
  <c r="M79" i="1"/>
  <c r="K76" i="1"/>
  <c r="K79" i="1"/>
  <c r="J78" i="1"/>
  <c r="M70" i="1"/>
  <c r="M74" i="1"/>
  <c r="K70" i="1"/>
  <c r="K74" i="1"/>
  <c r="J73" i="1"/>
  <c r="J72" i="1"/>
  <c r="M68" i="1"/>
  <c r="M63" i="1" s="1"/>
  <c r="K63" i="1"/>
  <c r="K68" i="1"/>
  <c r="J67" i="1"/>
  <c r="J66" i="1"/>
  <c r="J65" i="1"/>
  <c r="M61" i="1"/>
  <c r="M58" i="1" s="1"/>
  <c r="K58" i="1"/>
  <c r="K61" i="1"/>
  <c r="J60" i="1"/>
  <c r="M56" i="1"/>
  <c r="M53" i="1" s="1"/>
  <c r="K53" i="1"/>
  <c r="K56" i="1"/>
  <c r="J55" i="1"/>
  <c r="M48" i="1"/>
  <c r="M51" i="1"/>
  <c r="K48" i="1"/>
  <c r="K51" i="1"/>
  <c r="J50" i="1"/>
  <c r="M43" i="1"/>
  <c r="M46" i="1"/>
  <c r="K43" i="1"/>
  <c r="K46" i="1"/>
  <c r="J45" i="1"/>
  <c r="M41" i="1"/>
  <c r="M38" i="1" s="1"/>
  <c r="K38" i="1"/>
  <c r="K41" i="1"/>
  <c r="J40" i="1"/>
  <c r="M36" i="1"/>
  <c r="M30" i="1" s="1"/>
  <c r="K30" i="1"/>
  <c r="K36" i="1"/>
  <c r="J35" i="1"/>
  <c r="J34" i="1"/>
  <c r="J33" i="1"/>
  <c r="J32" i="1"/>
  <c r="M28" i="1"/>
  <c r="M25" i="1" s="1"/>
  <c r="K25" i="1"/>
  <c r="K28" i="1"/>
  <c r="J27" i="1"/>
  <c r="M20" i="1"/>
  <c r="M23" i="1"/>
  <c r="K20" i="1"/>
  <c r="K23" i="1"/>
  <c r="J22" i="1"/>
  <c r="M15" i="1"/>
  <c r="M18" i="1"/>
  <c r="K18" i="1"/>
  <c r="J17" i="1"/>
  <c r="M8" i="1"/>
  <c r="K13" i="1"/>
  <c r="J12" i="1"/>
  <c r="J11" i="1"/>
  <c r="J10" i="1"/>
  <c r="L663" i="1" l="1"/>
  <c r="M701" i="1"/>
  <c r="M663" i="1" s="1"/>
  <c r="M375" i="1"/>
  <c r="M6" i="1"/>
  <c r="M373" i="1" l="1"/>
</calcChain>
</file>

<file path=xl/sharedStrings.xml><?xml version="1.0" encoding="utf-8"?>
<sst xmlns="http://schemas.openxmlformats.org/spreadsheetml/2006/main" count="1039" uniqueCount="368">
  <si>
    <t>REPARACIONES DE CUBIERTA EN SALAS GOYA Y FOOD COURT</t>
  </si>
  <si>
    <t>Presupuesto</t>
  </si>
  <si>
    <t>Código</t>
  </si>
  <si>
    <t>Resumen</t>
  </si>
  <si>
    <t>ImpPres</t>
  </si>
  <si>
    <t>Nat</t>
  </si>
  <si>
    <t>Ud</t>
  </si>
  <si>
    <t>CanPres</t>
  </si>
  <si>
    <t>PrPres</t>
  </si>
  <si>
    <t>Comentario</t>
  </si>
  <si>
    <t>N</t>
  </si>
  <si>
    <t>Longitud</t>
  </si>
  <si>
    <t>Anchura</t>
  </si>
  <si>
    <t>Altura</t>
  </si>
  <si>
    <t>Parcial</t>
  </si>
  <si>
    <t xml:space="preserve">CAP 1        </t>
  </si>
  <si>
    <t>CUBIERTA SALA GOYA</t>
  </si>
  <si>
    <t>Capítulo</t>
  </si>
  <si>
    <t/>
  </si>
  <si>
    <t xml:space="preserve">01.01        </t>
  </si>
  <si>
    <t>PICADOS Y DESMONTADOS</t>
  </si>
  <si>
    <t xml:space="preserve">01.01.01     </t>
  </si>
  <si>
    <t>DESMONTADO DE ALBARDILLAS DE CHAPA SOBRE PETOS</t>
  </si>
  <si>
    <t>Partida</t>
  </si>
  <si>
    <t>m</t>
  </si>
  <si>
    <t xml:space="preserve">Desmontaje y levantado de albardillas de petos, realizadas en chapa, de cualquier tipo, en estado de conservación bueno , sin recuperación del mismo,sin incluir traslado a contenedor.medido en proyección horizontal y por ml.
</t>
  </si>
  <si>
    <t>S GOYA</t>
  </si>
  <si>
    <t>01.01.01</t>
  </si>
  <si>
    <t xml:space="preserve">01.01.02     </t>
  </si>
  <si>
    <t>DESMONTADO DE DE BARANDILLA SOBRE PETO</t>
  </si>
  <si>
    <t xml:space="preserve">Desmontaje y levantado debarandillas de petos, realizadas entubo de inox y pletina, de cualquier tipo, en estado de conservación bueno , sin recuperación del mismo,sin incluir traslado a contenedor.medido por ml de barandilla independiente de su altura.
</t>
  </si>
  <si>
    <t>SALA GOYA</t>
  </si>
  <si>
    <t>01.01.02</t>
  </si>
  <si>
    <t xml:space="preserve">01.01.03     </t>
  </si>
  <si>
    <t>DESMONTADO DE VIDRIOS DE LUCERNARIO</t>
  </si>
  <si>
    <t>m2</t>
  </si>
  <si>
    <t xml:space="preserve">Desmontaje y levantado de vidrios de lucernarios, en estado de conservación bueno , sin recuperación del mismo,sin incluir  traslado a contenedor.medido por unidad de vidrio.
</t>
  </si>
  <si>
    <t>01.01.03</t>
  </si>
  <si>
    <t xml:space="preserve">01.01.04     </t>
  </si>
  <si>
    <t>DESMONTADO DE CHAPA DE PROTECCIÓN REMATE LUCERNARIO</t>
  </si>
  <si>
    <t>u</t>
  </si>
  <si>
    <t xml:space="preserve">	Desmontaje y levantado de estructura metalica de lucernariós, realizadas en chapa, de cualquier tipo, en estado de conservación bueno , sin recuperación del mismo,sin traslado a contenedor.medido por unidad de luucernario.
</t>
  </si>
  <si>
    <t>01.01.04</t>
  </si>
  <si>
    <t xml:space="preserve">01.01.05     </t>
  </si>
  <si>
    <t>DEMOLICIÓN PETO DE CUBIERTA 1/2 PIE CARA VISTA</t>
  </si>
  <si>
    <t>m²</t>
  </si>
  <si>
    <t xml:space="preserve">Demolición de muros de fábrica de ladrillo macizo de 1/2 pie de espesor, por medios manuales, incluso limpieza , sin retirada de escombros a pie de carga, sin transporte al vertedero y con p.p. de medios auxiliares.
</t>
  </si>
  <si>
    <t>petos</t>
  </si>
  <si>
    <t>lucernarios</t>
  </si>
  <si>
    <t>01.01.05</t>
  </si>
  <si>
    <t xml:space="preserve">01.01.06     </t>
  </si>
  <si>
    <t>DEMOLICIÓN MURO DE 1 PIE EN LUCERNARIOS</t>
  </si>
  <si>
    <t xml:space="preserve">Demolición de muros de fábrica de ladrillo macizo de 1 pie de espesor, por medios manuales, incluso limpieza , sin retirada de escombros a pie de carga, sin transporte al vertedero y con p.p. de medios auxiliares.
</t>
  </si>
  <si>
    <t>S. GOYA</t>
  </si>
  <si>
    <t>01.01.06</t>
  </si>
  <si>
    <t xml:space="preserve">01.01.07     </t>
  </si>
  <si>
    <t>PICADO DE SOLADO DE BALDOSA TERRAZO</t>
  </si>
  <si>
    <t xml:space="preserve">Demolición de pavimentos de baldosas hidráulicas o de terrazo, por medios mecánicos (martillo eléctrico o similar), incluso limpieza sin retirada de escombros a pie de carga, sin transporte a vertedero y con p.p. de medios auxiliares.
</t>
  </si>
  <si>
    <t>01.01.07</t>
  </si>
  <si>
    <t xml:space="preserve">01.01.08     </t>
  </si>
  <si>
    <t>RETIRADA DE PAVIMENTO SOBREELEVADO TERRAZO 50 X 50 CM</t>
  </si>
  <si>
    <t xml:space="preserve">levantado de pavimentos de baldosas hidráulicas o de terrazo, por mediosmanuales, incluso limpieza , sin  retirada de escombros a pie de carga, sin transporte a vertedero y con p.p. de medios auxiliares.medido en proyección horizontal.
</t>
  </si>
  <si>
    <t>01.01.08</t>
  </si>
  <si>
    <t xml:space="preserve">01.01.09     </t>
  </si>
  <si>
    <t>RETIRADA DE PLOTS BAJO PAVIMENTO ELEVADO</t>
  </si>
  <si>
    <t xml:space="preserve">retirada de plot bajo   pavimentos de baldosas hidráulicas o de terrazo, por medios manuales, incluso limpieza y retirada de escombros a pie de carga, sin transporte a vertedero y con p.p. de medios auxiliares.medido en m2 de pavimento.
</t>
  </si>
  <si>
    <t>01.01.09</t>
  </si>
  <si>
    <t xml:space="preserve">01.01.10     </t>
  </si>
  <si>
    <t>DESMONTADO DE AISLAMIENTO DE 6 CM ESPESOR EPS</t>
  </si>
  <si>
    <t xml:space="preserve">Levantado de aislamiento existenete de 6 cm, por medios manuales. incluso limpieza y retirada de escombros a pie de carga, sin transporte a vertedero y con p.p. de medios auxiliares.medido en proyección horizontal
</t>
  </si>
  <si>
    <t>01.01.10</t>
  </si>
  <si>
    <t xml:space="preserve">01.01.11     </t>
  </si>
  <si>
    <t>RETIRADA DE IMPERMEABILIZACIÓN ACTUAL</t>
  </si>
  <si>
    <t xml:space="preserve">Levantado de impermeabilización actual formada por lámina de PVC Y tela asfáltica, realizado por medios manuales y mecánicos, sin retirada de restos a contenedor ni transporte. medido en proyección horizontal
Se incluye la retirada de las chapas metalicas en el encuentro con fachadas de pabellones y del remate de protección, tambien de chapa,  en el encuentro con la zona de vidrios de las marquesinas.
Las chapas se acopiarán para su posterior colocación una vez realizada la impermeabilización, sin estar incluida en esta partida.
</t>
  </si>
  <si>
    <t>S . GOYA</t>
  </si>
  <si>
    <t>01.01.11</t>
  </si>
  <si>
    <t xml:space="preserve">01.01.12     </t>
  </si>
  <si>
    <t>DESMONTADO DE SUMIDEROS</t>
  </si>
  <si>
    <t xml:space="preserve">Retirada de sumideros, realizada por medios manuales o mecanicos, con trasladoa contenedor sin transporte a vertedero.
</t>
  </si>
  <si>
    <t>01.01.12</t>
  </si>
  <si>
    <t xml:space="preserve">01.01.13     </t>
  </si>
  <si>
    <t>DESMONTADO DE BANCOS Y ACOPIO PARA SU RECOLOCACIÓN</t>
  </si>
  <si>
    <t xml:space="preserve">Desmontado de bancos existentes en los pasillos laterales, retirada de los anclajes al suelo, acopio de los mismos en lugar indicado por la propiedad y colocación final de los mismos una vez terminados los trabajos.
</t>
  </si>
  <si>
    <t>01.01.13</t>
  </si>
  <si>
    <t xml:space="preserve">01.01.14     </t>
  </si>
  <si>
    <t>RETIRADA DE TAPA  CANALETA DE CANALIZACION</t>
  </si>
  <si>
    <t xml:space="preserve">Retirada de canaleta metálica existente sobre el pavimento que oculta el paso de instalaciones a las UTAS, traslado de restos a contenedor sin traslado a vertedero.
</t>
  </si>
  <si>
    <t>01.01.14</t>
  </si>
  <si>
    <t xml:space="preserve">01.01.15     </t>
  </si>
  <si>
    <t>DESMONTADO DE CHAPAS DE ZOCALO EN ENCUENTRO CON PARAMENTOS</t>
  </si>
  <si>
    <t xml:space="preserve">Desmontado de chapas en zócalo y acopio de las mismas, en las partes bajas de las fachadas de los pabelllones para cubrir la impermeabilización, anclado de las mismas con remaches o tornillos.
Colocación de las chapas de protección en el encuentro de la impermeabilización con el peto en zona de las marquesinas de vidrio. Se incluye la aportación de aquellas piezas que queden inservibles
</t>
  </si>
  <si>
    <t>01.01.15</t>
  </si>
  <si>
    <t xml:space="preserve">01.01.16     </t>
  </si>
  <si>
    <t>DESMONTAJE Y MONTA DE FALSO TECHO PARA CONEXIÓN DE INSTALACIONES</t>
  </si>
  <si>
    <t xml:space="preserve">Desmontado de falso techo modular,ya sea de placas de escayola o de lamas metálicas, para permitir la canalización de nuevos tubos de desague, se acopiarán en obra, en lugar indicado,  se incluye el montaje de las mismas una vez concluido el trabajo,“i/ medios auxiliares”
</t>
  </si>
  <si>
    <t>01.01.16</t>
  </si>
  <si>
    <t>01.01</t>
  </si>
  <si>
    <t xml:space="preserve">01.02        </t>
  </si>
  <si>
    <t>ALBAÑILERÍA</t>
  </si>
  <si>
    <t xml:space="preserve">01.02.01     </t>
  </si>
  <si>
    <t>FORJADO DE CHAPA COLABORANTE</t>
  </si>
  <si>
    <t xml:space="preserve">Forjado de losa mixta, canto 12 cm, con chapa colaborante de acero galvanizado de 7.5 mm de espesor, de 200/210 mm de paso de malla y 60 mm de altura máxima; HA-25/P/12/IIa fabricado en central y vertido con cubilote; acero UNE-EN 10080 B 500 S, mallazo ME 15x30, Ø 6 mm, acero B 500 T 6x2,20 UNE-EN 10080. Incluso p/p de remates perimetrales y de voladizos, realizados a base de piezas angulares de chapa de acero galvanizado; formación de huecos y refuerzos adicionales; fijaciones de las chapas y remates, y apuntalamiento en las zonas donde sea necesario según datos del fabricante.Según normas EHE-08 y DB-SE-A.
</t>
  </si>
  <si>
    <t>01.02.01</t>
  </si>
  <si>
    <t xml:space="preserve">01.02.02     </t>
  </si>
  <si>
    <t>CONECTOR DE DISPARO HILTI X-HVB 140 PARA FORJADOS MIXTO</t>
  </si>
  <si>
    <t xml:space="preserve">Conector de disparo  X-HVB de 120 mm de altura colocado sobre perfil metálico con espesor mínimo superior a 8 mm en forjado mixto de losa maciza o de chapa grecada con altura máxima de onda de 105 mm y canto de forjado mínimo de 145 mm. El precio incluye mano de obra, herramientas y otros elementos necesarios para la colocación. Conector con marcado CE según Reglamento (UE) 305/2011.
</t>
  </si>
  <si>
    <t>01.02.02</t>
  </si>
  <si>
    <t xml:space="preserve">01.02.03     </t>
  </si>
  <si>
    <t>NUEVA PENDIENTE CON MORTERO DE CEMENTO</t>
  </si>
  <si>
    <t xml:space="preserve">Formación de pendientes a base de  hormigón celular, de espesor medio 10 cm.regleado y extendido según necesiodades de la obra, sobre forjados de antiguos lucernariós y base de muros de petos,
</t>
  </si>
  <si>
    <t>LATERALES</t>
  </si>
  <si>
    <t>01.02.03</t>
  </si>
  <si>
    <t xml:space="preserve">01.02.04     </t>
  </si>
  <si>
    <t>CAPA MORTERO PROTECCIÓN</t>
  </si>
  <si>
    <t xml:space="preserve">Recrecido del soporte de pavimentos con mortero de cemento CEM II/B-P 32,5 N y arena de río (Mortero tipo M-5) de 4 cm. de espesor, maestreado, medido en superficie realmente ejecutada. Según RC-08.Según condiciones del CTE, recogidas en el Pliego de Condiciones.
</t>
  </si>
  <si>
    <t>SALA G</t>
  </si>
  <si>
    <t>01.02.04</t>
  </si>
  <si>
    <t xml:space="preserve">01.02.05     </t>
  </si>
  <si>
    <t>PAVIMENTO BALDOSA CEM.IMIT.PIEDRA 40x40 cm</t>
  </si>
  <si>
    <t xml:space="preserve">Pavimento de baldosa hidráulica de cemento textura pétrea, en color, alta resistencia, de 40x40 cm., sentada con mortero de cemento, i/p.p. de junta de dilatación, enlechado y limpieza. Baldosa y componentes del hormigón y mortero con marcado CE y DdP (Declaración de prestaciones) según Reglamento (UE) 305/2011.
Se incluye en esta partida la parte proporcional de sellado de juntas de dilatación y retracción según diseño de la cubierta.
</t>
  </si>
  <si>
    <t>01.02.05</t>
  </si>
  <si>
    <t xml:space="preserve">01.02.06     </t>
  </si>
  <si>
    <t>PREPARACION SOPORTE PARA EPDM AUTOADHERIDO</t>
  </si>
  <si>
    <t xml:space="preserve">Preparación del soporte previo a la colocación de la impermeabilización, saneado del soporte y reparación del mismo si fuese necesario con mortero de reparación, aplicación de dos manos de caucho acrílico para mejorar la adherencia de la tela autoadherida.
</t>
  </si>
  <si>
    <t>01.02.06</t>
  </si>
  <si>
    <t xml:space="preserve">01.02.07     </t>
  </si>
  <si>
    <t>RODAPIE METALICO DE PROTECCIÓN ENCUENTROS VERTICALES</t>
  </si>
  <si>
    <t xml:space="preserve">Suministro y colocación de rodapie formado por pieza  de chapa lacada , con diseño y pintura igual a las existentes en la obra, con parte proporcional de cortes, ingletes etc
</t>
  </si>
  <si>
    <t>01.02.07</t>
  </si>
  <si>
    <t xml:space="preserve">01.02.08     </t>
  </si>
  <si>
    <t>REPARACION Y LIMPIEZA DE LADRILLO</t>
  </si>
  <si>
    <t xml:space="preserve">Tratamiento completo de limpieza de ladrillo con chorro de agua en cualquier tipo de paramento consistente en: 1) Limpieza paramento; 2) Aplicación de producto desincrustante sobre el paramento a limpiar; 3) Proyección de agua a presión controlada por maquinaria apropiada, eliminando residuos de obra, polvo, eflorescencias, etc., consiguiendo limpieza total, hasta 3 m. de altura.
Reparación de los ladrillos que se encuentren en mal estado, rotos o deteriorados, sustituyendolos por otros de tonalidad y formato igual a los existentes.
</t>
  </si>
  <si>
    <t>SALA G.</t>
  </si>
  <si>
    <t>01.02.08</t>
  </si>
  <si>
    <t xml:space="preserve">01.02.09     </t>
  </si>
  <si>
    <t>FÁB.LADR PERF.REV.7cm 1/2 p.</t>
  </si>
  <si>
    <t xml:space="preserve">Fábrica de ladrillo perforado de 25x12x7 cm. de 1/2 pie de espesor en fachada, recibido con mortero de cemento CEM II/B-M 32,5 R y arena de río 1/6, mortero tipo M-5,  , i/replanteo, nivelación y aplomado, p.p. de enjarjes, mermas, roturas, humedecido de las piezas, rejuntado, limpieza y medios auxiliares, s/DB-SE-F y RC-08, Se incluye el enfoscado superficial de todas las partes de muro vistas, tanto interiores como exteriores.
</t>
  </si>
  <si>
    <t>paso tubos</t>
  </si>
  <si>
    <t>01.02.09</t>
  </si>
  <si>
    <t xml:space="preserve">01.02.10     </t>
  </si>
  <si>
    <t>PERFORACION FORJADO  DIAMETRO 125 MM</t>
  </si>
  <si>
    <t xml:space="preserve">Taladro realizado con corona de diamante refrigerada por agua, de diámetro 125 mm para el paso de instalaciones de desague de la cubierta, se incluye replanteo, estacionmiento de la máquina y practica del taladro, con traslado de los restos al contenedor.
</t>
  </si>
  <si>
    <t>PASILLOS</t>
  </si>
  <si>
    <t>01.02.10</t>
  </si>
  <si>
    <t>01.02</t>
  </si>
  <si>
    <t xml:space="preserve">01.03        </t>
  </si>
  <si>
    <t>IMPERMEABILIZACIÓN,  AISLAMIENTO</t>
  </si>
  <si>
    <t xml:space="preserve">01.03.01     </t>
  </si>
  <si>
    <t>GEOTEXTIL DE POLIPROPILENO DE 180 G/ M2</t>
  </si>
  <si>
    <t xml:space="preserve">Suministro y colocación de lámina geotextil de 180 g/m2. Danofelt PY-180, solapando 10 cm entre las dipernetes piezas. medido en proyección horizontal.
</t>
  </si>
  <si>
    <t>01.03.01</t>
  </si>
  <si>
    <t xml:space="preserve">01.03.02     </t>
  </si>
  <si>
    <t>IMPERMEABILIZACIÓN LÁMINA CAUCHO EPDM  de 1.5</t>
  </si>
  <si>
    <t xml:space="preserve">Suministro y colocación de membrana impermeabilizante de caucho EPDM, de 1,5 mm. de espesor.   Las uniones se realizarán exclusivamente, mediante el proceso de junta rápida o mediante junta de adhesivo de reticulación, para protección pesada, mediante la preparación y limpieza de las hojas a unir y la colocación de la banda autoadhesiva, para protección pesada, i/p.p.  de productos auxiliares. Según normas de diseño recogidas en el DB-HS1.
</t>
  </si>
  <si>
    <t>01.03.02</t>
  </si>
  <si>
    <t xml:space="preserve">01.03.03     </t>
  </si>
  <si>
    <t>IMPERMEABILIZACIÓN ENCUENTRO PARAMENTOS VERTICALES/ PP.PA.</t>
  </si>
  <si>
    <t xml:space="preserve">Suministro y colocación de membrana impermeabilizante de caucho EPDM, tipo Rubbergard  de 1,5 mm. de espesor en encuentros con paramentos verticales.  Las uniones se realizarán exclusivamente, mediante el proceso de junta Quick Seam Tape de Firestone, mediante la preparación y limpieza de las hojas a unir con el Quick Primer Plus y la colocación de barra de anclaje mecanico a muro.se considera una altura de 20 cm
</t>
  </si>
  <si>
    <t>CASETONES META</t>
  </si>
  <si>
    <t>01.03.03</t>
  </si>
  <si>
    <t xml:space="preserve">01.03.04     </t>
  </si>
  <si>
    <t>ENCUENTRO IMPERMEABILIZACIÓN PUNTOS SINGULARES</t>
  </si>
  <si>
    <t xml:space="preserve">Suministro y colocación de membrana impermeabilizante de caucho EPDM, tipo Rubbergard  de 1,5 mm. de espesor en encuentros con paramentos verticales de puntos singulares, pilares etc, .  Las uniones se realizarán exclusivamente, mediante el proceso de junta Quick Seam Tape de Firestone, mediante la preparación y limpieza de las hojas a unir con el Quick Primer Plus y la colocación de barra de anclaje mecanico a soporte.
se considera una altura de 20 cm
</t>
  </si>
  <si>
    <t>PILARES</t>
  </si>
  <si>
    <t>01.03.04</t>
  </si>
  <si>
    <t xml:space="preserve">01.03.05     </t>
  </si>
  <si>
    <t>GEOTEXTIL DE 200O GR/M2 DE POLIESTER</t>
  </si>
  <si>
    <t xml:space="preserve">Suministro y colocación de lámina geotextil de de poliester, de  200 g/m2. Danofelt PY-200
</t>
  </si>
  <si>
    <t>01.03.05</t>
  </si>
  <si>
    <t xml:space="preserve">01.03.06     </t>
  </si>
  <si>
    <t>AISLAMIENTO POLIESTIRENO EXTRUIDO 8CM</t>
  </si>
  <si>
    <t xml:space="preserve">Aislamiento térmico en cubiertas invertidas mediante placas rígidas de poliestireno extruido superficie con piel y acabado escalonado, de 80 mm. de espesor, colocadas sobre la capa de protección de la  impermeabilización y  geotextil, para colocar una protección pesada.
</t>
  </si>
  <si>
    <t>01.03.06</t>
  </si>
  <si>
    <t xml:space="preserve">01.03.07     </t>
  </si>
  <si>
    <t>IMPERMEABILIZACIÓN EPDM AUTOADHERIDA</t>
  </si>
  <si>
    <t xml:space="preserve">Suministro y colocación de membrana impermeabilizante de caucho EPDM, tipo Rubbergard de 1,5 mm. de espesor totalmente adherida al soporte.  Las uniones se realizarán exclusivamente, mediante el proceso de junta Quick Seam Tape de Firestone, mediante la preparación y limpieza de las hojas a unir con el Quick Primer Plus y la colocación de la banda autoadhesiva, 
Las láminas de RubberGard EPDM se adhieren directamente a un sustrato aceptable mediante el adhesivo de soporte de Firestone. Las láminas contiguas se superponen 100 mm como mínimo y las juntas se unen con la banda autoadhesiva QuickSeam Splice Tape de Firestone. Todos los sellados en torno a los perímetros de la cubierta y los salientes se instalan de acuerdo con las especificaciones de Firestone.
</t>
  </si>
  <si>
    <t>01.03.07</t>
  </si>
  <si>
    <t xml:space="preserve">01.03.08     </t>
  </si>
  <si>
    <t>BABERO PERIMETRAL CHAPA LACADA / GALVANIZADA</t>
  </si>
  <si>
    <t xml:space="preserve">Remate de chapa de acero de1.5 mm. de espesor en perfil comercial galvanizado por ambas caras, de hasta 500 mm. de desarrollo en remate lateral, i/p.p. de solapes, accesorios de fijación, juntas de estanqueidad, totalmente instalado, i/medios auxiliares y elementos de seguridad, medido en verdadera magnitud. Según DB-HS.
</t>
  </si>
  <si>
    <t>01.03.08</t>
  </si>
  <si>
    <t xml:space="preserve">01.03.09     </t>
  </si>
  <si>
    <t>JUNTA DE DILATACION EN IMPERMEABILIZACION SOBRE JUNTA ESTRUCTURA</t>
  </si>
  <si>
    <t xml:space="preserve">Tratramiento de junta de dilatación coincidiendo con las juntas estructurales del edificio consistente en la colocación de una banda de EPDM de 1.5 mm adherida al soporte, sobre esta lámina se dejará olgura coincidiendo con la junta estructural para albergar un cordón celular de 5 cm de diámetro. Sobre esta tela baja se colocan las telas de impermeabilización que van a ambos lados de la junta, adheridas a la inferior, se remata la junta con otra tela de EPDM de 1.5 mm y 40 cm de ancha sobre las telas anteriores, a modo de refuerzo. Todo ello siguiendo las instrucciones del fabricante.
</t>
  </si>
  <si>
    <t>frontal</t>
  </si>
  <si>
    <t>laterales</t>
  </si>
  <si>
    <t>01.03.09</t>
  </si>
  <si>
    <t>01.03</t>
  </si>
  <si>
    <t xml:space="preserve">01.04        </t>
  </si>
  <si>
    <t>INSTALACIONES, SANEAMIENTO</t>
  </si>
  <si>
    <t xml:space="preserve">01.04.01     </t>
  </si>
  <si>
    <t>CAZOLETAS DE IMPERMEABILIZACIÓN EPDM</t>
  </si>
  <si>
    <t xml:space="preserve">Cazoleta de EPDM, para recogida de aguas pluviales , de salida vertical,  y de 90 mm. de diámetro de salida, totalmente instalado y conexionado a la red general de desagüe, incluso con p.p. de pequeño material de agarre y medios auxiliares, , s/ normas de diseño recogidas en el DB-HS5.
</t>
  </si>
  <si>
    <t>SALA GO</t>
  </si>
  <si>
    <t>01.04.01</t>
  </si>
  <si>
    <t xml:space="preserve">01.04.02     </t>
  </si>
  <si>
    <t>SUMIDEROS PVC 25 X 25 CM SALIDA 90</t>
  </si>
  <si>
    <t xml:space="preserve">Sumidero sifónico de PVC de 25 x 25 cm, para recogida de aguas pluviales o de locales húmedos, de salida vertical, con rejilla de PVC y de 90 mm. de diámetro de salida, totalmente instalado y conexionado a la red general de desagüe, incluso con p.p. de pequeño material de agarre y medios auxiliares, y sin incluir arqueta de apoyo, s/ normas de diseño recogidas en el DB-HS5.
</t>
  </si>
  <si>
    <t>01.04.02</t>
  </si>
  <si>
    <t xml:space="preserve">01.04.03     </t>
  </si>
  <si>
    <t>TAPA CON CERCO DE CONDUCCIONES ELÉCTRICAS</t>
  </si>
  <si>
    <t xml:space="preserve">Tapa corrida de canalización, formada por cerco de angular de 40 mm con garras para amarrar al apoyo del solado, llevara´tapa tambien metalica formada por chapa lagrimada de 3 mm, con contracerco de angular de 30 x 30 mm, lacada al horno en color a elegir, totalmente instalada en obra previo a la ejecución del solado.
</t>
  </si>
  <si>
    <t>01.04.03</t>
  </si>
  <si>
    <t xml:space="preserve">01.04.04     </t>
  </si>
  <si>
    <t>CANALÓN ACERO GALVANIZADO CUADRADO DESARROLLO 333 mm</t>
  </si>
  <si>
    <t>Canalón visto de chapa de acero galvanizada de 0,6 mm de espesor, de sección cuadrada, con un desarrollo de 333 mm, fijado al alero mediante soportes galvanizados colocados cada 50 cm, con una pendiente mínima de 0,5%, conforme UNE-EN 612. Totalmente instalado, conexionado y probado, i/ p.p. de piezas especiales y remates, soladuras, pequeño material y medios auxiliares. Conforme a CTE DB HS-5.</t>
  </si>
  <si>
    <t>01.04.04</t>
  </si>
  <si>
    <t xml:space="preserve">01.04.05     </t>
  </si>
  <si>
    <t>BAJANTE ACERO GALVANIZADO D80 mm</t>
  </si>
  <si>
    <t>Bajante circular de chapa de acero galvanizado de 80 mm de diámetro y 0,6 mm de espesor. Totalmente instalada y conexionada, i/ p.p. de piezas especiales, pequeño material y medios auxiliares. Conforme a CTE DB HS-5.</t>
  </si>
  <si>
    <t>01.04.05</t>
  </si>
  <si>
    <t xml:space="preserve">01.04.06     </t>
  </si>
  <si>
    <t>MONTAJE DE CHAPAS ENCUENTRO PABELLONES Y MARQUESINA</t>
  </si>
  <si>
    <t xml:space="preserve">Colocación de chapa, antes desmontada y acopiada, en las partes bajas de las fachadas de los pabelllones para cubrir la impermeabilización, anclado de las mismas con remaches o tornillos.
Colocación de las chapas de protección en el encuentro de la impermeabilización con el peto en zona de las marquesinas de vidrio
</t>
  </si>
  <si>
    <t>01.04.06</t>
  </si>
  <si>
    <t xml:space="preserve">01.04.07     </t>
  </si>
  <si>
    <t>COLECTOR COLGADO PVC D=110 mm</t>
  </si>
  <si>
    <t>Colector de saneamiento colgado de PVC liso color gris, de diámetro 110 mm y con unión por encolado; colgado mediante abrazaderas metálicas, incluso p.p. de piezas especiales en desvíos y medios auxiliares, totalmente instalado, s/ CTE-HS-5.</t>
  </si>
  <si>
    <t>sumideros</t>
  </si>
  <si>
    <t>01.04.07</t>
  </si>
  <si>
    <t>01.04</t>
  </si>
  <si>
    <t xml:space="preserve">01.05        </t>
  </si>
  <si>
    <t>PINTURAS Y SELLADOS</t>
  </si>
  <si>
    <t xml:space="preserve">01.05.01     </t>
  </si>
  <si>
    <t>LIJADO  Y ESMALTADO DE ELEMENTOS METÁLICOS</t>
  </si>
  <si>
    <t xml:space="preserve">Lijado en profundidad de todas las partes metálicas por medios mecánicos o manuales hasta la completa eliminación del óxido, aplicación de mano de imprimación antioxidante y dos manos de esmalte en color igual al existente.
En la medición se incluyen el tratamiento por una cara de la rejería.
</t>
  </si>
  <si>
    <t>SALA  G</t>
  </si>
  <si>
    <t>01.05.01</t>
  </si>
  <si>
    <t xml:space="preserve">01.05.02     </t>
  </si>
  <si>
    <t xml:space="preserve"> PREPARACION LIMPIEZA Y PINTADO BASE COLUMNAS</t>
  </si>
  <si>
    <t xml:space="preserve">Preeparación, lijado y plastecido de las bases de las columnas que ahora están cubiertas por los petos de ladrillo, aplicación de dos manos de pintura de exteriores en color a elegir. medido por unidad de columna
</t>
  </si>
  <si>
    <t>01.05.02</t>
  </si>
  <si>
    <t xml:space="preserve">01.05.03     </t>
  </si>
  <si>
    <t>LIMPIEZA, IMPRIMACIÓN Y ESMALTE SOBRE REMATES CUBIERTA</t>
  </si>
  <si>
    <t xml:space="preserve">Lijado superficial de los frentes de los aleros de los casetones de las UTAs, aplicación de imprimacion para soportes no porosos, aplicación de dos manos de esmalte gris en  el mismo tono exisatente en las marquesinas
</t>
  </si>
  <si>
    <t>01.05.03</t>
  </si>
  <si>
    <t xml:space="preserve">01.05.04     </t>
  </si>
  <si>
    <t>SELLADO JUNTA RETRACCIÓN PAVIMENTO MASILLA POLIURETANO MASTERSEA</t>
  </si>
  <si>
    <t>Sellado de juntas de retracción en pavimentos con masilla elástica de poliuretano Masterseal NP 474 de BASF o similar (rendimiento 0,032 l/m), incluso limpieza, imprimación con Masterseal P 147 o similar (rendimiento 0,015 l/m) y cordón de polietileno Masterseal 920 o similar de 6 mm de diámetro. Medida la longitud ejecutada.</t>
  </si>
  <si>
    <t>01.05.04</t>
  </si>
  <si>
    <t>01.05</t>
  </si>
  <si>
    <t xml:space="preserve">01.06        </t>
  </si>
  <si>
    <t>MEDIOS DE ACCESO</t>
  </si>
  <si>
    <t xml:space="preserve">01.07        </t>
  </si>
  <si>
    <t>GESTIÓN DE RESIDUOS</t>
  </si>
  <si>
    <t xml:space="preserve">01.07.01     </t>
  </si>
  <si>
    <t>CARGA ESCOMBROS SOBRE CONTENEDOR A MANO</t>
  </si>
  <si>
    <t>m3</t>
  </si>
  <si>
    <t>Carga de escombros sobre dumper o camión pequeño, por medios manuales, a granel, y considerando dos peones ordinarios en la carga, sin incluir transporte, sin medidas de protección colectivas.</t>
  </si>
  <si>
    <t xml:space="preserve"> solados</t>
  </si>
  <si>
    <t>aislamiento</t>
  </si>
  <si>
    <t>vidrios</t>
  </si>
  <si>
    <t>albardillas</t>
  </si>
  <si>
    <t>01.07.01</t>
  </si>
  <si>
    <t xml:space="preserve">01.07.02     </t>
  </si>
  <si>
    <t>TRANSPORTE DE ESCOMBROS A VERTEDERO</t>
  </si>
  <si>
    <t>m³</t>
  </si>
  <si>
    <t xml:space="preserve">Transporte de escombros al vertedero, en camiones basculantes de hasta 15 t. de peso a una distancia menor de 10 km., considerando ida y vuelta incluso canon de vertedero y sin incluir la carga.
</t>
  </si>
  <si>
    <t>01.07.02</t>
  </si>
  <si>
    <t>01.07</t>
  </si>
  <si>
    <t xml:space="preserve">01.08        </t>
  </si>
  <si>
    <t>CONTROL DE CALIDAD</t>
  </si>
  <si>
    <t xml:space="preserve">01.08.01     </t>
  </si>
  <si>
    <t>PRUEBAS DE ESTANQUEIDAD</t>
  </si>
  <si>
    <t xml:space="preserve">Prueba de estanqueidad y servicio de azoteas, con criterios s/ art. DB-HS, mediante inundación con agua de paños entre limatesas previo taponado de desagües y mantenimiento durante un periodo mínimo de 24 horas, comprobando las filtraciones al interior y el desaguado del 100% de la superficie probada.
</t>
  </si>
  <si>
    <t>01.08</t>
  </si>
  <si>
    <t xml:space="preserve">01.09        </t>
  </si>
  <si>
    <t>SEGURIDAD Y SALUD</t>
  </si>
  <si>
    <t xml:space="preserve">01.09.01     </t>
  </si>
  <si>
    <t>PERCHA PARA DUCHA O ASEO</t>
  </si>
  <si>
    <t>ud</t>
  </si>
  <si>
    <t>Percha para aseos o duchas en aseos de obra, colocada.</t>
  </si>
  <si>
    <t xml:space="preserve">01.09.02     </t>
  </si>
  <si>
    <t>PORTARROLLOS INDUS.C/CERRADUR</t>
  </si>
  <si>
    <t>Portarollos industrial con cerradura de seguridad, colocado, (amortizable en 3 usos).</t>
  </si>
  <si>
    <t xml:space="preserve">01.09.03     </t>
  </si>
  <si>
    <t>ESPEJO VESTUARIOS Y ASEOS</t>
  </si>
  <si>
    <t>Espejo para vestuarios y aseos, colocado.</t>
  </si>
  <si>
    <t xml:space="preserve">01.09.04     </t>
  </si>
  <si>
    <t>JABONERA INDUSTRIAL 1 l.</t>
  </si>
  <si>
    <t>Dosificador de jabón de uso industrial de 1 l. de capacidad, con dosificador de jabón colocada (amortizable en 3 usos).</t>
  </si>
  <si>
    <t xml:space="preserve">01.09.05     </t>
  </si>
  <si>
    <t>EQUIPO ARNÉS DORSAL C/ANTICAÍDAS</t>
  </si>
  <si>
    <t>Arnés de seguridad con amarre dorsal fabricado con cincha de nylon de 45 mm. y elementos metálicos de acero inoxidable, incluso dispositivo anticaídas de cierre y apertura de doble seguridad, deslizamiento y bloqueo automático, equipado con cuerda de nylon D=15,5 mm. y 20 m. de longitud, mosquetón de amarre de 24 mm., homologado CE. Amortizable en 5 obras; s/ R.D. 773/97.</t>
  </si>
  <si>
    <t xml:space="preserve">01.09.06     </t>
  </si>
  <si>
    <t>DISPOSITIVO ANTICAÍDAS T. HORIZ.</t>
  </si>
  <si>
    <t>Dispositivo anticaídas recomendado para trabajos en pendiente con amarre fijo, cierre y apertura de doble seguridad, deslizamiento manual y bloqueo automático, equipado con una cuerda de nylon de 20 m., mosquetón para amarre del cinturón y elementos metálicos de acero inoxidable, homologado CE, (amortizable en 5 obras); s/ R.D. 773/97.</t>
  </si>
  <si>
    <t xml:space="preserve">01.09.07     </t>
  </si>
  <si>
    <t>TAQUILLA METÁLICA INDIVIDUAL</t>
  </si>
  <si>
    <t>Taquilla metálica individual para vestuario de 1,80 m. de altura en acero laminado en frío, con tratamiento antifosfatante y antocorrosivo, con pintura secada al horno, cerradura, balda y tubo percha, lamas de ventilación en puerta, colocada, (amortizable en 3 usos).</t>
  </si>
  <si>
    <t xml:space="preserve">01.09.08     </t>
  </si>
  <si>
    <t>MESA MELAMINA PARA 10 PERSONAS</t>
  </si>
  <si>
    <t>Mesa de melamina para comedor de obra con capacidad para 10 personas, (amortizable en 4 usos).</t>
  </si>
  <si>
    <t xml:space="preserve">01.09.09     </t>
  </si>
  <si>
    <t>BANCO MADERA PARA 5 PERSONAS</t>
  </si>
  <si>
    <t>Banco de madera con capacidad para 5 personas, (amortizable en 2 usos).</t>
  </si>
  <si>
    <t xml:space="preserve">01.09.10     </t>
  </si>
  <si>
    <t>DEPÓSITO-CUBO DE BASURAS</t>
  </si>
  <si>
    <t>Cubo para recogida de basuras. (amortizable en 2 usos).</t>
  </si>
  <si>
    <t xml:space="preserve">01.09.11     </t>
  </si>
  <si>
    <t>BOTIQUÍN DE URGENCIA</t>
  </si>
  <si>
    <t>Botiquín de urgencia para obra con contenidos mínimos obligatorios, colocado.</t>
  </si>
  <si>
    <t xml:space="preserve">01.09.12     </t>
  </si>
  <si>
    <t>REPOSICIÓN BOTIQUÍN</t>
  </si>
  <si>
    <t>Reposición de material de botiquín de urgencia.</t>
  </si>
  <si>
    <t xml:space="preserve">01.09.13     </t>
  </si>
  <si>
    <t>LÍNEA HORIZONTAL DE SEGURIDAD</t>
  </si>
  <si>
    <t>m.</t>
  </si>
  <si>
    <t>Línea horizontal de seguridad para anclaje y desplazamiento de cinturones de seguridad con cuerda para dispositivo anticaída, D=14 mm., y anclaje autoblocante de fijación de mosquetones de los cinturones, i/desmontaje.</t>
  </si>
  <si>
    <t xml:space="preserve">01.09.14     </t>
  </si>
  <si>
    <t>COSTO MENSUAL COMITÉ SEGURIDAD</t>
  </si>
  <si>
    <t>Costo mensual del Comité de Seguridad y salud en el Trabajo, considerando una reunión al mes de dos horas y formado por un técnico cualificado en materia de seguridad y salud, dos trabajadores con categoria de oficial de 2ª o ayudante y un vigilante con categoria de oficial de 1ª.</t>
  </si>
  <si>
    <t xml:space="preserve">01.09.15     </t>
  </si>
  <si>
    <t>VIGILANCIA DE LA SALUD</t>
  </si>
  <si>
    <t>Vigilancia de la salud obligatoria anual por trabajador que incluye: Planificación de la vigilancia de la salud; análisis de los accidentes de trabajo; análisis de las enfermedades profesionales; análisis de las enfermedades comunes; análisis de los resultados de la vigilancia de la salud; análisis de los riesgos que puedan afectar a trabajadores sensibles (embarazadas, postparto, discapacitados, menores, etc. (Art. 37.3 g del Reglamento de los Servicios de Prevención); formación de los trabajadores en primeros auxilios; asesoramiento al empresario acerca de la vigilancia de la salud; elaboración de informes, recomendaciones, medidas sanitarias preventivas, estudios estadísticos, epidemiológicos, memoria anual del estado de salud (Art. 23 d y e de la Ley de Prevención de Riesgos Laborales); colaboración con el sistema nacional de salud en materias como campañas preventivas, estudios epidemiológicos y reporte de la documentación requerida por dichos organismos (Art. 38 del Reglamento de los Servicios de Prevención y Art. 21 de la ley 14/86 General de Sanidad); sin incluir el reconocimiento médico que realizará la mutua con cargo a cuota de la Seguridad Social.</t>
  </si>
  <si>
    <t xml:space="preserve">01.09.16     </t>
  </si>
  <si>
    <t>BARANDILLA PROT. HUECOS VERTIC.</t>
  </si>
  <si>
    <t>Barandilla protección de 1 m. de altura en aberturas verticales de puertas de ascensor y balcones, formada por módulo prefabricado con tubo de acero D=50 mm. con pasamanos y travesaño intermedio con verticales cada metro (amortizable en 10 usos) y rodapié de madera de pino de 15x5cm. incluso montaje y desmontaje. s/ R.D. 486/97.</t>
  </si>
  <si>
    <t xml:space="preserve">01.09.17     </t>
  </si>
  <si>
    <t>VALLA CHAPA METÁLICA GALVANIZADA</t>
  </si>
  <si>
    <t>Valla metálica prefabricada de 2,00 m. de altura y 1 mm. de espesor, con protección de intemperie con chapa ciega y soporte del mismo material tipo omega, separados cada 2 m., considerando 5 usos, incluso p.p. de apertura de pozos, hormigón H-10/B/40, montaje y desmontaje. s/ R.D. 486/97.</t>
  </si>
  <si>
    <t xml:space="preserve">01.09.18     </t>
  </si>
  <si>
    <t>VALLA CONTENCIÓN DE PEATONES</t>
  </si>
  <si>
    <t>Valla de contención de peatones, metálica, prolongable de 2,50 m. de largo y 1 m. de altura, color amarillo, amortizable en 5 usos, incluso colocación y desmontaje. s/ R.D. 486/97.</t>
  </si>
  <si>
    <t>01.09</t>
  </si>
  <si>
    <t>CAP 1</t>
  </si>
  <si>
    <t xml:space="preserve">CAP 2        </t>
  </si>
  <si>
    <t>CUBIERTA SALA FOOD COURT</t>
  </si>
  <si>
    <t xml:space="preserve">02.01        </t>
  </si>
  <si>
    <t>SALA F. C.</t>
  </si>
  <si>
    <t>SALA F.C.</t>
  </si>
  <si>
    <t>S  F. C.</t>
  </si>
  <si>
    <t>S. F. C.</t>
  </si>
  <si>
    <t>S . F . C.</t>
  </si>
  <si>
    <t>S. F.C.</t>
  </si>
  <si>
    <t>02.01</t>
  </si>
  <si>
    <t xml:space="preserve">02.02        </t>
  </si>
  <si>
    <t>SALA F.C</t>
  </si>
  <si>
    <t>SALA  F.C.</t>
  </si>
  <si>
    <t>SALA F. CO</t>
  </si>
  <si>
    <t>02.02</t>
  </si>
  <si>
    <t xml:space="preserve">02.03        </t>
  </si>
  <si>
    <t>SALA  F.C</t>
  </si>
  <si>
    <t>02.03</t>
  </si>
  <si>
    <t xml:space="preserve">02.04        </t>
  </si>
  <si>
    <t>02.04</t>
  </si>
  <si>
    <t xml:space="preserve">02.05        </t>
  </si>
  <si>
    <t>PLAZA</t>
  </si>
  <si>
    <t>02.05</t>
  </si>
  <si>
    <t xml:space="preserve">02.06        </t>
  </si>
  <si>
    <t xml:space="preserve">02.07        </t>
  </si>
  <si>
    <t>SALA F C</t>
  </si>
  <si>
    <t>impermeabilización</t>
  </si>
  <si>
    <t>SALA  FOOD COURT</t>
  </si>
  <si>
    <t>02.07</t>
  </si>
  <si>
    <t xml:space="preserve">02.08        </t>
  </si>
  <si>
    <t>02.08</t>
  </si>
  <si>
    <t xml:space="preserve">02.09        </t>
  </si>
  <si>
    <t>02.09</t>
  </si>
  <si>
    <t>CAP 2</t>
  </si>
  <si>
    <t>TOTAL PRESUPUESTO EJECUCIÓN POR CONTRATA</t>
  </si>
  <si>
    <t>PEC</t>
  </si>
  <si>
    <t>PEM-CAP01</t>
  </si>
  <si>
    <t>PEM-CAP02</t>
  </si>
  <si>
    <t>TOTAL PEM</t>
  </si>
  <si>
    <t>PRESUPUESTO EJECUCIÓN MATERIAL                      (sin sumar en este apartado los capítulos de Seguridad y Salud)</t>
  </si>
  <si>
    <t>% GG</t>
  </si>
  <si>
    <t>% BI</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</si>
</sst>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0"/>
      <color theme="1"/>
      <name val="Calibri"/>
      <family val="2"/>
      <scheme val="minor"/>
    </font>
    <font>
      <b/>
      <sz val="14"/>
      <color theme="1"/>
      <name val="Calibri"/>
      <family val="2"/>
      <scheme val="minor"/>
    </font>
    <font>
      <sz val="8"/>
      <color theme="1"/>
      <name val="Calibri"/>
      <family val="2"/>
      <scheme val="minor"/>
    </font>
    <font>
      <b/>
      <sz val="8"/>
      <color theme="1"/>
      <name val="Calibri"/>
      <family val="2"/>
      <scheme val="minor"/>
    </font>
    <font>
      <b/>
      <i/>
      <sz val="10"/>
      <color theme="1"/>
      <name val="Calibri"/>
      <family val="2"/>
      <scheme val="minor"/>
    </font>
    <font>
      <b/>
      <sz val="11"/>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42"/>
        <bgColor indexed="64"/>
      </patternFill>
    </fill>
    <fill>
      <patternFill patternType="solid">
        <fgColor indexed="8"/>
        <bgColor indexed="64"/>
      </patternFill>
    </fill>
  </fills>
  <borders count="9">
    <border>
      <left/>
      <right/>
      <top/>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s>
  <cellStyleXfs count="1">
    <xf numFmtId="0" fontId="0" fillId="0" borderId="0"/>
  </cellStyleXfs>
  <cellXfs count="65">
    <xf numFmtId="0" fontId="0" fillId="0" borderId="0" xfId="0"/>
    <xf numFmtId="4" fontId="3" fillId="2" borderId="0" xfId="0" applyNumberFormat="1" applyFont="1" applyFill="1" applyAlignment="1" applyProtection="1">
      <alignment vertical="top"/>
    </xf>
    <xf numFmtId="0" fontId="1" fillId="0" borderId="0" xfId="0" applyFont="1" applyProtection="1">
      <protection locked="0"/>
    </xf>
    <xf numFmtId="0" fontId="0" fillId="0" borderId="0" xfId="0" applyProtection="1">
      <protection locked="0"/>
    </xf>
    <xf numFmtId="0" fontId="2" fillId="0" borderId="0" xfId="0" applyFont="1" applyAlignment="1" applyProtection="1">
      <alignment vertical="top"/>
      <protection locked="0"/>
    </xf>
    <xf numFmtId="49" fontId="5" fillId="0" borderId="0" xfId="0" applyNumberFormat="1" applyFont="1" applyAlignment="1" applyProtection="1">
      <alignment horizontal="right" vertical="top"/>
      <protection locked="0"/>
    </xf>
    <xf numFmtId="4" fontId="4" fillId="2" borderId="0" xfId="0" applyNumberFormat="1" applyFont="1" applyFill="1" applyAlignment="1" applyProtection="1">
      <alignment vertical="top"/>
      <protection locked="0"/>
    </xf>
    <xf numFmtId="0" fontId="3" fillId="0" borderId="0" xfId="0" applyFont="1" applyAlignment="1" applyProtection="1">
      <alignment vertical="top"/>
      <protection locked="0"/>
    </xf>
    <xf numFmtId="0" fontId="3" fillId="0" borderId="0" xfId="0" applyFont="1" applyAlignment="1" applyProtection="1">
      <alignment vertical="top" wrapText="1"/>
      <protection locked="0"/>
    </xf>
    <xf numFmtId="4" fontId="3" fillId="2" borderId="0" xfId="0" applyNumberFormat="1" applyFont="1" applyFill="1" applyAlignment="1" applyProtection="1">
      <alignment vertical="top"/>
      <protection locked="0"/>
    </xf>
    <xf numFmtId="4" fontId="3" fillId="0" borderId="0" xfId="0" applyNumberFormat="1" applyFont="1" applyAlignment="1" applyProtection="1">
      <alignment vertical="top"/>
      <protection locked="0"/>
    </xf>
    <xf numFmtId="49" fontId="4" fillId="0" borderId="0" xfId="0" applyNumberFormat="1" applyFont="1" applyAlignment="1" applyProtection="1">
      <alignment vertical="top"/>
      <protection locked="0"/>
    </xf>
    <xf numFmtId="0" fontId="3" fillId="5" borderId="0" xfId="0" applyFont="1" applyFill="1" applyAlignment="1" applyProtection="1">
      <alignment vertical="top"/>
      <protection locked="0"/>
    </xf>
    <xf numFmtId="0" fontId="3" fillId="5" borderId="0" xfId="0" applyFont="1" applyFill="1" applyAlignment="1" applyProtection="1">
      <alignment vertical="top" wrapText="1"/>
      <protection locked="0"/>
    </xf>
    <xf numFmtId="4" fontId="4" fillId="4" borderId="0" xfId="0" applyNumberFormat="1" applyFont="1" applyFill="1" applyAlignment="1" applyProtection="1">
      <alignment vertical="top"/>
      <protection locked="0"/>
    </xf>
    <xf numFmtId="3" fontId="3" fillId="0" borderId="0" xfId="0" applyNumberFormat="1" applyFont="1" applyAlignment="1" applyProtection="1">
      <alignment vertical="top"/>
      <protection locked="0"/>
    </xf>
    <xf numFmtId="49" fontId="1" fillId="0" borderId="0" xfId="0" applyNumberFormat="1" applyFont="1" applyProtection="1"/>
    <xf numFmtId="0" fontId="1" fillId="0" borderId="0" xfId="0" applyFont="1" applyProtection="1"/>
    <xf numFmtId="49" fontId="2" fillId="0" borderId="0" xfId="0" applyNumberFormat="1" applyFont="1" applyAlignment="1" applyProtection="1">
      <alignment vertical="top"/>
    </xf>
    <xf numFmtId="0" fontId="2" fillId="0" borderId="0" xfId="0" applyFont="1" applyAlignment="1" applyProtection="1">
      <alignment vertical="top"/>
    </xf>
    <xf numFmtId="49" fontId="5" fillId="0" borderId="0" xfId="0" applyNumberFormat="1" applyFont="1" applyAlignment="1" applyProtection="1">
      <alignment vertical="top"/>
    </xf>
    <xf numFmtId="49" fontId="5" fillId="0" borderId="0" xfId="0" applyNumberFormat="1" applyFont="1" applyAlignment="1" applyProtection="1">
      <alignment vertical="top" wrapText="1"/>
    </xf>
    <xf numFmtId="49" fontId="5" fillId="0" borderId="0" xfId="0" applyNumberFormat="1" applyFont="1" applyAlignment="1" applyProtection="1">
      <alignment horizontal="right" vertical="top"/>
    </xf>
    <xf numFmtId="49" fontId="4" fillId="3" borderId="0" xfId="0" applyNumberFormat="1" applyFont="1" applyFill="1" applyAlignment="1" applyProtection="1">
      <alignment vertical="top"/>
    </xf>
    <xf numFmtId="49" fontId="4" fillId="3" borderId="0" xfId="0" applyNumberFormat="1" applyFont="1" applyFill="1" applyAlignment="1" applyProtection="1">
      <alignment vertical="top" wrapText="1"/>
    </xf>
    <xf numFmtId="0" fontId="4" fillId="3" borderId="0" xfId="0" applyFont="1" applyFill="1" applyAlignment="1" applyProtection="1">
      <alignment vertical="top"/>
    </xf>
    <xf numFmtId="3" fontId="4" fillId="2" borderId="0" xfId="0" applyNumberFormat="1" applyFont="1" applyFill="1" applyAlignment="1" applyProtection="1">
      <alignment vertical="top"/>
    </xf>
    <xf numFmtId="0" fontId="3" fillId="0" borderId="0" xfId="0" applyFont="1" applyAlignment="1" applyProtection="1">
      <alignment vertical="top"/>
    </xf>
    <xf numFmtId="0" fontId="3" fillId="0" borderId="0" xfId="0" applyFont="1" applyAlignment="1" applyProtection="1">
      <alignment vertical="top" wrapText="1"/>
    </xf>
    <xf numFmtId="49" fontId="4" fillId="4" borderId="0" xfId="0" applyNumberFormat="1" applyFont="1" applyFill="1" applyAlignment="1" applyProtection="1">
      <alignment vertical="top"/>
    </xf>
    <xf numFmtId="49" fontId="4" fillId="4" borderId="0" xfId="0" applyNumberFormat="1" applyFont="1" applyFill="1" applyAlignment="1" applyProtection="1">
      <alignment vertical="top" wrapText="1"/>
    </xf>
    <xf numFmtId="0" fontId="4" fillId="4" borderId="0" xfId="0" applyFont="1" applyFill="1" applyAlignment="1" applyProtection="1">
      <alignment vertical="top"/>
    </xf>
    <xf numFmtId="4" fontId="4" fillId="2" borderId="0" xfId="0" applyNumberFormat="1" applyFont="1" applyFill="1" applyAlignment="1" applyProtection="1">
      <alignment vertical="top"/>
    </xf>
    <xf numFmtId="49" fontId="3" fillId="0" borderId="0" xfId="0" applyNumberFormat="1" applyFont="1" applyAlignment="1" applyProtection="1">
      <alignment vertical="top"/>
    </xf>
    <xf numFmtId="49" fontId="3" fillId="0" borderId="0" xfId="0" applyNumberFormat="1" applyFont="1" applyAlignment="1" applyProtection="1">
      <alignment vertical="top" wrapText="1"/>
    </xf>
    <xf numFmtId="4" fontId="3" fillId="0" borderId="0" xfId="0" applyNumberFormat="1" applyFont="1" applyAlignment="1" applyProtection="1">
      <alignment vertical="top"/>
    </xf>
    <xf numFmtId="49" fontId="4" fillId="0" borderId="0" xfId="0" applyNumberFormat="1" applyFont="1" applyAlignment="1" applyProtection="1">
      <alignment vertical="top"/>
    </xf>
    <xf numFmtId="0" fontId="3" fillId="5" borderId="0" xfId="0" applyFont="1" applyFill="1" applyAlignment="1" applyProtection="1">
      <alignment vertical="top"/>
    </xf>
    <xf numFmtId="0" fontId="3" fillId="5" borderId="0" xfId="0" applyFont="1" applyFill="1" applyAlignment="1" applyProtection="1">
      <alignment vertical="top" wrapText="1"/>
    </xf>
    <xf numFmtId="4" fontId="4" fillId="4" borderId="0" xfId="0" applyNumberFormat="1" applyFont="1" applyFill="1" applyAlignment="1" applyProtection="1">
      <alignment vertical="top"/>
    </xf>
    <xf numFmtId="3" fontId="3" fillId="0" borderId="0" xfId="0" applyNumberFormat="1" applyFont="1" applyAlignment="1" applyProtection="1">
      <alignment vertical="top"/>
    </xf>
    <xf numFmtId="0" fontId="6" fillId="0" borderId="0" xfId="0" applyFont="1" applyAlignment="1" applyProtection="1">
      <alignment horizontal="center" wrapText="1"/>
      <protection locked="0"/>
    </xf>
    <xf numFmtId="0" fontId="3" fillId="0" borderId="1" xfId="0" applyFont="1" applyBorder="1" applyAlignment="1" applyProtection="1">
      <alignment vertical="top"/>
      <protection locked="0"/>
    </xf>
    <xf numFmtId="0" fontId="0" fillId="0" borderId="1" xfId="0" applyBorder="1" applyProtection="1">
      <protection locked="0"/>
    </xf>
    <xf numFmtId="0" fontId="3" fillId="0" borderId="1" xfId="0" applyFont="1" applyBorder="1" applyProtection="1">
      <protection locked="0"/>
    </xf>
    <xf numFmtId="0" fontId="0" fillId="0" borderId="2" xfId="0" applyBorder="1" applyProtection="1">
      <protection locked="0"/>
    </xf>
    <xf numFmtId="49" fontId="4" fillId="0" borderId="7" xfId="0" applyNumberFormat="1" applyFont="1" applyBorder="1" applyAlignment="1" applyProtection="1">
      <alignment vertical="top"/>
      <protection locked="0"/>
    </xf>
    <xf numFmtId="0" fontId="4" fillId="0" borderId="6" xfId="0" applyFont="1" applyBorder="1" applyAlignment="1" applyProtection="1">
      <alignment vertical="top"/>
      <protection locked="0"/>
    </xf>
    <xf numFmtId="0" fontId="3" fillId="0" borderId="8" xfId="0" applyFont="1" applyBorder="1" applyAlignment="1" applyProtection="1">
      <alignment vertical="top"/>
      <protection locked="0"/>
    </xf>
    <xf numFmtId="0" fontId="3" fillId="0" borderId="4" xfId="0" applyFont="1" applyBorder="1" applyProtection="1">
      <protection locked="0"/>
    </xf>
    <xf numFmtId="0" fontId="1" fillId="0" borderId="5" xfId="0" applyFont="1" applyBorder="1" applyProtection="1">
      <protection locked="0"/>
    </xf>
    <xf numFmtId="0" fontId="4" fillId="0" borderId="4" xfId="0" applyFont="1" applyBorder="1" applyAlignment="1" applyProtection="1">
      <alignment vertical="top"/>
      <protection locked="0"/>
    </xf>
    <xf numFmtId="0" fontId="6" fillId="0" borderId="3" xfId="0" applyFont="1" applyBorder="1" applyAlignment="1" applyProtection="1">
      <alignment horizontal="center" wrapText="1"/>
      <protection locked="0"/>
    </xf>
    <xf numFmtId="0" fontId="0" fillId="0" borderId="4" xfId="0" applyBorder="1" applyProtection="1">
      <protection locked="0"/>
    </xf>
    <xf numFmtId="4" fontId="3" fillId="0" borderId="1" xfId="0" applyNumberFormat="1" applyFont="1" applyBorder="1" applyAlignment="1" applyProtection="1">
      <alignment vertical="top"/>
      <protection locked="0"/>
    </xf>
    <xf numFmtId="4" fontId="1" fillId="0" borderId="2" xfId="0" applyNumberFormat="1" applyFont="1" applyBorder="1" applyProtection="1">
      <protection locked="0"/>
    </xf>
    <xf numFmtId="4" fontId="3" fillId="0" borderId="2" xfId="0" applyNumberFormat="1" applyFont="1" applyBorder="1" applyProtection="1"/>
    <xf numFmtId="0" fontId="6" fillId="0" borderId="2" xfId="0" applyFont="1" applyBorder="1" applyAlignment="1" applyProtection="1">
      <alignment horizontal="left"/>
      <protection locked="0"/>
    </xf>
    <xf numFmtId="0" fontId="6" fillId="0" borderId="5" xfId="0" applyFont="1" applyBorder="1" applyAlignment="1" applyProtection="1">
      <alignment horizontal="left"/>
      <protection locked="0"/>
    </xf>
    <xf numFmtId="0" fontId="7" fillId="0" borderId="2" xfId="0" applyFont="1" applyBorder="1" applyAlignment="1" applyProtection="1">
      <alignment horizontal="center"/>
      <protection locked="0"/>
    </xf>
    <xf numFmtId="0" fontId="7" fillId="0" borderId="5" xfId="0" applyFont="1" applyBorder="1" applyAlignment="1" applyProtection="1">
      <alignment horizontal="center"/>
      <protection locked="0"/>
    </xf>
    <xf numFmtId="0" fontId="6" fillId="0" borderId="0" xfId="0" applyFont="1" applyBorder="1" applyAlignment="1" applyProtection="1">
      <alignment horizontal="center" wrapText="1"/>
      <protection locked="0"/>
    </xf>
    <xf numFmtId="0" fontId="6" fillId="0" borderId="3" xfId="0" applyFont="1" applyBorder="1" applyAlignment="1" applyProtection="1">
      <alignment horizontal="center" wrapText="1"/>
      <protection locked="0"/>
    </xf>
    <xf numFmtId="0" fontId="6" fillId="0" borderId="1" xfId="0" applyFont="1" applyBorder="1" applyAlignment="1" applyProtection="1">
      <alignment horizontal="center" wrapText="1"/>
      <protection locked="0"/>
    </xf>
    <xf numFmtId="0" fontId="6" fillId="0" borderId="4" xfId="0" applyFont="1" applyBorder="1" applyAlignment="1" applyProtection="1">
      <alignment horizont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11"/>
  <sheetViews>
    <sheetView tabSelected="1" workbookViewId="0">
      <pane xSplit="4" ySplit="3" topLeftCell="E695" activePane="bottomRight" state="frozen"/>
      <selection pane="topRight" activeCell="E1" sqref="E1"/>
      <selection pane="bottomLeft" activeCell="A4" sqref="A4"/>
      <selection pane="bottomRight" activeCell="M710" sqref="M710"/>
    </sheetView>
  </sheetViews>
  <sheetFormatPr baseColWidth="10" defaultRowHeight="15" x14ac:dyDescent="0.25"/>
  <cols>
    <col min="1" max="1" width="15.5703125" style="3" bestFit="1" customWidth="1"/>
    <col min="2" max="2" width="6.5703125" style="3" customWidth="1"/>
    <col min="3" max="3" width="3.7109375" style="3" customWidth="1"/>
    <col min="4" max="4" width="32.85546875" style="3" customWidth="1"/>
    <col min="5" max="5" width="14.42578125" style="3" bestFit="1" customWidth="1"/>
    <col min="6" max="6" width="2.85546875" style="3" customWidth="1"/>
    <col min="7" max="7" width="8.5703125" style="3" customWidth="1"/>
    <col min="8" max="8" width="8.140625" style="3" customWidth="1"/>
    <col min="9" max="9" width="10.42578125" style="3" customWidth="1"/>
    <col min="10" max="10" width="10.140625" style="3" customWidth="1"/>
    <col min="11" max="11" width="7.85546875" style="3" customWidth="1"/>
    <col min="12" max="12" width="8.7109375" style="3" customWidth="1"/>
    <col min="13" max="13" width="13.28515625" style="3" customWidth="1"/>
    <col min="14" max="16384" width="11.42578125" style="3"/>
  </cols>
  <sheetData>
    <row r="1" spans="1:13" x14ac:dyDescent="0.25">
      <c r="A1" s="16" t="s">
        <v>0</v>
      </c>
      <c r="B1" s="17"/>
      <c r="C1" s="17"/>
      <c r="D1" s="17"/>
      <c r="E1" s="17"/>
      <c r="F1" s="17"/>
      <c r="G1" s="17"/>
      <c r="H1" s="17"/>
      <c r="I1" s="17"/>
      <c r="J1" s="17"/>
      <c r="K1" s="17"/>
      <c r="L1" s="2"/>
      <c r="M1" s="2"/>
    </row>
    <row r="2" spans="1:13" ht="18.75" x14ac:dyDescent="0.25">
      <c r="A2" s="18" t="s">
        <v>1</v>
      </c>
      <c r="B2" s="19"/>
      <c r="C2" s="19"/>
      <c r="D2" s="19"/>
      <c r="E2" s="19"/>
      <c r="F2" s="19"/>
      <c r="G2" s="19"/>
      <c r="H2" s="19"/>
      <c r="I2" s="19"/>
      <c r="J2" s="19"/>
      <c r="K2" s="19"/>
      <c r="L2" s="4"/>
      <c r="M2" s="4"/>
    </row>
    <row r="3" spans="1:13" x14ac:dyDescent="0.25">
      <c r="A3" s="20" t="s">
        <v>2</v>
      </c>
      <c r="B3" s="20" t="s">
        <v>5</v>
      </c>
      <c r="C3" s="20" t="s">
        <v>6</v>
      </c>
      <c r="D3" s="21" t="s">
        <v>3</v>
      </c>
      <c r="E3" s="20" t="s">
        <v>9</v>
      </c>
      <c r="F3" s="22" t="s">
        <v>10</v>
      </c>
      <c r="G3" s="22" t="s">
        <v>11</v>
      </c>
      <c r="H3" s="22" t="s">
        <v>12</v>
      </c>
      <c r="I3" s="22" t="s">
        <v>13</v>
      </c>
      <c r="J3" s="22" t="s">
        <v>14</v>
      </c>
      <c r="K3" s="22" t="s">
        <v>7</v>
      </c>
      <c r="L3" s="5" t="s">
        <v>8</v>
      </c>
      <c r="M3" s="5" t="s">
        <v>4</v>
      </c>
    </row>
    <row r="4" spans="1:13" x14ac:dyDescent="0.25">
      <c r="A4" s="23" t="s">
        <v>15</v>
      </c>
      <c r="B4" s="23" t="s">
        <v>17</v>
      </c>
      <c r="C4" s="23" t="s">
        <v>18</v>
      </c>
      <c r="D4" s="24" t="s">
        <v>16</v>
      </c>
      <c r="E4" s="25"/>
      <c r="F4" s="25"/>
      <c r="G4" s="25"/>
      <c r="H4" s="25"/>
      <c r="I4" s="25"/>
      <c r="J4" s="25"/>
      <c r="K4" s="26">
        <f>K371</f>
        <v>1</v>
      </c>
      <c r="L4" s="6"/>
      <c r="M4" s="6">
        <f>M371</f>
        <v>1335.67</v>
      </c>
    </row>
    <row r="5" spans="1:13" x14ac:dyDescent="0.25">
      <c r="A5" s="27"/>
      <c r="B5" s="27"/>
      <c r="C5" s="27"/>
      <c r="D5" s="28"/>
      <c r="E5" s="27"/>
      <c r="F5" s="27"/>
      <c r="G5" s="27"/>
      <c r="H5" s="27"/>
      <c r="I5" s="27"/>
      <c r="J5" s="27"/>
      <c r="K5" s="27"/>
      <c r="L5" s="7"/>
      <c r="M5" s="7"/>
    </row>
    <row r="6" spans="1:13" x14ac:dyDescent="0.25">
      <c r="A6" s="29" t="s">
        <v>19</v>
      </c>
      <c r="B6" s="29" t="s">
        <v>17</v>
      </c>
      <c r="C6" s="29" t="s">
        <v>18</v>
      </c>
      <c r="D6" s="30" t="s">
        <v>20</v>
      </c>
      <c r="E6" s="31"/>
      <c r="F6" s="31"/>
      <c r="G6" s="31"/>
      <c r="H6" s="31"/>
      <c r="I6" s="31"/>
      <c r="J6" s="31"/>
      <c r="K6" s="32">
        <f>K96</f>
        <v>1</v>
      </c>
      <c r="L6" s="6"/>
      <c r="M6" s="6">
        <f>M96</f>
        <v>0</v>
      </c>
    </row>
    <row r="7" spans="1:13" x14ac:dyDescent="0.25">
      <c r="A7" s="27"/>
      <c r="B7" s="27"/>
      <c r="C7" s="27"/>
      <c r="D7" s="28"/>
      <c r="E7" s="27"/>
      <c r="F7" s="27"/>
      <c r="G7" s="27"/>
      <c r="H7" s="27"/>
      <c r="I7" s="27"/>
      <c r="J7" s="27"/>
      <c r="K7" s="27"/>
      <c r="L7" s="7"/>
      <c r="M7" s="7"/>
    </row>
    <row r="8" spans="1:13" ht="22.5" x14ac:dyDescent="0.25">
      <c r="A8" s="33" t="s">
        <v>21</v>
      </c>
      <c r="B8" s="33" t="s">
        <v>23</v>
      </c>
      <c r="C8" s="33" t="s">
        <v>24</v>
      </c>
      <c r="D8" s="34" t="s">
        <v>22</v>
      </c>
      <c r="E8" s="27"/>
      <c r="F8" s="27"/>
      <c r="G8" s="27"/>
      <c r="H8" s="27"/>
      <c r="I8" s="27"/>
      <c r="J8" s="27"/>
      <c r="K8" s="1">
        <f>K13</f>
        <v>77</v>
      </c>
      <c r="L8" s="9"/>
      <c r="M8" s="9">
        <f>M13</f>
        <v>0</v>
      </c>
    </row>
    <row r="9" spans="1:13" ht="90" x14ac:dyDescent="0.25">
      <c r="A9" s="27"/>
      <c r="B9" s="27"/>
      <c r="C9" s="27"/>
      <c r="D9" s="28" t="s">
        <v>25</v>
      </c>
      <c r="E9" s="27"/>
      <c r="F9" s="27"/>
      <c r="G9" s="27"/>
      <c r="H9" s="27"/>
      <c r="I9" s="27"/>
      <c r="J9" s="27"/>
      <c r="K9" s="27"/>
      <c r="L9" s="7"/>
      <c r="M9" s="7"/>
    </row>
    <row r="10" spans="1:13" x14ac:dyDescent="0.25">
      <c r="A10" s="27"/>
      <c r="B10" s="27"/>
      <c r="C10" s="27"/>
      <c r="D10" s="28"/>
      <c r="E10" s="33" t="s">
        <v>26</v>
      </c>
      <c r="F10" s="27">
        <v>2</v>
      </c>
      <c r="G10" s="35">
        <v>6.4</v>
      </c>
      <c r="H10" s="35">
        <v>0</v>
      </c>
      <c r="I10" s="35">
        <v>0</v>
      </c>
      <c r="J10" s="1">
        <f>F10*(G10+ (G10= 0))*(H10+ (H10= 0))*(I10+ (I10= 0))</f>
        <v>12.8</v>
      </c>
      <c r="K10" s="27"/>
      <c r="L10" s="7"/>
      <c r="M10" s="7"/>
    </row>
    <row r="11" spans="1:13" x14ac:dyDescent="0.25">
      <c r="A11" s="27"/>
      <c r="B11" s="27"/>
      <c r="C11" s="27"/>
      <c r="D11" s="28"/>
      <c r="E11" s="33" t="s">
        <v>18</v>
      </c>
      <c r="F11" s="27">
        <v>2</v>
      </c>
      <c r="G11" s="35">
        <v>23</v>
      </c>
      <c r="H11" s="35">
        <v>0</v>
      </c>
      <c r="I11" s="35">
        <v>0</v>
      </c>
      <c r="J11" s="1">
        <f>F11*(G11+ (G11= 0))*(H11+ (H11= 0))*(I11+ (I11= 0))</f>
        <v>46</v>
      </c>
      <c r="K11" s="27"/>
      <c r="L11" s="7"/>
      <c r="M11" s="7"/>
    </row>
    <row r="12" spans="1:13" x14ac:dyDescent="0.25">
      <c r="A12" s="27"/>
      <c r="B12" s="27"/>
      <c r="C12" s="27"/>
      <c r="D12" s="28"/>
      <c r="E12" s="33" t="s">
        <v>18</v>
      </c>
      <c r="F12" s="27">
        <v>2</v>
      </c>
      <c r="G12" s="35">
        <v>9.1</v>
      </c>
      <c r="H12" s="35">
        <v>0</v>
      </c>
      <c r="I12" s="35">
        <v>0</v>
      </c>
      <c r="J12" s="1">
        <f>F12*(G12+ (G12= 0))*(H12+ (H12= 0))*(I12+ (I12= 0))</f>
        <v>18.2</v>
      </c>
      <c r="K12" s="27"/>
      <c r="L12" s="7"/>
      <c r="M12" s="7"/>
    </row>
    <row r="13" spans="1:13" x14ac:dyDescent="0.25">
      <c r="A13" s="27"/>
      <c r="B13" s="27"/>
      <c r="C13" s="27"/>
      <c r="D13" s="28"/>
      <c r="E13" s="27"/>
      <c r="F13" s="27"/>
      <c r="G13" s="27"/>
      <c r="H13" s="27"/>
      <c r="I13" s="27"/>
      <c r="J13" s="36" t="s">
        <v>27</v>
      </c>
      <c r="K13" s="32">
        <f>SUM(J10:J12)</f>
        <v>77</v>
      </c>
      <c r="L13" s="10"/>
      <c r="M13" s="6">
        <f>ROUND(L13*K13,2)</f>
        <v>0</v>
      </c>
    </row>
    <row r="14" spans="1:13" ht="0.95" customHeight="1" x14ac:dyDescent="0.25">
      <c r="A14" s="37"/>
      <c r="B14" s="37"/>
      <c r="C14" s="37"/>
      <c r="D14" s="38"/>
      <c r="E14" s="37"/>
      <c r="F14" s="37"/>
      <c r="G14" s="37"/>
      <c r="H14" s="37"/>
      <c r="I14" s="37"/>
      <c r="J14" s="37"/>
      <c r="K14" s="37"/>
      <c r="L14" s="12"/>
      <c r="M14" s="12"/>
    </row>
    <row r="15" spans="1:13" x14ac:dyDescent="0.25">
      <c r="A15" s="33" t="s">
        <v>28</v>
      </c>
      <c r="B15" s="33" t="s">
        <v>23</v>
      </c>
      <c r="C15" s="33" t="s">
        <v>24</v>
      </c>
      <c r="D15" s="34" t="s">
        <v>29</v>
      </c>
      <c r="E15" s="27"/>
      <c r="F15" s="27"/>
      <c r="G15" s="27"/>
      <c r="H15" s="27"/>
      <c r="I15" s="27"/>
      <c r="J15" s="27"/>
      <c r="K15" s="1">
        <f>K18</f>
        <v>12.8</v>
      </c>
      <c r="L15" s="9"/>
      <c r="M15" s="9">
        <f>M18</f>
        <v>0</v>
      </c>
    </row>
    <row r="16" spans="1:13" ht="101.25" x14ac:dyDescent="0.25">
      <c r="A16" s="27"/>
      <c r="B16" s="27"/>
      <c r="C16" s="27"/>
      <c r="D16" s="28" t="s">
        <v>30</v>
      </c>
      <c r="E16" s="27"/>
      <c r="F16" s="27"/>
      <c r="G16" s="27"/>
      <c r="H16" s="27"/>
      <c r="I16" s="27"/>
      <c r="J16" s="27"/>
      <c r="K16" s="27"/>
      <c r="L16" s="7"/>
      <c r="M16" s="7"/>
    </row>
    <row r="17" spans="1:13" x14ac:dyDescent="0.25">
      <c r="A17" s="27"/>
      <c r="B17" s="27"/>
      <c r="C17" s="27"/>
      <c r="D17" s="28"/>
      <c r="E17" s="33" t="s">
        <v>31</v>
      </c>
      <c r="F17" s="27">
        <v>2</v>
      </c>
      <c r="G17" s="35">
        <v>6.4</v>
      </c>
      <c r="H17" s="35">
        <v>0</v>
      </c>
      <c r="I17" s="35">
        <v>0</v>
      </c>
      <c r="J17" s="1">
        <f>F17*(G17+ (G17= 0))*(H17+ (H17= 0))*(I17+ (I17= 0))</f>
        <v>12.8</v>
      </c>
      <c r="K17" s="27"/>
      <c r="L17" s="7"/>
      <c r="M17" s="7"/>
    </row>
    <row r="18" spans="1:13" x14ac:dyDescent="0.25">
      <c r="A18" s="27"/>
      <c r="B18" s="27"/>
      <c r="C18" s="27"/>
      <c r="D18" s="28"/>
      <c r="E18" s="27"/>
      <c r="F18" s="27"/>
      <c r="G18" s="27"/>
      <c r="H18" s="27"/>
      <c r="I18" s="27"/>
      <c r="J18" s="36" t="s">
        <v>32</v>
      </c>
      <c r="K18" s="32">
        <f>SUM(J17:J17)</f>
        <v>12.8</v>
      </c>
      <c r="L18" s="10"/>
      <c r="M18" s="6">
        <f>ROUND(L18*K18,2)</f>
        <v>0</v>
      </c>
    </row>
    <row r="19" spans="1:13" ht="0.95" customHeight="1" x14ac:dyDescent="0.25">
      <c r="A19" s="37"/>
      <c r="B19" s="37"/>
      <c r="C19" s="37"/>
      <c r="D19" s="38"/>
      <c r="E19" s="37"/>
      <c r="F19" s="37"/>
      <c r="G19" s="37"/>
      <c r="H19" s="37"/>
      <c r="I19" s="37"/>
      <c r="J19" s="37"/>
      <c r="K19" s="37"/>
      <c r="L19" s="12"/>
      <c r="M19" s="12"/>
    </row>
    <row r="20" spans="1:13" x14ac:dyDescent="0.25">
      <c r="A20" s="33" t="s">
        <v>33</v>
      </c>
      <c r="B20" s="33" t="s">
        <v>23</v>
      </c>
      <c r="C20" s="33" t="s">
        <v>35</v>
      </c>
      <c r="D20" s="34" t="s">
        <v>34</v>
      </c>
      <c r="E20" s="27"/>
      <c r="F20" s="27"/>
      <c r="G20" s="27"/>
      <c r="H20" s="27"/>
      <c r="I20" s="27"/>
      <c r="J20" s="27"/>
      <c r="K20" s="1">
        <f>K23</f>
        <v>116.64000000000001</v>
      </c>
      <c r="L20" s="9"/>
      <c r="M20" s="9">
        <f>M23</f>
        <v>0</v>
      </c>
    </row>
    <row r="21" spans="1:13" ht="90" x14ac:dyDescent="0.25">
      <c r="A21" s="27"/>
      <c r="B21" s="27"/>
      <c r="C21" s="27"/>
      <c r="D21" s="28" t="s">
        <v>36</v>
      </c>
      <c r="E21" s="27"/>
      <c r="F21" s="27"/>
      <c r="G21" s="27"/>
      <c r="H21" s="27"/>
      <c r="I21" s="27"/>
      <c r="J21" s="27"/>
      <c r="K21" s="27"/>
      <c r="L21" s="7"/>
      <c r="M21" s="7"/>
    </row>
    <row r="22" spans="1:13" x14ac:dyDescent="0.25">
      <c r="A22" s="27"/>
      <c r="B22" s="27"/>
      <c r="C22" s="27"/>
      <c r="D22" s="28"/>
      <c r="E22" s="33" t="s">
        <v>26</v>
      </c>
      <c r="F22" s="27">
        <v>64</v>
      </c>
      <c r="G22" s="35">
        <v>1.35</v>
      </c>
      <c r="H22" s="35">
        <v>1.35</v>
      </c>
      <c r="I22" s="35">
        <v>0</v>
      </c>
      <c r="J22" s="1">
        <f>F22*(G22+ (G22= 0))*(H22+ (H22= 0))*(I22+ (I22= 0))</f>
        <v>116.64000000000001</v>
      </c>
      <c r="K22" s="27"/>
      <c r="L22" s="7"/>
      <c r="M22" s="7"/>
    </row>
    <row r="23" spans="1:13" x14ac:dyDescent="0.25">
      <c r="A23" s="27"/>
      <c r="B23" s="27"/>
      <c r="C23" s="27"/>
      <c r="D23" s="28"/>
      <c r="E23" s="27"/>
      <c r="F23" s="27"/>
      <c r="G23" s="27"/>
      <c r="H23" s="27"/>
      <c r="I23" s="27"/>
      <c r="J23" s="36" t="s">
        <v>37</v>
      </c>
      <c r="K23" s="32">
        <f>SUM(J22:J22)</f>
        <v>116.64000000000001</v>
      </c>
      <c r="L23" s="10"/>
      <c r="M23" s="6">
        <f>ROUND(L23*K23,2)</f>
        <v>0</v>
      </c>
    </row>
    <row r="24" spans="1:13" ht="0.95" customHeight="1" x14ac:dyDescent="0.25">
      <c r="A24" s="37"/>
      <c r="B24" s="37"/>
      <c r="C24" s="37"/>
      <c r="D24" s="38"/>
      <c r="E24" s="37"/>
      <c r="F24" s="37"/>
      <c r="G24" s="37"/>
      <c r="H24" s="37"/>
      <c r="I24" s="37"/>
      <c r="J24" s="37"/>
      <c r="K24" s="37"/>
      <c r="L24" s="12"/>
      <c r="M24" s="12"/>
    </row>
    <row r="25" spans="1:13" ht="22.5" x14ac:dyDescent="0.25">
      <c r="A25" s="33" t="s">
        <v>38</v>
      </c>
      <c r="B25" s="33" t="s">
        <v>23</v>
      </c>
      <c r="C25" s="33" t="s">
        <v>40</v>
      </c>
      <c r="D25" s="34" t="s">
        <v>39</v>
      </c>
      <c r="E25" s="27"/>
      <c r="F25" s="27"/>
      <c r="G25" s="27"/>
      <c r="H25" s="27"/>
      <c r="I25" s="27"/>
      <c r="J25" s="27"/>
      <c r="K25" s="1">
        <f>K28</f>
        <v>16</v>
      </c>
      <c r="L25" s="9"/>
      <c r="M25" s="9">
        <f>M28</f>
        <v>0</v>
      </c>
    </row>
    <row r="26" spans="1:13" ht="101.25" x14ac:dyDescent="0.25">
      <c r="A26" s="27"/>
      <c r="B26" s="27"/>
      <c r="C26" s="27"/>
      <c r="D26" s="28" t="s">
        <v>41</v>
      </c>
      <c r="E26" s="27"/>
      <c r="F26" s="27"/>
      <c r="G26" s="27"/>
      <c r="H26" s="27"/>
      <c r="I26" s="27"/>
      <c r="J26" s="27"/>
      <c r="K26" s="27"/>
      <c r="L26" s="7"/>
      <c r="M26" s="7"/>
    </row>
    <row r="27" spans="1:13" x14ac:dyDescent="0.25">
      <c r="A27" s="27"/>
      <c r="B27" s="27"/>
      <c r="C27" s="27"/>
      <c r="D27" s="28"/>
      <c r="E27" s="33" t="s">
        <v>26</v>
      </c>
      <c r="F27" s="27">
        <v>1</v>
      </c>
      <c r="G27" s="35">
        <v>16</v>
      </c>
      <c r="H27" s="35">
        <v>0</v>
      </c>
      <c r="I27" s="35">
        <v>0</v>
      </c>
      <c r="J27" s="1">
        <f>F27*(G27+ (G27= 0))*(H27+ (H27= 0))*(I27+ (I27= 0))</f>
        <v>16</v>
      </c>
      <c r="K27" s="27"/>
      <c r="L27" s="7"/>
      <c r="M27" s="7"/>
    </row>
    <row r="28" spans="1:13" x14ac:dyDescent="0.25">
      <c r="A28" s="27"/>
      <c r="B28" s="27"/>
      <c r="C28" s="27"/>
      <c r="D28" s="28"/>
      <c r="E28" s="27"/>
      <c r="F28" s="27"/>
      <c r="G28" s="27"/>
      <c r="H28" s="27"/>
      <c r="I28" s="27"/>
      <c r="J28" s="36" t="s">
        <v>42</v>
      </c>
      <c r="K28" s="32">
        <f>SUM(J27:J27)</f>
        <v>16</v>
      </c>
      <c r="L28" s="10"/>
      <c r="M28" s="6">
        <f>ROUND(L28*K28,2)</f>
        <v>0</v>
      </c>
    </row>
    <row r="29" spans="1:13" ht="0.95" customHeight="1" x14ac:dyDescent="0.25">
      <c r="A29" s="37"/>
      <c r="B29" s="37"/>
      <c r="C29" s="37"/>
      <c r="D29" s="38"/>
      <c r="E29" s="37"/>
      <c r="F29" s="37"/>
      <c r="G29" s="37"/>
      <c r="H29" s="37"/>
      <c r="I29" s="37"/>
      <c r="J29" s="37"/>
      <c r="K29" s="37"/>
      <c r="L29" s="12"/>
      <c r="M29" s="12"/>
    </row>
    <row r="30" spans="1:13" ht="22.5" x14ac:dyDescent="0.25">
      <c r="A30" s="33" t="s">
        <v>43</v>
      </c>
      <c r="B30" s="33" t="s">
        <v>23</v>
      </c>
      <c r="C30" s="33" t="s">
        <v>45</v>
      </c>
      <c r="D30" s="34" t="s">
        <v>44</v>
      </c>
      <c r="E30" s="27"/>
      <c r="F30" s="27"/>
      <c r="G30" s="27"/>
      <c r="H30" s="27"/>
      <c r="I30" s="27"/>
      <c r="J30" s="27"/>
      <c r="K30" s="1">
        <f>K36</f>
        <v>264</v>
      </c>
      <c r="L30" s="9"/>
      <c r="M30" s="9">
        <f>M36</f>
        <v>0</v>
      </c>
    </row>
    <row r="31" spans="1:13" ht="78.75" x14ac:dyDescent="0.25">
      <c r="A31" s="27"/>
      <c r="B31" s="27"/>
      <c r="C31" s="27"/>
      <c r="D31" s="28" t="s">
        <v>46</v>
      </c>
      <c r="E31" s="27"/>
      <c r="F31" s="27"/>
      <c r="G31" s="27"/>
      <c r="H31" s="27"/>
      <c r="I31" s="27"/>
      <c r="J31" s="27"/>
      <c r="K31" s="27"/>
      <c r="L31" s="7"/>
      <c r="M31" s="7"/>
    </row>
    <row r="32" spans="1:13" x14ac:dyDescent="0.25">
      <c r="A32" s="27"/>
      <c r="B32" s="27"/>
      <c r="C32" s="27"/>
      <c r="D32" s="28"/>
      <c r="E32" s="33" t="s">
        <v>26</v>
      </c>
      <c r="F32" s="27">
        <v>4</v>
      </c>
      <c r="G32" s="35">
        <v>6.4</v>
      </c>
      <c r="H32" s="35">
        <v>0</v>
      </c>
      <c r="I32" s="35">
        <v>0.8</v>
      </c>
      <c r="J32" s="1">
        <f>F32*(G32+ (G32= 0))*(H32+ (H32= 0))*(I32+ (I32= 0))</f>
        <v>20.480000000000004</v>
      </c>
      <c r="K32" s="27"/>
      <c r="L32" s="7"/>
      <c r="M32" s="7"/>
    </row>
    <row r="33" spans="1:13" x14ac:dyDescent="0.25">
      <c r="A33" s="27"/>
      <c r="B33" s="27"/>
      <c r="C33" s="27"/>
      <c r="D33" s="28"/>
      <c r="E33" s="33" t="s">
        <v>47</v>
      </c>
      <c r="F33" s="27">
        <v>4</v>
      </c>
      <c r="G33" s="35">
        <v>23</v>
      </c>
      <c r="H33" s="35">
        <v>0</v>
      </c>
      <c r="I33" s="35">
        <v>0.8</v>
      </c>
      <c r="J33" s="1">
        <f>F33*(G33+ (G33= 0))*(H33+ (H33= 0))*(I33+ (I33= 0))</f>
        <v>73.600000000000009</v>
      </c>
      <c r="K33" s="27"/>
      <c r="L33" s="7"/>
      <c r="M33" s="7"/>
    </row>
    <row r="34" spans="1:13" x14ac:dyDescent="0.25">
      <c r="A34" s="27"/>
      <c r="B34" s="27"/>
      <c r="C34" s="27"/>
      <c r="D34" s="28"/>
      <c r="E34" s="33" t="s">
        <v>47</v>
      </c>
      <c r="F34" s="27">
        <v>4</v>
      </c>
      <c r="G34" s="35">
        <v>9.1</v>
      </c>
      <c r="H34" s="35">
        <v>0</v>
      </c>
      <c r="I34" s="35">
        <v>0.8</v>
      </c>
      <c r="J34" s="1">
        <f>F34*(G34+ (G34= 0))*(H34+ (H34= 0))*(I34+ (I34= 0))</f>
        <v>29.12</v>
      </c>
      <c r="K34" s="27"/>
      <c r="L34" s="7"/>
      <c r="M34" s="7"/>
    </row>
    <row r="35" spans="1:13" x14ac:dyDescent="0.25">
      <c r="A35" s="27"/>
      <c r="B35" s="27"/>
      <c r="C35" s="27"/>
      <c r="D35" s="28"/>
      <c r="E35" s="33" t="s">
        <v>48</v>
      </c>
      <c r="F35" s="27">
        <v>16</v>
      </c>
      <c r="G35" s="35">
        <v>11</v>
      </c>
      <c r="H35" s="35">
        <v>0</v>
      </c>
      <c r="I35" s="35">
        <v>0.8</v>
      </c>
      <c r="J35" s="1">
        <f>F35*(G35+ (G35= 0))*(H35+ (H35= 0))*(I35+ (I35= 0))</f>
        <v>140.80000000000001</v>
      </c>
      <c r="K35" s="27"/>
      <c r="L35" s="7"/>
      <c r="M35" s="7"/>
    </row>
    <row r="36" spans="1:13" x14ac:dyDescent="0.25">
      <c r="A36" s="27"/>
      <c r="B36" s="27"/>
      <c r="C36" s="27"/>
      <c r="D36" s="28"/>
      <c r="E36" s="27"/>
      <c r="F36" s="27"/>
      <c r="G36" s="27"/>
      <c r="H36" s="27"/>
      <c r="I36" s="27"/>
      <c r="J36" s="36" t="s">
        <v>49</v>
      </c>
      <c r="K36" s="32">
        <f>SUM(J32:J35)</f>
        <v>264</v>
      </c>
      <c r="L36" s="10"/>
      <c r="M36" s="6">
        <f>ROUND(L36*K36,2)</f>
        <v>0</v>
      </c>
    </row>
    <row r="37" spans="1:13" ht="0.95" customHeight="1" x14ac:dyDescent="0.25">
      <c r="A37" s="37"/>
      <c r="B37" s="37"/>
      <c r="C37" s="37"/>
      <c r="D37" s="38"/>
      <c r="E37" s="37"/>
      <c r="F37" s="37"/>
      <c r="G37" s="37"/>
      <c r="H37" s="37"/>
      <c r="I37" s="37"/>
      <c r="J37" s="37"/>
      <c r="K37" s="37"/>
      <c r="L37" s="12"/>
      <c r="M37" s="12"/>
    </row>
    <row r="38" spans="1:13" x14ac:dyDescent="0.25">
      <c r="A38" s="33" t="s">
        <v>50</v>
      </c>
      <c r="B38" s="33" t="s">
        <v>23</v>
      </c>
      <c r="C38" s="33" t="s">
        <v>35</v>
      </c>
      <c r="D38" s="34" t="s">
        <v>51</v>
      </c>
      <c r="E38" s="27"/>
      <c r="F38" s="27"/>
      <c r="G38" s="27"/>
      <c r="H38" s="27"/>
      <c r="I38" s="27"/>
      <c r="J38" s="27"/>
      <c r="K38" s="1">
        <f>K41</f>
        <v>88</v>
      </c>
      <c r="L38" s="9"/>
      <c r="M38" s="9">
        <f>M41</f>
        <v>0</v>
      </c>
    </row>
    <row r="39" spans="1:13" ht="90" x14ac:dyDescent="0.25">
      <c r="A39" s="27"/>
      <c r="B39" s="27"/>
      <c r="C39" s="27"/>
      <c r="D39" s="28" t="s">
        <v>52</v>
      </c>
      <c r="E39" s="27"/>
      <c r="F39" s="27"/>
      <c r="G39" s="27"/>
      <c r="H39" s="27"/>
      <c r="I39" s="27"/>
      <c r="J39" s="27"/>
      <c r="K39" s="27"/>
      <c r="L39" s="7"/>
      <c r="M39" s="7"/>
    </row>
    <row r="40" spans="1:13" x14ac:dyDescent="0.25">
      <c r="A40" s="27"/>
      <c r="B40" s="27"/>
      <c r="C40" s="27"/>
      <c r="D40" s="28"/>
      <c r="E40" s="33" t="s">
        <v>53</v>
      </c>
      <c r="F40" s="27">
        <v>16</v>
      </c>
      <c r="G40" s="35">
        <v>11</v>
      </c>
      <c r="H40" s="35">
        <v>0</v>
      </c>
      <c r="I40" s="35">
        <v>0.5</v>
      </c>
      <c r="J40" s="1">
        <f>F40*(G40+ (G40= 0))*(H40+ (H40= 0))*(I40+ (I40= 0))</f>
        <v>88</v>
      </c>
      <c r="K40" s="27"/>
      <c r="L40" s="7"/>
      <c r="M40" s="7"/>
    </row>
    <row r="41" spans="1:13" x14ac:dyDescent="0.25">
      <c r="A41" s="27"/>
      <c r="B41" s="27"/>
      <c r="C41" s="27"/>
      <c r="D41" s="28"/>
      <c r="E41" s="27"/>
      <c r="F41" s="27"/>
      <c r="G41" s="27"/>
      <c r="H41" s="27"/>
      <c r="I41" s="27"/>
      <c r="J41" s="36" t="s">
        <v>54</v>
      </c>
      <c r="K41" s="32">
        <f>SUM(J40:J40)</f>
        <v>88</v>
      </c>
      <c r="L41" s="10"/>
      <c r="M41" s="6">
        <f>ROUND(L41*K41,2)</f>
        <v>0</v>
      </c>
    </row>
    <row r="42" spans="1:13" ht="0.95" customHeight="1" x14ac:dyDescent="0.25">
      <c r="A42" s="37"/>
      <c r="B42" s="37"/>
      <c r="C42" s="37"/>
      <c r="D42" s="38"/>
      <c r="E42" s="37"/>
      <c r="F42" s="37"/>
      <c r="G42" s="37"/>
      <c r="H42" s="37"/>
      <c r="I42" s="37"/>
      <c r="J42" s="37"/>
      <c r="K42" s="37"/>
      <c r="L42" s="12"/>
      <c r="M42" s="12"/>
    </row>
    <row r="43" spans="1:13" x14ac:dyDescent="0.25">
      <c r="A43" s="33" t="s">
        <v>55</v>
      </c>
      <c r="B43" s="33" t="s">
        <v>23</v>
      </c>
      <c r="C43" s="33" t="s">
        <v>45</v>
      </c>
      <c r="D43" s="34" t="s">
        <v>56</v>
      </c>
      <c r="E43" s="27"/>
      <c r="F43" s="27"/>
      <c r="G43" s="27"/>
      <c r="H43" s="27"/>
      <c r="I43" s="27"/>
      <c r="J43" s="27"/>
      <c r="K43" s="1">
        <f>K46</f>
        <v>330</v>
      </c>
      <c r="L43" s="9"/>
      <c r="M43" s="9">
        <f>M46</f>
        <v>0</v>
      </c>
    </row>
    <row r="44" spans="1:13" ht="90" x14ac:dyDescent="0.25">
      <c r="A44" s="27"/>
      <c r="B44" s="27"/>
      <c r="C44" s="27"/>
      <c r="D44" s="28" t="s">
        <v>57</v>
      </c>
      <c r="E44" s="27"/>
      <c r="F44" s="27"/>
      <c r="G44" s="27"/>
      <c r="H44" s="27"/>
      <c r="I44" s="27"/>
      <c r="J44" s="27"/>
      <c r="K44" s="27"/>
      <c r="L44" s="7"/>
      <c r="M44" s="7"/>
    </row>
    <row r="45" spans="1:13" x14ac:dyDescent="0.25">
      <c r="A45" s="27"/>
      <c r="B45" s="27"/>
      <c r="C45" s="27"/>
      <c r="D45" s="28"/>
      <c r="E45" s="33" t="s">
        <v>26</v>
      </c>
      <c r="F45" s="27">
        <v>2</v>
      </c>
      <c r="G45" s="35">
        <v>33</v>
      </c>
      <c r="H45" s="35">
        <v>5</v>
      </c>
      <c r="I45" s="35">
        <v>0</v>
      </c>
      <c r="J45" s="1">
        <f>F45*(G45+ (G45= 0))*(H45+ (H45= 0))*(I45+ (I45= 0))</f>
        <v>330</v>
      </c>
      <c r="K45" s="27"/>
      <c r="L45" s="7"/>
      <c r="M45" s="7"/>
    </row>
    <row r="46" spans="1:13" x14ac:dyDescent="0.25">
      <c r="A46" s="27"/>
      <c r="B46" s="27"/>
      <c r="C46" s="27"/>
      <c r="D46" s="28"/>
      <c r="E46" s="27"/>
      <c r="F46" s="27"/>
      <c r="G46" s="27"/>
      <c r="H46" s="27"/>
      <c r="I46" s="27"/>
      <c r="J46" s="36" t="s">
        <v>58</v>
      </c>
      <c r="K46" s="32">
        <f>SUM(J45:J45)</f>
        <v>330</v>
      </c>
      <c r="L46" s="10"/>
      <c r="M46" s="6">
        <f>ROUND(L46*K46,2)</f>
        <v>0</v>
      </c>
    </row>
    <row r="47" spans="1:13" ht="0.95" customHeight="1" x14ac:dyDescent="0.25">
      <c r="A47" s="37"/>
      <c r="B47" s="37"/>
      <c r="C47" s="37"/>
      <c r="D47" s="38"/>
      <c r="E47" s="37"/>
      <c r="F47" s="37"/>
      <c r="G47" s="37"/>
      <c r="H47" s="37"/>
      <c r="I47" s="37"/>
      <c r="J47" s="37"/>
      <c r="K47" s="37"/>
      <c r="L47" s="12"/>
      <c r="M47" s="12"/>
    </row>
    <row r="48" spans="1:13" ht="22.5" x14ac:dyDescent="0.25">
      <c r="A48" s="33" t="s">
        <v>59</v>
      </c>
      <c r="B48" s="33" t="s">
        <v>23</v>
      </c>
      <c r="C48" s="33" t="s">
        <v>35</v>
      </c>
      <c r="D48" s="34" t="s">
        <v>60</v>
      </c>
      <c r="E48" s="27"/>
      <c r="F48" s="27"/>
      <c r="G48" s="27"/>
      <c r="H48" s="27"/>
      <c r="I48" s="27"/>
      <c r="J48" s="27"/>
      <c r="K48" s="1">
        <f>K51</f>
        <v>460</v>
      </c>
      <c r="L48" s="9"/>
      <c r="M48" s="9">
        <f>M51</f>
        <v>0</v>
      </c>
    </row>
    <row r="49" spans="1:13" ht="90" x14ac:dyDescent="0.25">
      <c r="A49" s="27"/>
      <c r="B49" s="27"/>
      <c r="C49" s="27"/>
      <c r="D49" s="28" t="s">
        <v>61</v>
      </c>
      <c r="E49" s="27"/>
      <c r="F49" s="27"/>
      <c r="G49" s="27"/>
      <c r="H49" s="27"/>
      <c r="I49" s="27"/>
      <c r="J49" s="27"/>
      <c r="K49" s="27"/>
      <c r="L49" s="7"/>
      <c r="M49" s="7"/>
    </row>
    <row r="50" spans="1:13" x14ac:dyDescent="0.25">
      <c r="A50" s="27"/>
      <c r="B50" s="27"/>
      <c r="C50" s="27"/>
      <c r="D50" s="28"/>
      <c r="E50" s="33" t="s">
        <v>26</v>
      </c>
      <c r="F50" s="27">
        <v>1</v>
      </c>
      <c r="G50" s="35">
        <v>23</v>
      </c>
      <c r="H50" s="35">
        <v>20</v>
      </c>
      <c r="I50" s="35">
        <v>0</v>
      </c>
      <c r="J50" s="1">
        <f>F50*(G50+ (G50= 0))*(H50+ (H50= 0))*(I50+ (I50= 0))</f>
        <v>460</v>
      </c>
      <c r="K50" s="27"/>
      <c r="L50" s="7"/>
      <c r="M50" s="7"/>
    </row>
    <row r="51" spans="1:13" x14ac:dyDescent="0.25">
      <c r="A51" s="27"/>
      <c r="B51" s="27"/>
      <c r="C51" s="27"/>
      <c r="D51" s="28"/>
      <c r="E51" s="27"/>
      <c r="F51" s="27"/>
      <c r="G51" s="27"/>
      <c r="H51" s="27"/>
      <c r="I51" s="27"/>
      <c r="J51" s="36" t="s">
        <v>62</v>
      </c>
      <c r="K51" s="32">
        <f>SUM(J50:J50)</f>
        <v>460</v>
      </c>
      <c r="L51" s="10"/>
      <c r="M51" s="6">
        <f>ROUND(L51*K51,2)</f>
        <v>0</v>
      </c>
    </row>
    <row r="52" spans="1:13" ht="0.95" customHeight="1" x14ac:dyDescent="0.25">
      <c r="A52" s="37"/>
      <c r="B52" s="37"/>
      <c r="C52" s="37"/>
      <c r="D52" s="38"/>
      <c r="E52" s="37"/>
      <c r="F52" s="37"/>
      <c r="G52" s="37"/>
      <c r="H52" s="37"/>
      <c r="I52" s="37"/>
      <c r="J52" s="37"/>
      <c r="K52" s="37"/>
      <c r="L52" s="12"/>
      <c r="M52" s="12"/>
    </row>
    <row r="53" spans="1:13" x14ac:dyDescent="0.25">
      <c r="A53" s="33" t="s">
        <v>63</v>
      </c>
      <c r="B53" s="33" t="s">
        <v>23</v>
      </c>
      <c r="C53" s="33" t="s">
        <v>45</v>
      </c>
      <c r="D53" s="34" t="s">
        <v>64</v>
      </c>
      <c r="E53" s="27"/>
      <c r="F53" s="27"/>
      <c r="G53" s="27"/>
      <c r="H53" s="27"/>
      <c r="I53" s="27"/>
      <c r="J53" s="27"/>
      <c r="K53" s="1">
        <f>K56</f>
        <v>460</v>
      </c>
      <c r="L53" s="9"/>
      <c r="M53" s="9">
        <f>M56</f>
        <v>0</v>
      </c>
    </row>
    <row r="54" spans="1:13" ht="90" x14ac:dyDescent="0.25">
      <c r="A54" s="27"/>
      <c r="B54" s="27"/>
      <c r="C54" s="27"/>
      <c r="D54" s="28" t="s">
        <v>65</v>
      </c>
      <c r="E54" s="27"/>
      <c r="F54" s="27"/>
      <c r="G54" s="27"/>
      <c r="H54" s="27"/>
      <c r="I54" s="27"/>
      <c r="J54" s="27"/>
      <c r="K54" s="27"/>
      <c r="L54" s="7"/>
      <c r="M54" s="7"/>
    </row>
    <row r="55" spans="1:13" x14ac:dyDescent="0.25">
      <c r="A55" s="27"/>
      <c r="B55" s="27"/>
      <c r="C55" s="27"/>
      <c r="D55" s="28"/>
      <c r="E55" s="33" t="s">
        <v>26</v>
      </c>
      <c r="F55" s="27">
        <v>1</v>
      </c>
      <c r="G55" s="35">
        <v>23</v>
      </c>
      <c r="H55" s="35">
        <v>20</v>
      </c>
      <c r="I55" s="35">
        <v>0</v>
      </c>
      <c r="J55" s="1">
        <f>F55*(G55+ (G55= 0))*(H55+ (H55= 0))*(I55+ (I55= 0))</f>
        <v>460</v>
      </c>
      <c r="K55" s="27"/>
      <c r="L55" s="7"/>
      <c r="M55" s="7"/>
    </row>
    <row r="56" spans="1:13" x14ac:dyDescent="0.25">
      <c r="A56" s="27"/>
      <c r="B56" s="27"/>
      <c r="C56" s="27"/>
      <c r="D56" s="28"/>
      <c r="E56" s="27"/>
      <c r="F56" s="27"/>
      <c r="G56" s="27"/>
      <c r="H56" s="27"/>
      <c r="I56" s="27"/>
      <c r="J56" s="36" t="s">
        <v>66</v>
      </c>
      <c r="K56" s="32">
        <f>SUM(J55:J55)</f>
        <v>460</v>
      </c>
      <c r="L56" s="10"/>
      <c r="M56" s="6">
        <f>ROUND(L56*K56,2)</f>
        <v>0</v>
      </c>
    </row>
    <row r="57" spans="1:13" ht="0.95" customHeight="1" x14ac:dyDescent="0.25">
      <c r="A57" s="37"/>
      <c r="B57" s="37"/>
      <c r="C57" s="37"/>
      <c r="D57" s="38"/>
      <c r="E57" s="37"/>
      <c r="F57" s="37"/>
      <c r="G57" s="37"/>
      <c r="H57" s="37"/>
      <c r="I57" s="37"/>
      <c r="J57" s="37"/>
      <c r="K57" s="37"/>
      <c r="L57" s="12"/>
      <c r="M57" s="12"/>
    </row>
    <row r="58" spans="1:13" ht="22.5" x14ac:dyDescent="0.25">
      <c r="A58" s="33" t="s">
        <v>67</v>
      </c>
      <c r="B58" s="33" t="s">
        <v>23</v>
      </c>
      <c r="C58" s="33" t="s">
        <v>45</v>
      </c>
      <c r="D58" s="34" t="s">
        <v>68</v>
      </c>
      <c r="E58" s="27"/>
      <c r="F58" s="27"/>
      <c r="G58" s="27"/>
      <c r="H58" s="27"/>
      <c r="I58" s="27"/>
      <c r="J58" s="27"/>
      <c r="K58" s="1">
        <f>K61</f>
        <v>460</v>
      </c>
      <c r="L58" s="9"/>
      <c r="M58" s="9">
        <f>M61</f>
        <v>0</v>
      </c>
    </row>
    <row r="59" spans="1:13" ht="78.75" x14ac:dyDescent="0.25">
      <c r="A59" s="27"/>
      <c r="B59" s="27"/>
      <c r="C59" s="27"/>
      <c r="D59" s="28" t="s">
        <v>69</v>
      </c>
      <c r="E59" s="27"/>
      <c r="F59" s="27"/>
      <c r="G59" s="27"/>
      <c r="H59" s="27"/>
      <c r="I59" s="27"/>
      <c r="J59" s="27"/>
      <c r="K59" s="27"/>
      <c r="L59" s="7"/>
      <c r="M59" s="7"/>
    </row>
    <row r="60" spans="1:13" x14ac:dyDescent="0.25">
      <c r="A60" s="27"/>
      <c r="B60" s="27"/>
      <c r="C60" s="27"/>
      <c r="D60" s="28"/>
      <c r="E60" s="33" t="s">
        <v>26</v>
      </c>
      <c r="F60" s="27">
        <v>1</v>
      </c>
      <c r="G60" s="35">
        <v>23</v>
      </c>
      <c r="H60" s="35">
        <v>20</v>
      </c>
      <c r="I60" s="35">
        <v>0</v>
      </c>
      <c r="J60" s="1">
        <f>F60*(G60+ (G60= 0))*(H60+ (H60= 0))*(I60+ (I60= 0))</f>
        <v>460</v>
      </c>
      <c r="K60" s="27"/>
      <c r="L60" s="7"/>
      <c r="M60" s="7"/>
    </row>
    <row r="61" spans="1:13" x14ac:dyDescent="0.25">
      <c r="A61" s="27"/>
      <c r="B61" s="27"/>
      <c r="C61" s="27"/>
      <c r="D61" s="28"/>
      <c r="E61" s="27"/>
      <c r="F61" s="27"/>
      <c r="G61" s="27"/>
      <c r="H61" s="27"/>
      <c r="I61" s="27"/>
      <c r="J61" s="36" t="s">
        <v>70</v>
      </c>
      <c r="K61" s="32">
        <f>SUM(J60:J60)</f>
        <v>460</v>
      </c>
      <c r="L61" s="10"/>
      <c r="M61" s="6">
        <f>ROUND(L61*K61,2)</f>
        <v>0</v>
      </c>
    </row>
    <row r="62" spans="1:13" ht="0.95" customHeight="1" x14ac:dyDescent="0.25">
      <c r="A62" s="37"/>
      <c r="B62" s="37"/>
      <c r="C62" s="37"/>
      <c r="D62" s="38"/>
      <c r="E62" s="37"/>
      <c r="F62" s="37"/>
      <c r="G62" s="37"/>
      <c r="H62" s="37"/>
      <c r="I62" s="37"/>
      <c r="J62" s="37"/>
      <c r="K62" s="37"/>
      <c r="L62" s="12"/>
      <c r="M62" s="12"/>
    </row>
    <row r="63" spans="1:13" x14ac:dyDescent="0.25">
      <c r="A63" s="33" t="s">
        <v>71</v>
      </c>
      <c r="B63" s="33" t="s">
        <v>23</v>
      </c>
      <c r="C63" s="33" t="s">
        <v>45</v>
      </c>
      <c r="D63" s="34" t="s">
        <v>72</v>
      </c>
      <c r="E63" s="27"/>
      <c r="F63" s="27"/>
      <c r="G63" s="27"/>
      <c r="H63" s="27"/>
      <c r="I63" s="27"/>
      <c r="J63" s="27"/>
      <c r="K63" s="1">
        <f>K68</f>
        <v>781</v>
      </c>
      <c r="L63" s="9"/>
      <c r="M63" s="9">
        <f>M68</f>
        <v>0</v>
      </c>
    </row>
    <row r="64" spans="1:13" ht="168.75" x14ac:dyDescent="0.25">
      <c r="A64" s="27"/>
      <c r="B64" s="27"/>
      <c r="C64" s="27"/>
      <c r="D64" s="28" t="s">
        <v>73</v>
      </c>
      <c r="E64" s="27"/>
      <c r="F64" s="27"/>
      <c r="G64" s="27"/>
      <c r="H64" s="27"/>
      <c r="I64" s="27"/>
      <c r="J64" s="27"/>
      <c r="K64" s="27"/>
      <c r="L64" s="7"/>
      <c r="M64" s="7"/>
    </row>
    <row r="65" spans="1:13" x14ac:dyDescent="0.25">
      <c r="A65" s="27"/>
      <c r="B65" s="27"/>
      <c r="C65" s="27"/>
      <c r="D65" s="28"/>
      <c r="E65" s="33" t="s">
        <v>74</v>
      </c>
      <c r="F65" s="27">
        <v>1</v>
      </c>
      <c r="G65" s="35">
        <v>23</v>
      </c>
      <c r="H65" s="35">
        <v>20</v>
      </c>
      <c r="I65" s="35">
        <v>0</v>
      </c>
      <c r="J65" s="1">
        <f>F65*(G65+ (G65= 0))*(H65+ (H65= 0))*(I65+ (I65= 0))</f>
        <v>460</v>
      </c>
      <c r="K65" s="27"/>
      <c r="L65" s="7"/>
      <c r="M65" s="7"/>
    </row>
    <row r="66" spans="1:13" x14ac:dyDescent="0.25">
      <c r="A66" s="27"/>
      <c r="B66" s="27"/>
      <c r="C66" s="27"/>
      <c r="D66" s="28"/>
      <c r="E66" s="33" t="s">
        <v>18</v>
      </c>
      <c r="F66" s="27">
        <v>2</v>
      </c>
      <c r="G66" s="35">
        <v>33</v>
      </c>
      <c r="H66" s="35">
        <v>2</v>
      </c>
      <c r="I66" s="35">
        <v>0</v>
      </c>
      <c r="J66" s="1">
        <f>F66*(G66+ (G66= 0))*(H66+ (H66= 0))*(I66+ (I66= 0))</f>
        <v>132</v>
      </c>
      <c r="K66" s="27"/>
      <c r="L66" s="7"/>
      <c r="M66" s="7"/>
    </row>
    <row r="67" spans="1:13" x14ac:dyDescent="0.25">
      <c r="A67" s="27"/>
      <c r="B67" s="27"/>
      <c r="C67" s="27"/>
      <c r="D67" s="28"/>
      <c r="E67" s="33" t="s">
        <v>18</v>
      </c>
      <c r="F67" s="27">
        <v>1</v>
      </c>
      <c r="G67" s="35">
        <v>21</v>
      </c>
      <c r="H67" s="35">
        <v>9</v>
      </c>
      <c r="I67" s="35">
        <v>0</v>
      </c>
      <c r="J67" s="1">
        <f>F67*(G67+ (G67= 0))*(H67+ (H67= 0))*(I67+ (I67= 0))</f>
        <v>189</v>
      </c>
      <c r="K67" s="27"/>
      <c r="L67" s="7"/>
      <c r="M67" s="7"/>
    </row>
    <row r="68" spans="1:13" x14ac:dyDescent="0.25">
      <c r="A68" s="27"/>
      <c r="B68" s="27"/>
      <c r="C68" s="27"/>
      <c r="D68" s="28"/>
      <c r="E68" s="27"/>
      <c r="F68" s="27"/>
      <c r="G68" s="27"/>
      <c r="H68" s="27"/>
      <c r="I68" s="27"/>
      <c r="J68" s="36" t="s">
        <v>75</v>
      </c>
      <c r="K68" s="32">
        <f>SUM(J65:J67)</f>
        <v>781</v>
      </c>
      <c r="L68" s="10"/>
      <c r="M68" s="6">
        <f>ROUND(L68*K68,2)</f>
        <v>0</v>
      </c>
    </row>
    <row r="69" spans="1:13" ht="0.95" customHeight="1" x14ac:dyDescent="0.25">
      <c r="A69" s="37"/>
      <c r="B69" s="37"/>
      <c r="C69" s="37"/>
      <c r="D69" s="38"/>
      <c r="E69" s="37"/>
      <c r="F69" s="37"/>
      <c r="G69" s="37"/>
      <c r="H69" s="37"/>
      <c r="I69" s="37"/>
      <c r="J69" s="37"/>
      <c r="K69" s="37"/>
      <c r="L69" s="12"/>
      <c r="M69" s="12"/>
    </row>
    <row r="70" spans="1:13" x14ac:dyDescent="0.25">
      <c r="A70" s="33" t="s">
        <v>76</v>
      </c>
      <c r="B70" s="33" t="s">
        <v>23</v>
      </c>
      <c r="C70" s="33" t="s">
        <v>40</v>
      </c>
      <c r="D70" s="34" t="s">
        <v>77</v>
      </c>
      <c r="E70" s="27"/>
      <c r="F70" s="27"/>
      <c r="G70" s="27"/>
      <c r="H70" s="27"/>
      <c r="I70" s="27"/>
      <c r="J70" s="27"/>
      <c r="K70" s="1">
        <f>K74</f>
        <v>10</v>
      </c>
      <c r="L70" s="9"/>
      <c r="M70" s="9">
        <f>M74</f>
        <v>0</v>
      </c>
    </row>
    <row r="71" spans="1:13" ht="45" x14ac:dyDescent="0.25">
      <c r="A71" s="27"/>
      <c r="B71" s="27"/>
      <c r="C71" s="27"/>
      <c r="D71" s="28" t="s">
        <v>78</v>
      </c>
      <c r="E71" s="27"/>
      <c r="F71" s="27"/>
      <c r="G71" s="27"/>
      <c r="H71" s="27"/>
      <c r="I71" s="27"/>
      <c r="J71" s="27"/>
      <c r="K71" s="27"/>
      <c r="L71" s="7"/>
      <c r="M71" s="7"/>
    </row>
    <row r="72" spans="1:13" x14ac:dyDescent="0.25">
      <c r="A72" s="27"/>
      <c r="B72" s="27"/>
      <c r="C72" s="27"/>
      <c r="D72" s="28"/>
      <c r="E72" s="33" t="s">
        <v>53</v>
      </c>
      <c r="F72" s="27">
        <v>1</v>
      </c>
      <c r="G72" s="35">
        <v>6</v>
      </c>
      <c r="H72" s="35">
        <v>0</v>
      </c>
      <c r="I72" s="35">
        <v>0</v>
      </c>
      <c r="J72" s="1">
        <f>F72*(G72+ (G72= 0))*(H72+ (H72= 0))*(I72+ (I72= 0))</f>
        <v>6</v>
      </c>
      <c r="K72" s="27"/>
      <c r="L72" s="7"/>
      <c r="M72" s="7"/>
    </row>
    <row r="73" spans="1:13" x14ac:dyDescent="0.25">
      <c r="A73" s="27"/>
      <c r="B73" s="27"/>
      <c r="C73" s="27"/>
      <c r="D73" s="28"/>
      <c r="E73" s="33" t="s">
        <v>18</v>
      </c>
      <c r="F73" s="27">
        <v>2</v>
      </c>
      <c r="G73" s="35">
        <v>2</v>
      </c>
      <c r="H73" s="35">
        <v>0</v>
      </c>
      <c r="I73" s="35">
        <v>0</v>
      </c>
      <c r="J73" s="1">
        <f>F73*(G73+ (G73= 0))*(H73+ (H73= 0))*(I73+ (I73= 0))</f>
        <v>4</v>
      </c>
      <c r="K73" s="27"/>
      <c r="L73" s="7"/>
      <c r="M73" s="7"/>
    </row>
    <row r="74" spans="1:13" x14ac:dyDescent="0.25">
      <c r="A74" s="27"/>
      <c r="B74" s="27"/>
      <c r="C74" s="27"/>
      <c r="D74" s="28"/>
      <c r="E74" s="27"/>
      <c r="F74" s="27"/>
      <c r="G74" s="27"/>
      <c r="H74" s="27"/>
      <c r="I74" s="27"/>
      <c r="J74" s="36" t="s">
        <v>79</v>
      </c>
      <c r="K74" s="32">
        <f>SUM(J72:J73)</f>
        <v>10</v>
      </c>
      <c r="L74" s="10"/>
      <c r="M74" s="6">
        <f>ROUND(L74*K74,2)</f>
        <v>0</v>
      </c>
    </row>
    <row r="75" spans="1:13" ht="0.95" customHeight="1" x14ac:dyDescent="0.25">
      <c r="A75" s="37"/>
      <c r="B75" s="37"/>
      <c r="C75" s="37"/>
      <c r="D75" s="38"/>
      <c r="E75" s="37"/>
      <c r="F75" s="37"/>
      <c r="G75" s="37"/>
      <c r="H75" s="37"/>
      <c r="I75" s="37"/>
      <c r="J75" s="37"/>
      <c r="K75" s="37"/>
      <c r="L75" s="12"/>
      <c r="M75" s="12"/>
    </row>
    <row r="76" spans="1:13" ht="22.5" x14ac:dyDescent="0.25">
      <c r="A76" s="33" t="s">
        <v>80</v>
      </c>
      <c r="B76" s="33" t="s">
        <v>23</v>
      </c>
      <c r="C76" s="33" t="s">
        <v>40</v>
      </c>
      <c r="D76" s="34" t="s">
        <v>81</v>
      </c>
      <c r="E76" s="27"/>
      <c r="F76" s="27"/>
      <c r="G76" s="27"/>
      <c r="H76" s="27"/>
      <c r="I76" s="27"/>
      <c r="J76" s="27"/>
      <c r="K76" s="1">
        <f>K79</f>
        <v>6</v>
      </c>
      <c r="L76" s="9"/>
      <c r="M76" s="9">
        <f>M79</f>
        <v>0</v>
      </c>
    </row>
    <row r="77" spans="1:13" ht="67.5" x14ac:dyDescent="0.25">
      <c r="A77" s="27"/>
      <c r="B77" s="27"/>
      <c r="C77" s="27"/>
      <c r="D77" s="28" t="s">
        <v>82</v>
      </c>
      <c r="E77" s="27"/>
      <c r="F77" s="27"/>
      <c r="G77" s="27"/>
      <c r="H77" s="27"/>
      <c r="I77" s="27"/>
      <c r="J77" s="27"/>
      <c r="K77" s="27"/>
      <c r="L77" s="7"/>
      <c r="M77" s="7"/>
    </row>
    <row r="78" spans="1:13" x14ac:dyDescent="0.25">
      <c r="A78" s="27"/>
      <c r="B78" s="27"/>
      <c r="C78" s="27"/>
      <c r="D78" s="28"/>
      <c r="E78" s="33" t="s">
        <v>31</v>
      </c>
      <c r="F78" s="27">
        <v>6</v>
      </c>
      <c r="G78" s="35">
        <v>0</v>
      </c>
      <c r="H78" s="35">
        <v>0</v>
      </c>
      <c r="I78" s="35">
        <v>0</v>
      </c>
      <c r="J78" s="1">
        <f>F78*(G78+ (G78= 0))*(H78+ (H78= 0))*(I78+ (I78= 0))</f>
        <v>6</v>
      </c>
      <c r="K78" s="27"/>
      <c r="L78" s="7"/>
      <c r="M78" s="7"/>
    </row>
    <row r="79" spans="1:13" x14ac:dyDescent="0.25">
      <c r="A79" s="27"/>
      <c r="B79" s="27"/>
      <c r="C79" s="27"/>
      <c r="D79" s="28"/>
      <c r="E79" s="27"/>
      <c r="F79" s="27"/>
      <c r="G79" s="27"/>
      <c r="H79" s="27"/>
      <c r="I79" s="27"/>
      <c r="J79" s="36" t="s">
        <v>83</v>
      </c>
      <c r="K79" s="32">
        <f>SUM(J78:J78)</f>
        <v>6</v>
      </c>
      <c r="L79" s="10"/>
      <c r="M79" s="6">
        <f>ROUND(L79*K79,2)</f>
        <v>0</v>
      </c>
    </row>
    <row r="80" spans="1:13" ht="0.95" customHeight="1" x14ac:dyDescent="0.25">
      <c r="A80" s="37"/>
      <c r="B80" s="37"/>
      <c r="C80" s="37"/>
      <c r="D80" s="38"/>
      <c r="E80" s="37"/>
      <c r="F80" s="37"/>
      <c r="G80" s="37"/>
      <c r="H80" s="37"/>
      <c r="I80" s="37"/>
      <c r="J80" s="37"/>
      <c r="K80" s="37"/>
      <c r="L80" s="12"/>
      <c r="M80" s="12"/>
    </row>
    <row r="81" spans="1:13" x14ac:dyDescent="0.25">
      <c r="A81" s="33" t="s">
        <v>84</v>
      </c>
      <c r="B81" s="33" t="s">
        <v>23</v>
      </c>
      <c r="C81" s="33" t="s">
        <v>24</v>
      </c>
      <c r="D81" s="34" t="s">
        <v>85</v>
      </c>
      <c r="E81" s="27"/>
      <c r="F81" s="27"/>
      <c r="G81" s="27"/>
      <c r="H81" s="27"/>
      <c r="I81" s="27"/>
      <c r="J81" s="27"/>
      <c r="K81" s="1">
        <f>K84</f>
        <v>5</v>
      </c>
      <c r="L81" s="9"/>
      <c r="M81" s="9">
        <f>M84</f>
        <v>0</v>
      </c>
    </row>
    <row r="82" spans="1:13" ht="56.25" x14ac:dyDescent="0.25">
      <c r="A82" s="27"/>
      <c r="B82" s="27"/>
      <c r="C82" s="27"/>
      <c r="D82" s="28" t="s">
        <v>86</v>
      </c>
      <c r="E82" s="27"/>
      <c r="F82" s="27"/>
      <c r="G82" s="27"/>
      <c r="H82" s="27"/>
      <c r="I82" s="27"/>
      <c r="J82" s="27"/>
      <c r="K82" s="27"/>
      <c r="L82" s="7"/>
      <c r="M82" s="7"/>
    </row>
    <row r="83" spans="1:13" x14ac:dyDescent="0.25">
      <c r="A83" s="27"/>
      <c r="B83" s="27"/>
      <c r="C83" s="27"/>
      <c r="D83" s="28"/>
      <c r="E83" s="33" t="s">
        <v>31</v>
      </c>
      <c r="F83" s="27">
        <v>1</v>
      </c>
      <c r="G83" s="35">
        <v>5</v>
      </c>
      <c r="H83" s="35">
        <v>0</v>
      </c>
      <c r="I83" s="35">
        <v>0</v>
      </c>
      <c r="J83" s="1">
        <f>F83*(G83+ (G83= 0))*(H83+ (H83= 0))*(I83+ (I83= 0))</f>
        <v>5</v>
      </c>
      <c r="K83" s="27"/>
      <c r="L83" s="7"/>
      <c r="M83" s="7"/>
    </row>
    <row r="84" spans="1:13" x14ac:dyDescent="0.25">
      <c r="A84" s="27"/>
      <c r="B84" s="27"/>
      <c r="C84" s="27"/>
      <c r="D84" s="28"/>
      <c r="E84" s="27"/>
      <c r="F84" s="27"/>
      <c r="G84" s="27"/>
      <c r="H84" s="27"/>
      <c r="I84" s="27"/>
      <c r="J84" s="36" t="s">
        <v>87</v>
      </c>
      <c r="K84" s="32">
        <f>SUM(J83:J83)</f>
        <v>5</v>
      </c>
      <c r="L84" s="10"/>
      <c r="M84" s="6">
        <f>ROUND(L84*K84,2)</f>
        <v>0</v>
      </c>
    </row>
    <row r="85" spans="1:13" ht="0.95" customHeight="1" x14ac:dyDescent="0.25">
      <c r="A85" s="37"/>
      <c r="B85" s="37"/>
      <c r="C85" s="37"/>
      <c r="D85" s="38"/>
      <c r="E85" s="37"/>
      <c r="F85" s="37"/>
      <c r="G85" s="37"/>
      <c r="H85" s="37"/>
      <c r="I85" s="37"/>
      <c r="J85" s="37"/>
      <c r="K85" s="37"/>
      <c r="L85" s="12"/>
      <c r="M85" s="12"/>
    </row>
    <row r="86" spans="1:13" ht="22.5" x14ac:dyDescent="0.25">
      <c r="A86" s="33" t="s">
        <v>88</v>
      </c>
      <c r="B86" s="33" t="s">
        <v>23</v>
      </c>
      <c r="C86" s="33" t="s">
        <v>24</v>
      </c>
      <c r="D86" s="34" t="s">
        <v>89</v>
      </c>
      <c r="E86" s="27"/>
      <c r="F86" s="27"/>
      <c r="G86" s="27"/>
      <c r="H86" s="27"/>
      <c r="I86" s="27"/>
      <c r="J86" s="27"/>
      <c r="K86" s="1">
        <f>K89</f>
        <v>12.8</v>
      </c>
      <c r="L86" s="9"/>
      <c r="M86" s="9">
        <f>M89</f>
        <v>0</v>
      </c>
    </row>
    <row r="87" spans="1:13" ht="135" x14ac:dyDescent="0.25">
      <c r="A87" s="27"/>
      <c r="B87" s="27"/>
      <c r="C87" s="27"/>
      <c r="D87" s="28" t="s">
        <v>90</v>
      </c>
      <c r="E87" s="27"/>
      <c r="F87" s="27"/>
      <c r="G87" s="27"/>
      <c r="H87" s="27"/>
      <c r="I87" s="27"/>
      <c r="J87" s="27"/>
      <c r="K87" s="27"/>
      <c r="L87" s="7"/>
      <c r="M87" s="7"/>
    </row>
    <row r="88" spans="1:13" x14ac:dyDescent="0.25">
      <c r="A88" s="27"/>
      <c r="B88" s="27"/>
      <c r="C88" s="27"/>
      <c r="D88" s="28"/>
      <c r="E88" s="33" t="s">
        <v>31</v>
      </c>
      <c r="F88" s="27">
        <v>2</v>
      </c>
      <c r="G88" s="35">
        <v>6.4</v>
      </c>
      <c r="H88" s="35">
        <v>0</v>
      </c>
      <c r="I88" s="35">
        <v>0</v>
      </c>
      <c r="J88" s="1">
        <f>F88*(G88+ (G88= 0))*(H88+ (H88= 0))*(I88+ (I88= 0))</f>
        <v>12.8</v>
      </c>
      <c r="K88" s="27"/>
      <c r="L88" s="7"/>
      <c r="M88" s="7"/>
    </row>
    <row r="89" spans="1:13" x14ac:dyDescent="0.25">
      <c r="A89" s="27"/>
      <c r="B89" s="27"/>
      <c r="C89" s="27"/>
      <c r="D89" s="28"/>
      <c r="E89" s="27"/>
      <c r="F89" s="27"/>
      <c r="G89" s="27"/>
      <c r="H89" s="27"/>
      <c r="I89" s="27"/>
      <c r="J89" s="36" t="s">
        <v>91</v>
      </c>
      <c r="K89" s="32">
        <f>SUM(J88:J88)</f>
        <v>12.8</v>
      </c>
      <c r="L89" s="10"/>
      <c r="M89" s="6">
        <f>ROUND(L89*K89,2)</f>
        <v>0</v>
      </c>
    </row>
    <row r="90" spans="1:13" ht="0.95" customHeight="1" x14ac:dyDescent="0.25">
      <c r="A90" s="37"/>
      <c r="B90" s="37"/>
      <c r="C90" s="37"/>
      <c r="D90" s="38"/>
      <c r="E90" s="37"/>
      <c r="F90" s="37"/>
      <c r="G90" s="37"/>
      <c r="H90" s="37"/>
      <c r="I90" s="37"/>
      <c r="J90" s="37"/>
      <c r="K90" s="37"/>
      <c r="L90" s="12"/>
      <c r="M90" s="12"/>
    </row>
    <row r="91" spans="1:13" ht="22.5" x14ac:dyDescent="0.25">
      <c r="A91" s="33" t="s">
        <v>92</v>
      </c>
      <c r="B91" s="33" t="s">
        <v>23</v>
      </c>
      <c r="C91" s="33" t="s">
        <v>35</v>
      </c>
      <c r="D91" s="34" t="s">
        <v>93</v>
      </c>
      <c r="E91" s="27"/>
      <c r="F91" s="27"/>
      <c r="G91" s="27"/>
      <c r="H91" s="27"/>
      <c r="I91" s="27"/>
      <c r="J91" s="27"/>
      <c r="K91" s="1">
        <f>K94</f>
        <v>8</v>
      </c>
      <c r="L91" s="9"/>
      <c r="M91" s="9">
        <f>M94</f>
        <v>0</v>
      </c>
    </row>
    <row r="92" spans="1:13" ht="101.25" x14ac:dyDescent="0.25">
      <c r="A92" s="27"/>
      <c r="B92" s="27"/>
      <c r="C92" s="27"/>
      <c r="D92" s="28" t="s">
        <v>94</v>
      </c>
      <c r="E92" s="27"/>
      <c r="F92" s="27"/>
      <c r="G92" s="27"/>
      <c r="H92" s="27"/>
      <c r="I92" s="27"/>
      <c r="J92" s="27"/>
      <c r="K92" s="27"/>
      <c r="L92" s="7"/>
      <c r="M92" s="7"/>
    </row>
    <row r="93" spans="1:13" x14ac:dyDescent="0.25">
      <c r="A93" s="27"/>
      <c r="B93" s="27"/>
      <c r="C93" s="27"/>
      <c r="D93" s="28"/>
      <c r="E93" s="33" t="s">
        <v>18</v>
      </c>
      <c r="F93" s="27">
        <v>2</v>
      </c>
      <c r="G93" s="35">
        <v>2</v>
      </c>
      <c r="H93" s="35">
        <v>2</v>
      </c>
      <c r="I93" s="35">
        <v>0</v>
      </c>
      <c r="J93" s="1">
        <f>F93*(G93+ (G93= 0))*(H93+ (H93= 0))*(I93+ (I93= 0))</f>
        <v>8</v>
      </c>
      <c r="K93" s="27"/>
      <c r="L93" s="7"/>
      <c r="M93" s="7"/>
    </row>
    <row r="94" spans="1:13" x14ac:dyDescent="0.25">
      <c r="A94" s="27"/>
      <c r="B94" s="27"/>
      <c r="C94" s="27"/>
      <c r="D94" s="28"/>
      <c r="E94" s="27"/>
      <c r="F94" s="27"/>
      <c r="G94" s="27"/>
      <c r="H94" s="27"/>
      <c r="I94" s="27"/>
      <c r="J94" s="36" t="s">
        <v>95</v>
      </c>
      <c r="K94" s="32">
        <f>SUM(J93:J93)</f>
        <v>8</v>
      </c>
      <c r="L94" s="10"/>
      <c r="M94" s="6">
        <f>ROUND(L94*K94,2)</f>
        <v>0</v>
      </c>
    </row>
    <row r="95" spans="1:13" ht="0.95" customHeight="1" x14ac:dyDescent="0.25">
      <c r="A95" s="37"/>
      <c r="B95" s="37"/>
      <c r="C95" s="37"/>
      <c r="D95" s="38"/>
      <c r="E95" s="37"/>
      <c r="F95" s="37"/>
      <c r="G95" s="37"/>
      <c r="H95" s="37"/>
      <c r="I95" s="37"/>
      <c r="J95" s="37"/>
      <c r="K95" s="37"/>
      <c r="L95" s="12"/>
      <c r="M95" s="12"/>
    </row>
    <row r="96" spans="1:13" x14ac:dyDescent="0.25">
      <c r="A96" s="27"/>
      <c r="B96" s="27"/>
      <c r="C96" s="27"/>
      <c r="D96" s="28"/>
      <c r="E96" s="27"/>
      <c r="F96" s="27"/>
      <c r="G96" s="27"/>
      <c r="H96" s="27"/>
      <c r="I96" s="27"/>
      <c r="J96" s="36" t="s">
        <v>96</v>
      </c>
      <c r="K96" s="35">
        <v>1</v>
      </c>
      <c r="L96" s="6"/>
      <c r="M96" s="6">
        <f>ROUND(L96*K96,2)</f>
        <v>0</v>
      </c>
    </row>
    <row r="97" spans="1:13" ht="0.95" customHeight="1" x14ac:dyDescent="0.25">
      <c r="A97" s="37"/>
      <c r="B97" s="37"/>
      <c r="C97" s="37"/>
      <c r="D97" s="38"/>
      <c r="E97" s="37"/>
      <c r="F97" s="37"/>
      <c r="G97" s="37"/>
      <c r="H97" s="37"/>
      <c r="I97" s="37"/>
      <c r="J97" s="37"/>
      <c r="K97" s="37"/>
      <c r="L97" s="12"/>
      <c r="M97" s="12"/>
    </row>
    <row r="98" spans="1:13" x14ac:dyDescent="0.25">
      <c r="A98" s="29" t="s">
        <v>97</v>
      </c>
      <c r="B98" s="29" t="s">
        <v>17</v>
      </c>
      <c r="C98" s="29" t="s">
        <v>18</v>
      </c>
      <c r="D98" s="30" t="s">
        <v>98</v>
      </c>
      <c r="E98" s="31"/>
      <c r="F98" s="31"/>
      <c r="G98" s="31"/>
      <c r="H98" s="31"/>
      <c r="I98" s="31"/>
      <c r="J98" s="31"/>
      <c r="K98" s="32">
        <f>K157</f>
        <v>1</v>
      </c>
      <c r="L98" s="6"/>
      <c r="M98" s="6">
        <f>M157</f>
        <v>0</v>
      </c>
    </row>
    <row r="99" spans="1:13" x14ac:dyDescent="0.25">
      <c r="A99" s="27"/>
      <c r="B99" s="27"/>
      <c r="C99" s="27"/>
      <c r="D99" s="28"/>
      <c r="E99" s="27"/>
      <c r="F99" s="27"/>
      <c r="G99" s="27"/>
      <c r="H99" s="27"/>
      <c r="I99" s="27"/>
      <c r="J99" s="27"/>
      <c r="K99" s="27"/>
      <c r="L99" s="7"/>
      <c r="M99" s="7"/>
    </row>
    <row r="100" spans="1:13" x14ac:dyDescent="0.25">
      <c r="A100" s="33" t="s">
        <v>99</v>
      </c>
      <c r="B100" s="33" t="s">
        <v>23</v>
      </c>
      <c r="C100" s="33" t="s">
        <v>35</v>
      </c>
      <c r="D100" s="34" t="s">
        <v>100</v>
      </c>
      <c r="E100" s="27"/>
      <c r="F100" s="27"/>
      <c r="G100" s="27"/>
      <c r="H100" s="27"/>
      <c r="I100" s="27"/>
      <c r="J100" s="27"/>
      <c r="K100" s="1">
        <f>K103</f>
        <v>108.16000000000001</v>
      </c>
      <c r="L100" s="9"/>
      <c r="M100" s="9">
        <f>M103</f>
        <v>0</v>
      </c>
    </row>
    <row r="101" spans="1:13" ht="191.25" x14ac:dyDescent="0.25">
      <c r="A101" s="27"/>
      <c r="B101" s="27"/>
      <c r="C101" s="27"/>
      <c r="D101" s="28" t="s">
        <v>101</v>
      </c>
      <c r="E101" s="27"/>
      <c r="F101" s="27"/>
      <c r="G101" s="27"/>
      <c r="H101" s="27"/>
      <c r="I101" s="27"/>
      <c r="J101" s="27"/>
      <c r="K101" s="27"/>
      <c r="L101" s="7"/>
      <c r="M101" s="7"/>
    </row>
    <row r="102" spans="1:13" x14ac:dyDescent="0.25">
      <c r="A102" s="27"/>
      <c r="B102" s="27"/>
      <c r="C102" s="27"/>
      <c r="D102" s="28"/>
      <c r="E102" s="33" t="s">
        <v>31</v>
      </c>
      <c r="F102" s="27">
        <v>16</v>
      </c>
      <c r="G102" s="35">
        <v>2.6</v>
      </c>
      <c r="H102" s="35">
        <v>2.6</v>
      </c>
      <c r="I102" s="35">
        <v>0</v>
      </c>
      <c r="J102" s="1">
        <f>F102*(G102+ (G102= 0))*(H102+ (H102= 0))*(I102+ (I102= 0))</f>
        <v>108.16000000000001</v>
      </c>
      <c r="K102" s="27"/>
      <c r="L102" s="7"/>
      <c r="M102" s="7"/>
    </row>
    <row r="103" spans="1:13" x14ac:dyDescent="0.25">
      <c r="A103" s="27"/>
      <c r="B103" s="27"/>
      <c r="C103" s="27"/>
      <c r="D103" s="28"/>
      <c r="E103" s="27"/>
      <c r="F103" s="27"/>
      <c r="G103" s="27"/>
      <c r="H103" s="27"/>
      <c r="I103" s="27"/>
      <c r="J103" s="36" t="s">
        <v>102</v>
      </c>
      <c r="K103" s="32">
        <f>SUM(J102:J102)</f>
        <v>108.16000000000001</v>
      </c>
      <c r="L103" s="10"/>
      <c r="M103" s="6">
        <f>ROUND(L103*K103,2)</f>
        <v>0</v>
      </c>
    </row>
    <row r="104" spans="1:13" ht="0.95" customHeight="1" x14ac:dyDescent="0.25">
      <c r="A104" s="37"/>
      <c r="B104" s="37"/>
      <c r="C104" s="37"/>
      <c r="D104" s="38"/>
      <c r="E104" s="37"/>
      <c r="F104" s="37"/>
      <c r="G104" s="37"/>
      <c r="H104" s="37"/>
      <c r="I104" s="37"/>
      <c r="J104" s="37"/>
      <c r="K104" s="37"/>
      <c r="L104" s="12"/>
      <c r="M104" s="12"/>
    </row>
    <row r="105" spans="1:13" ht="22.5" x14ac:dyDescent="0.25">
      <c r="A105" s="33" t="s">
        <v>103</v>
      </c>
      <c r="B105" s="33" t="s">
        <v>23</v>
      </c>
      <c r="C105" s="33" t="s">
        <v>40</v>
      </c>
      <c r="D105" s="34" t="s">
        <v>104</v>
      </c>
      <c r="E105" s="27"/>
      <c r="F105" s="27"/>
      <c r="G105" s="27"/>
      <c r="H105" s="27"/>
      <c r="I105" s="27"/>
      <c r="J105" s="27"/>
      <c r="K105" s="1">
        <f>K108</f>
        <v>83.2</v>
      </c>
      <c r="L105" s="9"/>
      <c r="M105" s="9">
        <f>M108</f>
        <v>0</v>
      </c>
    </row>
    <row r="106" spans="1:13" ht="123.75" x14ac:dyDescent="0.25">
      <c r="A106" s="27"/>
      <c r="B106" s="27"/>
      <c r="C106" s="27"/>
      <c r="D106" s="28" t="s">
        <v>105</v>
      </c>
      <c r="E106" s="27"/>
      <c r="F106" s="27"/>
      <c r="G106" s="27"/>
      <c r="H106" s="27"/>
      <c r="I106" s="27"/>
      <c r="J106" s="27"/>
      <c r="K106" s="27"/>
      <c r="L106" s="7"/>
      <c r="M106" s="7"/>
    </row>
    <row r="107" spans="1:13" x14ac:dyDescent="0.25">
      <c r="A107" s="27"/>
      <c r="B107" s="27"/>
      <c r="C107" s="27"/>
      <c r="D107" s="28"/>
      <c r="E107" s="33" t="s">
        <v>18</v>
      </c>
      <c r="F107" s="27">
        <v>16</v>
      </c>
      <c r="G107" s="35">
        <v>5.2</v>
      </c>
      <c r="H107" s="35">
        <v>0</v>
      </c>
      <c r="I107" s="35">
        <v>0</v>
      </c>
      <c r="J107" s="1">
        <f>F107*(G107+ (G107= 0))*(H107+ (H107= 0))*(I107+ (I107= 0))</f>
        <v>83.2</v>
      </c>
      <c r="K107" s="27"/>
      <c r="L107" s="7"/>
      <c r="M107" s="7"/>
    </row>
    <row r="108" spans="1:13" x14ac:dyDescent="0.25">
      <c r="A108" s="27"/>
      <c r="B108" s="27"/>
      <c r="C108" s="27"/>
      <c r="D108" s="28"/>
      <c r="E108" s="27"/>
      <c r="F108" s="27"/>
      <c r="G108" s="27"/>
      <c r="H108" s="27"/>
      <c r="I108" s="27"/>
      <c r="J108" s="36" t="s">
        <v>106</v>
      </c>
      <c r="K108" s="32">
        <f>SUM(J107:J107)</f>
        <v>83.2</v>
      </c>
      <c r="L108" s="10"/>
      <c r="M108" s="6">
        <f>ROUND(L108*K108,2)</f>
        <v>0</v>
      </c>
    </row>
    <row r="109" spans="1:13" ht="0.95" customHeight="1" x14ac:dyDescent="0.25">
      <c r="A109" s="37"/>
      <c r="B109" s="37"/>
      <c r="C109" s="37"/>
      <c r="D109" s="38"/>
      <c r="E109" s="37"/>
      <c r="F109" s="37"/>
      <c r="G109" s="37"/>
      <c r="H109" s="37"/>
      <c r="I109" s="37"/>
      <c r="J109" s="37"/>
      <c r="K109" s="37"/>
      <c r="L109" s="12"/>
      <c r="M109" s="12"/>
    </row>
    <row r="110" spans="1:13" x14ac:dyDescent="0.25">
      <c r="A110" s="33" t="s">
        <v>107</v>
      </c>
      <c r="B110" s="33" t="s">
        <v>23</v>
      </c>
      <c r="C110" s="33" t="s">
        <v>45</v>
      </c>
      <c r="D110" s="34" t="s">
        <v>108</v>
      </c>
      <c r="E110" s="27"/>
      <c r="F110" s="27"/>
      <c r="G110" s="27"/>
      <c r="H110" s="27"/>
      <c r="I110" s="27"/>
      <c r="J110" s="27"/>
      <c r="K110" s="1">
        <f>K116</f>
        <v>249.16000000000003</v>
      </c>
      <c r="L110" s="9"/>
      <c r="M110" s="9">
        <f>M116</f>
        <v>0</v>
      </c>
    </row>
    <row r="111" spans="1:13" ht="67.5" x14ac:dyDescent="0.25">
      <c r="A111" s="27"/>
      <c r="B111" s="27"/>
      <c r="C111" s="27"/>
      <c r="D111" s="28" t="s">
        <v>109</v>
      </c>
      <c r="E111" s="27"/>
      <c r="F111" s="27"/>
      <c r="G111" s="27"/>
      <c r="H111" s="27"/>
      <c r="I111" s="27"/>
      <c r="J111" s="27"/>
      <c r="K111" s="27"/>
      <c r="L111" s="7"/>
      <c r="M111" s="7"/>
    </row>
    <row r="112" spans="1:13" x14ac:dyDescent="0.25">
      <c r="A112" s="27"/>
      <c r="B112" s="27"/>
      <c r="C112" s="27"/>
      <c r="D112" s="28"/>
      <c r="E112" s="33" t="s">
        <v>31</v>
      </c>
      <c r="F112" s="27">
        <v>16</v>
      </c>
      <c r="G112" s="35">
        <v>2.6</v>
      </c>
      <c r="H112" s="35">
        <v>2.6</v>
      </c>
      <c r="I112" s="35">
        <v>0</v>
      </c>
      <c r="J112" s="1">
        <f>F112*(G112+ (G112= 0))*(H112+ (H112= 0))*(I112+ (I112= 0))</f>
        <v>108.16000000000001</v>
      </c>
      <c r="K112" s="27"/>
      <c r="L112" s="7"/>
      <c r="M112" s="7"/>
    </row>
    <row r="113" spans="1:13" x14ac:dyDescent="0.25">
      <c r="A113" s="27"/>
      <c r="B113" s="27"/>
      <c r="C113" s="27"/>
      <c r="D113" s="28"/>
      <c r="E113" s="33" t="s">
        <v>18</v>
      </c>
      <c r="F113" s="27">
        <v>2</v>
      </c>
      <c r="G113" s="35">
        <v>23</v>
      </c>
      <c r="H113" s="35">
        <v>1</v>
      </c>
      <c r="I113" s="35">
        <v>0</v>
      </c>
      <c r="J113" s="1">
        <f>F113*(G113+ (G113= 0))*(H113+ (H113= 0))*(I113+ (I113= 0))</f>
        <v>46</v>
      </c>
      <c r="K113" s="27"/>
      <c r="L113" s="7"/>
      <c r="M113" s="7"/>
    </row>
    <row r="114" spans="1:13" x14ac:dyDescent="0.25">
      <c r="A114" s="27"/>
      <c r="B114" s="27"/>
      <c r="C114" s="27"/>
      <c r="D114" s="28"/>
      <c r="E114" s="33" t="s">
        <v>18</v>
      </c>
      <c r="F114" s="27">
        <v>1</v>
      </c>
      <c r="G114" s="35">
        <v>20</v>
      </c>
      <c r="H114" s="35">
        <v>1</v>
      </c>
      <c r="I114" s="35">
        <v>0</v>
      </c>
      <c r="J114" s="1">
        <f>F114*(G114+ (G114= 0))*(H114+ (H114= 0))*(I114+ (I114= 0))</f>
        <v>20</v>
      </c>
      <c r="K114" s="27"/>
      <c r="L114" s="7"/>
      <c r="M114" s="7"/>
    </row>
    <row r="115" spans="1:13" x14ac:dyDescent="0.25">
      <c r="A115" s="27"/>
      <c r="B115" s="27"/>
      <c r="C115" s="27"/>
      <c r="D115" s="28"/>
      <c r="E115" s="33" t="s">
        <v>110</v>
      </c>
      <c r="F115" s="27">
        <v>1</v>
      </c>
      <c r="G115" s="35">
        <v>5</v>
      </c>
      <c r="H115" s="35">
        <v>15</v>
      </c>
      <c r="I115" s="35">
        <v>0</v>
      </c>
      <c r="J115" s="1">
        <f>F115*(G115+ (G115= 0))*(H115+ (H115= 0))*(I115+ (I115= 0))</f>
        <v>75</v>
      </c>
      <c r="K115" s="27"/>
      <c r="L115" s="7"/>
      <c r="M115" s="7"/>
    </row>
    <row r="116" spans="1:13" x14ac:dyDescent="0.25">
      <c r="A116" s="27"/>
      <c r="B116" s="27"/>
      <c r="C116" s="27"/>
      <c r="D116" s="28"/>
      <c r="E116" s="27"/>
      <c r="F116" s="27"/>
      <c r="G116" s="27"/>
      <c r="H116" s="27"/>
      <c r="I116" s="27"/>
      <c r="J116" s="36" t="s">
        <v>111</v>
      </c>
      <c r="K116" s="32">
        <f>SUM(J112:J115)</f>
        <v>249.16000000000003</v>
      </c>
      <c r="L116" s="10"/>
      <c r="M116" s="6">
        <f>ROUND(L116*K116,2)</f>
        <v>0</v>
      </c>
    </row>
    <row r="117" spans="1:13" ht="0.95" customHeight="1" x14ac:dyDescent="0.25">
      <c r="A117" s="37"/>
      <c r="B117" s="37"/>
      <c r="C117" s="37"/>
      <c r="D117" s="38"/>
      <c r="E117" s="37"/>
      <c r="F117" s="37"/>
      <c r="G117" s="37"/>
      <c r="H117" s="37"/>
      <c r="I117" s="37"/>
      <c r="J117" s="37"/>
      <c r="K117" s="37"/>
      <c r="L117" s="12"/>
      <c r="M117" s="12"/>
    </row>
    <row r="118" spans="1:13" x14ac:dyDescent="0.25">
      <c r="A118" s="33" t="s">
        <v>112</v>
      </c>
      <c r="B118" s="33" t="s">
        <v>23</v>
      </c>
      <c r="C118" s="33" t="s">
        <v>45</v>
      </c>
      <c r="D118" s="34" t="s">
        <v>113</v>
      </c>
      <c r="E118" s="27"/>
      <c r="F118" s="27"/>
      <c r="G118" s="27"/>
      <c r="H118" s="27"/>
      <c r="I118" s="27"/>
      <c r="J118" s="27"/>
      <c r="K118" s="1">
        <f>K122</f>
        <v>780</v>
      </c>
      <c r="L118" s="9"/>
      <c r="M118" s="9">
        <f>M122</f>
        <v>0</v>
      </c>
    </row>
    <row r="119" spans="1:13" ht="90" x14ac:dyDescent="0.25">
      <c r="A119" s="27"/>
      <c r="B119" s="27"/>
      <c r="C119" s="27"/>
      <c r="D119" s="28" t="s">
        <v>114</v>
      </c>
      <c r="E119" s="27"/>
      <c r="F119" s="27"/>
      <c r="G119" s="27"/>
      <c r="H119" s="27"/>
      <c r="I119" s="27"/>
      <c r="J119" s="27"/>
      <c r="K119" s="27"/>
      <c r="L119" s="7"/>
      <c r="M119" s="7"/>
    </row>
    <row r="120" spans="1:13" x14ac:dyDescent="0.25">
      <c r="A120" s="27"/>
      <c r="B120" s="27"/>
      <c r="C120" s="27"/>
      <c r="D120" s="28"/>
      <c r="E120" s="33" t="s">
        <v>115</v>
      </c>
      <c r="F120" s="27">
        <v>1</v>
      </c>
      <c r="G120" s="35">
        <v>23</v>
      </c>
      <c r="H120" s="35">
        <v>20</v>
      </c>
      <c r="I120" s="35">
        <v>0</v>
      </c>
      <c r="J120" s="1">
        <f>F120*(G120+ (G120= 0))*(H120+ (H120= 0))*(I120+ (I120= 0))</f>
        <v>460</v>
      </c>
      <c r="K120" s="27"/>
      <c r="L120" s="7"/>
      <c r="M120" s="7"/>
    </row>
    <row r="121" spans="1:13" x14ac:dyDescent="0.25">
      <c r="A121" s="27"/>
      <c r="B121" s="27"/>
      <c r="C121" s="27"/>
      <c r="D121" s="28"/>
      <c r="E121" s="33" t="s">
        <v>18</v>
      </c>
      <c r="F121" s="27">
        <v>2</v>
      </c>
      <c r="G121" s="35">
        <v>32</v>
      </c>
      <c r="H121" s="35">
        <v>5</v>
      </c>
      <c r="I121" s="35">
        <v>0</v>
      </c>
      <c r="J121" s="1">
        <f>F121*(G121+ (G121= 0))*(H121+ (H121= 0))*(I121+ (I121= 0))</f>
        <v>320</v>
      </c>
      <c r="K121" s="27"/>
      <c r="L121" s="7"/>
      <c r="M121" s="7"/>
    </row>
    <row r="122" spans="1:13" x14ac:dyDescent="0.25">
      <c r="A122" s="27"/>
      <c r="B122" s="27"/>
      <c r="C122" s="27"/>
      <c r="D122" s="28"/>
      <c r="E122" s="27"/>
      <c r="F122" s="27"/>
      <c r="G122" s="27"/>
      <c r="H122" s="27"/>
      <c r="I122" s="27"/>
      <c r="J122" s="36" t="s">
        <v>116</v>
      </c>
      <c r="K122" s="32">
        <f>SUM(J120:J121)</f>
        <v>780</v>
      </c>
      <c r="L122" s="10"/>
      <c r="M122" s="6">
        <f>ROUND(L122*K122,2)</f>
        <v>0</v>
      </c>
    </row>
    <row r="123" spans="1:13" ht="0.95" customHeight="1" x14ac:dyDescent="0.25">
      <c r="A123" s="37"/>
      <c r="B123" s="37"/>
      <c r="C123" s="37"/>
      <c r="D123" s="38"/>
      <c r="E123" s="37"/>
      <c r="F123" s="37"/>
      <c r="G123" s="37"/>
      <c r="H123" s="37"/>
      <c r="I123" s="37"/>
      <c r="J123" s="37"/>
      <c r="K123" s="37"/>
      <c r="L123" s="12"/>
      <c r="M123" s="12"/>
    </row>
    <row r="124" spans="1:13" ht="22.5" x14ac:dyDescent="0.25">
      <c r="A124" s="33" t="s">
        <v>117</v>
      </c>
      <c r="B124" s="33" t="s">
        <v>23</v>
      </c>
      <c r="C124" s="33" t="s">
        <v>35</v>
      </c>
      <c r="D124" s="34" t="s">
        <v>118</v>
      </c>
      <c r="E124" s="27"/>
      <c r="F124" s="27"/>
      <c r="G124" s="27"/>
      <c r="H124" s="27"/>
      <c r="I124" s="27"/>
      <c r="J124" s="27"/>
      <c r="K124" s="1">
        <f>K128</f>
        <v>780</v>
      </c>
      <c r="L124" s="9"/>
      <c r="M124" s="9">
        <f>M128</f>
        <v>0</v>
      </c>
    </row>
    <row r="125" spans="1:13" ht="146.25" x14ac:dyDescent="0.25">
      <c r="A125" s="27"/>
      <c r="B125" s="27"/>
      <c r="C125" s="27"/>
      <c r="D125" s="28" t="s">
        <v>119</v>
      </c>
      <c r="E125" s="27"/>
      <c r="F125" s="27"/>
      <c r="G125" s="27"/>
      <c r="H125" s="27"/>
      <c r="I125" s="27"/>
      <c r="J125" s="27"/>
      <c r="K125" s="27"/>
      <c r="L125" s="7"/>
      <c r="M125" s="7"/>
    </row>
    <row r="126" spans="1:13" x14ac:dyDescent="0.25">
      <c r="A126" s="27"/>
      <c r="B126" s="27"/>
      <c r="C126" s="27"/>
      <c r="D126" s="28"/>
      <c r="E126" s="33" t="s">
        <v>115</v>
      </c>
      <c r="F126" s="27">
        <v>1</v>
      </c>
      <c r="G126" s="35">
        <v>23</v>
      </c>
      <c r="H126" s="35">
        <v>20</v>
      </c>
      <c r="I126" s="35">
        <v>0</v>
      </c>
      <c r="J126" s="1">
        <f>F126*(G126+ (G126= 0))*(H126+ (H126= 0))*(I126+ (I126= 0))</f>
        <v>460</v>
      </c>
      <c r="K126" s="27"/>
      <c r="L126" s="7"/>
      <c r="M126" s="7"/>
    </row>
    <row r="127" spans="1:13" x14ac:dyDescent="0.25">
      <c r="A127" s="27"/>
      <c r="B127" s="27"/>
      <c r="C127" s="27"/>
      <c r="D127" s="28"/>
      <c r="E127" s="33" t="s">
        <v>18</v>
      </c>
      <c r="F127" s="27">
        <v>2</v>
      </c>
      <c r="G127" s="35">
        <v>32</v>
      </c>
      <c r="H127" s="35">
        <v>5</v>
      </c>
      <c r="I127" s="35">
        <v>0</v>
      </c>
      <c r="J127" s="1">
        <f>F127*(G127+ (G127= 0))*(H127+ (H127= 0))*(I127+ (I127= 0))</f>
        <v>320</v>
      </c>
      <c r="K127" s="27"/>
      <c r="L127" s="7"/>
      <c r="M127" s="7"/>
    </row>
    <row r="128" spans="1:13" x14ac:dyDescent="0.25">
      <c r="A128" s="27"/>
      <c r="B128" s="27"/>
      <c r="C128" s="27"/>
      <c r="D128" s="28"/>
      <c r="E128" s="27"/>
      <c r="F128" s="27"/>
      <c r="G128" s="27"/>
      <c r="H128" s="27"/>
      <c r="I128" s="27"/>
      <c r="J128" s="36" t="s">
        <v>120</v>
      </c>
      <c r="K128" s="32">
        <f>SUM(J126:J127)</f>
        <v>780</v>
      </c>
      <c r="L128" s="10"/>
      <c r="M128" s="6">
        <f>ROUND(L128*K128,2)</f>
        <v>0</v>
      </c>
    </row>
    <row r="129" spans="1:13" ht="0.95" customHeight="1" x14ac:dyDescent="0.25">
      <c r="A129" s="37"/>
      <c r="B129" s="37"/>
      <c r="C129" s="37"/>
      <c r="D129" s="38"/>
      <c r="E129" s="37"/>
      <c r="F129" s="37"/>
      <c r="G129" s="37"/>
      <c r="H129" s="37"/>
      <c r="I129" s="37"/>
      <c r="J129" s="37"/>
      <c r="K129" s="37"/>
      <c r="L129" s="12"/>
      <c r="M129" s="12"/>
    </row>
    <row r="130" spans="1:13" ht="22.5" x14ac:dyDescent="0.25">
      <c r="A130" s="33" t="s">
        <v>121</v>
      </c>
      <c r="B130" s="33" t="s">
        <v>23</v>
      </c>
      <c r="C130" s="33" t="s">
        <v>35</v>
      </c>
      <c r="D130" s="34" t="s">
        <v>122</v>
      </c>
      <c r="E130" s="27"/>
      <c r="F130" s="27"/>
      <c r="G130" s="27"/>
      <c r="H130" s="27"/>
      <c r="I130" s="27"/>
      <c r="J130" s="27"/>
      <c r="K130" s="1">
        <f>K133</f>
        <v>189</v>
      </c>
      <c r="L130" s="9"/>
      <c r="M130" s="9">
        <f>M133</f>
        <v>0</v>
      </c>
    </row>
    <row r="131" spans="1:13" ht="90" x14ac:dyDescent="0.25">
      <c r="A131" s="27"/>
      <c r="B131" s="27"/>
      <c r="C131" s="27"/>
      <c r="D131" s="28" t="s">
        <v>123</v>
      </c>
      <c r="E131" s="27"/>
      <c r="F131" s="27"/>
      <c r="G131" s="27"/>
      <c r="H131" s="27"/>
      <c r="I131" s="27"/>
      <c r="J131" s="27"/>
      <c r="K131" s="27"/>
      <c r="L131" s="7"/>
      <c r="M131" s="7"/>
    </row>
    <row r="132" spans="1:13" x14ac:dyDescent="0.25">
      <c r="A132" s="27"/>
      <c r="B132" s="27"/>
      <c r="C132" s="27"/>
      <c r="D132" s="28"/>
      <c r="E132" s="33" t="s">
        <v>115</v>
      </c>
      <c r="F132" s="27">
        <v>1</v>
      </c>
      <c r="G132" s="35">
        <v>21</v>
      </c>
      <c r="H132" s="35">
        <v>9</v>
      </c>
      <c r="I132" s="35">
        <v>0</v>
      </c>
      <c r="J132" s="1">
        <f>F132*(G132+ (G132= 0))*(H132+ (H132= 0))*(I132+ (I132= 0))</f>
        <v>189</v>
      </c>
      <c r="K132" s="27"/>
      <c r="L132" s="7"/>
      <c r="M132" s="7"/>
    </row>
    <row r="133" spans="1:13" x14ac:dyDescent="0.25">
      <c r="A133" s="27"/>
      <c r="B133" s="27"/>
      <c r="C133" s="27"/>
      <c r="D133" s="28"/>
      <c r="E133" s="27"/>
      <c r="F133" s="27"/>
      <c r="G133" s="27"/>
      <c r="H133" s="27"/>
      <c r="I133" s="27"/>
      <c r="J133" s="36" t="s">
        <v>124</v>
      </c>
      <c r="K133" s="32">
        <f>SUM(J132:J132)</f>
        <v>189</v>
      </c>
      <c r="L133" s="10"/>
      <c r="M133" s="6">
        <f>ROUND(L133*K133,2)</f>
        <v>0</v>
      </c>
    </row>
    <row r="134" spans="1:13" ht="0.95" customHeight="1" x14ac:dyDescent="0.25">
      <c r="A134" s="37"/>
      <c r="B134" s="37"/>
      <c r="C134" s="37"/>
      <c r="D134" s="38"/>
      <c r="E134" s="37"/>
      <c r="F134" s="37"/>
      <c r="G134" s="37"/>
      <c r="H134" s="37"/>
      <c r="I134" s="37"/>
      <c r="J134" s="37"/>
      <c r="K134" s="37"/>
      <c r="L134" s="12"/>
      <c r="M134" s="12"/>
    </row>
    <row r="135" spans="1:13" ht="22.5" x14ac:dyDescent="0.25">
      <c r="A135" s="33" t="s">
        <v>125</v>
      </c>
      <c r="B135" s="33" t="s">
        <v>23</v>
      </c>
      <c r="C135" s="33" t="s">
        <v>24</v>
      </c>
      <c r="D135" s="34" t="s">
        <v>126</v>
      </c>
      <c r="E135" s="27"/>
      <c r="F135" s="27"/>
      <c r="G135" s="27"/>
      <c r="H135" s="27"/>
      <c r="I135" s="27"/>
      <c r="J135" s="27"/>
      <c r="K135" s="1">
        <f>K140</f>
        <v>46</v>
      </c>
      <c r="L135" s="9"/>
      <c r="M135" s="9">
        <f>M140</f>
        <v>0</v>
      </c>
    </row>
    <row r="136" spans="1:13" ht="56.25" x14ac:dyDescent="0.25">
      <c r="A136" s="27"/>
      <c r="B136" s="27"/>
      <c r="C136" s="27"/>
      <c r="D136" s="28" t="s">
        <v>127</v>
      </c>
      <c r="E136" s="27"/>
      <c r="F136" s="27"/>
      <c r="G136" s="27"/>
      <c r="H136" s="27"/>
      <c r="I136" s="27"/>
      <c r="J136" s="27"/>
      <c r="K136" s="27"/>
      <c r="L136" s="7"/>
      <c r="M136" s="7"/>
    </row>
    <row r="137" spans="1:13" x14ac:dyDescent="0.25">
      <c r="A137" s="27"/>
      <c r="B137" s="27"/>
      <c r="C137" s="27"/>
      <c r="D137" s="28"/>
      <c r="E137" s="33" t="s">
        <v>31</v>
      </c>
      <c r="F137" s="27">
        <v>2</v>
      </c>
      <c r="G137" s="35">
        <v>9</v>
      </c>
      <c r="H137" s="35">
        <v>0</v>
      </c>
      <c r="I137" s="35">
        <v>0</v>
      </c>
      <c r="J137" s="1">
        <f>F137*(G137+ (G137= 0))*(H137+ (H137= 0))*(I137+ (I137= 0))</f>
        <v>18</v>
      </c>
      <c r="K137" s="27"/>
      <c r="L137" s="7"/>
      <c r="M137" s="7"/>
    </row>
    <row r="138" spans="1:13" x14ac:dyDescent="0.25">
      <c r="A138" s="27"/>
      <c r="B138" s="27"/>
      <c r="C138" s="27"/>
      <c r="D138" s="28"/>
      <c r="E138" s="33" t="s">
        <v>18</v>
      </c>
      <c r="F138" s="27">
        <v>1</v>
      </c>
      <c r="G138" s="35">
        <v>20</v>
      </c>
      <c r="H138" s="35">
        <v>0</v>
      </c>
      <c r="I138" s="35">
        <v>0</v>
      </c>
      <c r="J138" s="1">
        <f>F138*(G138+ (G138= 0))*(H138+ (H138= 0))*(I138+ (I138= 0))</f>
        <v>20</v>
      </c>
      <c r="K138" s="27"/>
      <c r="L138" s="7"/>
      <c r="M138" s="7"/>
    </row>
    <row r="139" spans="1:13" x14ac:dyDescent="0.25">
      <c r="A139" s="27"/>
      <c r="B139" s="27"/>
      <c r="C139" s="27"/>
      <c r="D139" s="28"/>
      <c r="E139" s="33" t="s">
        <v>18</v>
      </c>
      <c r="F139" s="27">
        <v>4</v>
      </c>
      <c r="G139" s="35">
        <v>2</v>
      </c>
      <c r="H139" s="35">
        <v>0</v>
      </c>
      <c r="I139" s="35">
        <v>0</v>
      </c>
      <c r="J139" s="1">
        <f>F139*(G139+ (G139= 0))*(H139+ (H139= 0))*(I139+ (I139= 0))</f>
        <v>8</v>
      </c>
      <c r="K139" s="27"/>
      <c r="L139" s="7"/>
      <c r="M139" s="7"/>
    </row>
    <row r="140" spans="1:13" x14ac:dyDescent="0.25">
      <c r="A140" s="27"/>
      <c r="B140" s="27"/>
      <c r="C140" s="27"/>
      <c r="D140" s="28"/>
      <c r="E140" s="27"/>
      <c r="F140" s="27"/>
      <c r="G140" s="27"/>
      <c r="H140" s="27"/>
      <c r="I140" s="27"/>
      <c r="J140" s="36" t="s">
        <v>128</v>
      </c>
      <c r="K140" s="32">
        <f>SUM(J137:J139)</f>
        <v>46</v>
      </c>
      <c r="L140" s="10"/>
      <c r="M140" s="6">
        <f>ROUND(L140*K140,2)</f>
        <v>0</v>
      </c>
    </row>
    <row r="141" spans="1:13" ht="0.95" customHeight="1" x14ac:dyDescent="0.25">
      <c r="A141" s="37"/>
      <c r="B141" s="37"/>
      <c r="C141" s="37"/>
      <c r="D141" s="38"/>
      <c r="E141" s="37"/>
      <c r="F141" s="37"/>
      <c r="G141" s="37"/>
      <c r="H141" s="37"/>
      <c r="I141" s="37"/>
      <c r="J141" s="37"/>
      <c r="K141" s="37"/>
      <c r="L141" s="12"/>
      <c r="M141" s="12"/>
    </row>
    <row r="142" spans="1:13" x14ac:dyDescent="0.25">
      <c r="A142" s="33" t="s">
        <v>129</v>
      </c>
      <c r="B142" s="33" t="s">
        <v>23</v>
      </c>
      <c r="C142" s="33" t="s">
        <v>35</v>
      </c>
      <c r="D142" s="34" t="s">
        <v>130</v>
      </c>
      <c r="E142" s="27"/>
      <c r="F142" s="27"/>
      <c r="G142" s="27"/>
      <c r="H142" s="27"/>
      <c r="I142" s="27"/>
      <c r="J142" s="27"/>
      <c r="K142" s="1">
        <f>K145</f>
        <v>14.4</v>
      </c>
      <c r="L142" s="9"/>
      <c r="M142" s="9">
        <f>M145</f>
        <v>0</v>
      </c>
    </row>
    <row r="143" spans="1:13" ht="180" x14ac:dyDescent="0.25">
      <c r="A143" s="27"/>
      <c r="B143" s="27"/>
      <c r="C143" s="27"/>
      <c r="D143" s="28" t="s">
        <v>131</v>
      </c>
      <c r="E143" s="27"/>
      <c r="F143" s="27"/>
      <c r="G143" s="27"/>
      <c r="H143" s="27"/>
      <c r="I143" s="27"/>
      <c r="J143" s="27"/>
      <c r="K143" s="27"/>
      <c r="L143" s="7"/>
      <c r="M143" s="7"/>
    </row>
    <row r="144" spans="1:13" x14ac:dyDescent="0.25">
      <c r="A144" s="27"/>
      <c r="B144" s="27"/>
      <c r="C144" s="27"/>
      <c r="D144" s="28"/>
      <c r="E144" s="33" t="s">
        <v>132</v>
      </c>
      <c r="F144" s="27">
        <v>2</v>
      </c>
      <c r="G144" s="35">
        <v>9</v>
      </c>
      <c r="H144" s="35">
        <v>0</v>
      </c>
      <c r="I144" s="35">
        <v>0.8</v>
      </c>
      <c r="J144" s="1">
        <f>F144*(G144+ (G144= 0))*(H144+ (H144= 0))*(I144+ (I144= 0))</f>
        <v>14.4</v>
      </c>
      <c r="K144" s="27"/>
      <c r="L144" s="7"/>
      <c r="M144" s="7"/>
    </row>
    <row r="145" spans="1:13" x14ac:dyDescent="0.25">
      <c r="A145" s="27"/>
      <c r="B145" s="27"/>
      <c r="C145" s="27"/>
      <c r="D145" s="28"/>
      <c r="E145" s="27"/>
      <c r="F145" s="27"/>
      <c r="G145" s="27"/>
      <c r="H145" s="27"/>
      <c r="I145" s="27"/>
      <c r="J145" s="36" t="s">
        <v>133</v>
      </c>
      <c r="K145" s="32">
        <f>SUM(J144:J144)</f>
        <v>14.4</v>
      </c>
      <c r="L145" s="10"/>
      <c r="M145" s="6">
        <f>ROUND(L145*K145,2)</f>
        <v>0</v>
      </c>
    </row>
    <row r="146" spans="1:13" ht="0.95" customHeight="1" x14ac:dyDescent="0.25">
      <c r="A146" s="37"/>
      <c r="B146" s="37"/>
      <c r="C146" s="37"/>
      <c r="D146" s="38"/>
      <c r="E146" s="37"/>
      <c r="F146" s="37"/>
      <c r="G146" s="37"/>
      <c r="H146" s="37"/>
      <c r="I146" s="37"/>
      <c r="J146" s="37"/>
      <c r="K146" s="37"/>
      <c r="L146" s="12"/>
      <c r="M146" s="12"/>
    </row>
    <row r="147" spans="1:13" x14ac:dyDescent="0.25">
      <c r="A147" s="33" t="s">
        <v>134</v>
      </c>
      <c r="B147" s="33" t="s">
        <v>23</v>
      </c>
      <c r="C147" s="33" t="s">
        <v>35</v>
      </c>
      <c r="D147" s="34" t="s">
        <v>135</v>
      </c>
      <c r="E147" s="27"/>
      <c r="F147" s="27"/>
      <c r="G147" s="27"/>
      <c r="H147" s="27"/>
      <c r="I147" s="27"/>
      <c r="J147" s="27"/>
      <c r="K147" s="1">
        <f>K150</f>
        <v>3.5</v>
      </c>
      <c r="L147" s="9"/>
      <c r="M147" s="9">
        <f>M150</f>
        <v>0</v>
      </c>
    </row>
    <row r="148" spans="1:13" ht="123.75" x14ac:dyDescent="0.25">
      <c r="A148" s="27"/>
      <c r="B148" s="27"/>
      <c r="C148" s="27"/>
      <c r="D148" s="28" t="s">
        <v>136</v>
      </c>
      <c r="E148" s="27"/>
      <c r="F148" s="27"/>
      <c r="G148" s="27"/>
      <c r="H148" s="27"/>
      <c r="I148" s="27"/>
      <c r="J148" s="27"/>
      <c r="K148" s="27"/>
      <c r="L148" s="7"/>
      <c r="M148" s="7"/>
    </row>
    <row r="149" spans="1:13" x14ac:dyDescent="0.25">
      <c r="A149" s="27"/>
      <c r="B149" s="27"/>
      <c r="C149" s="27"/>
      <c r="D149" s="28"/>
      <c r="E149" s="33" t="s">
        <v>137</v>
      </c>
      <c r="F149" s="27">
        <v>1</v>
      </c>
      <c r="G149" s="35">
        <v>7</v>
      </c>
      <c r="H149" s="35">
        <v>0</v>
      </c>
      <c r="I149" s="35">
        <v>0.5</v>
      </c>
      <c r="J149" s="1">
        <f>F149*(G149+ (G149= 0))*(H149+ (H149= 0))*(I149+ (I149= 0))</f>
        <v>3.5</v>
      </c>
      <c r="K149" s="27"/>
      <c r="L149" s="7"/>
      <c r="M149" s="7"/>
    </row>
    <row r="150" spans="1:13" x14ac:dyDescent="0.25">
      <c r="A150" s="27"/>
      <c r="B150" s="27"/>
      <c r="C150" s="27"/>
      <c r="D150" s="28"/>
      <c r="E150" s="27"/>
      <c r="F150" s="27"/>
      <c r="G150" s="27"/>
      <c r="H150" s="27"/>
      <c r="I150" s="27"/>
      <c r="J150" s="36" t="s">
        <v>138</v>
      </c>
      <c r="K150" s="32">
        <f>SUM(J149:J149)</f>
        <v>3.5</v>
      </c>
      <c r="L150" s="10"/>
      <c r="M150" s="6">
        <f>ROUND(L150*K150,2)</f>
        <v>0</v>
      </c>
    </row>
    <row r="151" spans="1:13" ht="0.95" customHeight="1" x14ac:dyDescent="0.25">
      <c r="A151" s="37"/>
      <c r="B151" s="37"/>
      <c r="C151" s="37"/>
      <c r="D151" s="38"/>
      <c r="E151" s="37"/>
      <c r="F151" s="37"/>
      <c r="G151" s="37"/>
      <c r="H151" s="37"/>
      <c r="I151" s="37"/>
      <c r="J151" s="37"/>
      <c r="K151" s="37"/>
      <c r="L151" s="12"/>
      <c r="M151" s="12"/>
    </row>
    <row r="152" spans="1:13" x14ac:dyDescent="0.25">
      <c r="A152" s="33" t="s">
        <v>139</v>
      </c>
      <c r="B152" s="33" t="s">
        <v>23</v>
      </c>
      <c r="C152" s="33" t="s">
        <v>40</v>
      </c>
      <c r="D152" s="34" t="s">
        <v>140</v>
      </c>
      <c r="E152" s="27"/>
      <c r="F152" s="27"/>
      <c r="G152" s="27"/>
      <c r="H152" s="27"/>
      <c r="I152" s="27"/>
      <c r="J152" s="27"/>
      <c r="K152" s="1">
        <f>K155</f>
        <v>1</v>
      </c>
      <c r="L152" s="9"/>
      <c r="M152" s="9">
        <f>M155</f>
        <v>0</v>
      </c>
    </row>
    <row r="153" spans="1:13" ht="90" x14ac:dyDescent="0.25">
      <c r="A153" s="27"/>
      <c r="B153" s="27"/>
      <c r="C153" s="27"/>
      <c r="D153" s="28" t="s">
        <v>141</v>
      </c>
      <c r="E153" s="27"/>
      <c r="F153" s="27"/>
      <c r="G153" s="27"/>
      <c r="H153" s="27"/>
      <c r="I153" s="27"/>
      <c r="J153" s="27"/>
      <c r="K153" s="27"/>
      <c r="L153" s="7"/>
      <c r="M153" s="7"/>
    </row>
    <row r="154" spans="1:13" x14ac:dyDescent="0.25">
      <c r="A154" s="27"/>
      <c r="B154" s="27"/>
      <c r="C154" s="27"/>
      <c r="D154" s="28"/>
      <c r="E154" s="33" t="s">
        <v>142</v>
      </c>
      <c r="F154" s="27">
        <v>1</v>
      </c>
      <c r="G154" s="35">
        <v>0</v>
      </c>
      <c r="H154" s="35">
        <v>0</v>
      </c>
      <c r="I154" s="35">
        <v>0</v>
      </c>
      <c r="J154" s="1">
        <f>F154*(G154+ (G154= 0))*(H154+ (H154= 0))*(I154+ (I154= 0))</f>
        <v>1</v>
      </c>
      <c r="K154" s="27"/>
      <c r="L154" s="7"/>
      <c r="M154" s="7"/>
    </row>
    <row r="155" spans="1:13" x14ac:dyDescent="0.25">
      <c r="A155" s="27"/>
      <c r="B155" s="27"/>
      <c r="C155" s="27"/>
      <c r="D155" s="28"/>
      <c r="E155" s="27"/>
      <c r="F155" s="27"/>
      <c r="G155" s="27"/>
      <c r="H155" s="27"/>
      <c r="I155" s="27"/>
      <c r="J155" s="36" t="s">
        <v>143</v>
      </c>
      <c r="K155" s="32">
        <f>SUM(J154:J154)</f>
        <v>1</v>
      </c>
      <c r="L155" s="10"/>
      <c r="M155" s="6">
        <f>ROUND(L155*K155,2)</f>
        <v>0</v>
      </c>
    </row>
    <row r="156" spans="1:13" ht="0.95" customHeight="1" x14ac:dyDescent="0.25">
      <c r="A156" s="37"/>
      <c r="B156" s="37"/>
      <c r="C156" s="37"/>
      <c r="D156" s="38"/>
      <c r="E156" s="37"/>
      <c r="F156" s="37"/>
      <c r="G156" s="37"/>
      <c r="H156" s="37"/>
      <c r="I156" s="37"/>
      <c r="J156" s="37"/>
      <c r="K156" s="37"/>
      <c r="L156" s="12"/>
      <c r="M156" s="12"/>
    </row>
    <row r="157" spans="1:13" x14ac:dyDescent="0.25">
      <c r="A157" s="27"/>
      <c r="B157" s="27"/>
      <c r="C157" s="27"/>
      <c r="D157" s="28"/>
      <c r="E157" s="27"/>
      <c r="F157" s="27"/>
      <c r="G157" s="27"/>
      <c r="H157" s="27"/>
      <c r="I157" s="27"/>
      <c r="J157" s="36" t="s">
        <v>144</v>
      </c>
      <c r="K157" s="35">
        <v>1</v>
      </c>
      <c r="L157" s="6"/>
      <c r="M157" s="6">
        <f>ROUND(L157*K157,2)</f>
        <v>0</v>
      </c>
    </row>
    <row r="158" spans="1:13" ht="0.95" customHeight="1" x14ac:dyDescent="0.25">
      <c r="A158" s="37"/>
      <c r="B158" s="37"/>
      <c r="C158" s="37"/>
      <c r="D158" s="38"/>
      <c r="E158" s="37"/>
      <c r="F158" s="37"/>
      <c r="G158" s="37"/>
      <c r="H158" s="37"/>
      <c r="I158" s="37"/>
      <c r="J158" s="37"/>
      <c r="K158" s="37"/>
      <c r="L158" s="12"/>
      <c r="M158" s="12"/>
    </row>
    <row r="159" spans="1:13" x14ac:dyDescent="0.25">
      <c r="A159" s="29" t="s">
        <v>145</v>
      </c>
      <c r="B159" s="29" t="s">
        <v>17</v>
      </c>
      <c r="C159" s="29" t="s">
        <v>18</v>
      </c>
      <c r="D159" s="30" t="s">
        <v>146</v>
      </c>
      <c r="E159" s="31"/>
      <c r="F159" s="31"/>
      <c r="G159" s="31"/>
      <c r="H159" s="31"/>
      <c r="I159" s="31"/>
      <c r="J159" s="31"/>
      <c r="K159" s="32">
        <f>K219</f>
        <v>1</v>
      </c>
      <c r="L159" s="6"/>
      <c r="M159" s="6">
        <f>M219</f>
        <v>0</v>
      </c>
    </row>
    <row r="160" spans="1:13" x14ac:dyDescent="0.25">
      <c r="A160" s="27"/>
      <c r="B160" s="27"/>
      <c r="C160" s="27"/>
      <c r="D160" s="28"/>
      <c r="E160" s="27"/>
      <c r="F160" s="27"/>
      <c r="G160" s="27"/>
      <c r="H160" s="27"/>
      <c r="I160" s="27"/>
      <c r="J160" s="27"/>
      <c r="K160" s="27"/>
      <c r="L160" s="7"/>
      <c r="M160" s="7"/>
    </row>
    <row r="161" spans="1:13" x14ac:dyDescent="0.25">
      <c r="A161" s="33" t="s">
        <v>147</v>
      </c>
      <c r="B161" s="33" t="s">
        <v>23</v>
      </c>
      <c r="C161" s="33" t="s">
        <v>35</v>
      </c>
      <c r="D161" s="34" t="s">
        <v>148</v>
      </c>
      <c r="E161" s="27"/>
      <c r="F161" s="27"/>
      <c r="G161" s="27"/>
      <c r="H161" s="27"/>
      <c r="I161" s="27"/>
      <c r="J161" s="27"/>
      <c r="K161" s="1">
        <f>K165</f>
        <v>780</v>
      </c>
      <c r="L161" s="9"/>
      <c r="M161" s="9">
        <f>M165</f>
        <v>0</v>
      </c>
    </row>
    <row r="162" spans="1:13" ht="56.25" x14ac:dyDescent="0.25">
      <c r="A162" s="27"/>
      <c r="B162" s="27"/>
      <c r="C162" s="27"/>
      <c r="D162" s="28" t="s">
        <v>149</v>
      </c>
      <c r="E162" s="27"/>
      <c r="F162" s="27"/>
      <c r="G162" s="27"/>
      <c r="H162" s="27"/>
      <c r="I162" s="27"/>
      <c r="J162" s="27"/>
      <c r="K162" s="27"/>
      <c r="L162" s="7"/>
      <c r="M162" s="7"/>
    </row>
    <row r="163" spans="1:13" x14ac:dyDescent="0.25">
      <c r="A163" s="27"/>
      <c r="B163" s="27"/>
      <c r="C163" s="27"/>
      <c r="D163" s="28"/>
      <c r="E163" s="33" t="s">
        <v>115</v>
      </c>
      <c r="F163" s="27">
        <v>1</v>
      </c>
      <c r="G163" s="35">
        <v>23</v>
      </c>
      <c r="H163" s="35">
        <v>20</v>
      </c>
      <c r="I163" s="35">
        <v>0</v>
      </c>
      <c r="J163" s="1">
        <f>F163*(G163+ (G163= 0))*(H163+ (H163= 0))*(I163+ (I163= 0))</f>
        <v>460</v>
      </c>
      <c r="K163" s="27"/>
      <c r="L163" s="7"/>
      <c r="M163" s="7"/>
    </row>
    <row r="164" spans="1:13" x14ac:dyDescent="0.25">
      <c r="A164" s="27"/>
      <c r="B164" s="27"/>
      <c r="C164" s="27"/>
      <c r="D164" s="28"/>
      <c r="E164" s="33" t="s">
        <v>18</v>
      </c>
      <c r="F164" s="27">
        <v>2</v>
      </c>
      <c r="G164" s="35">
        <v>32</v>
      </c>
      <c r="H164" s="35">
        <v>5</v>
      </c>
      <c r="I164" s="35">
        <v>0</v>
      </c>
      <c r="J164" s="1">
        <f>F164*(G164+ (G164= 0))*(H164+ (H164= 0))*(I164+ (I164= 0))</f>
        <v>320</v>
      </c>
      <c r="K164" s="27"/>
      <c r="L164" s="7"/>
      <c r="M164" s="7"/>
    </row>
    <row r="165" spans="1:13" x14ac:dyDescent="0.25">
      <c r="A165" s="27"/>
      <c r="B165" s="27"/>
      <c r="C165" s="27"/>
      <c r="D165" s="28"/>
      <c r="E165" s="27"/>
      <c r="F165" s="27"/>
      <c r="G165" s="27"/>
      <c r="H165" s="27"/>
      <c r="I165" s="27"/>
      <c r="J165" s="36" t="s">
        <v>150</v>
      </c>
      <c r="K165" s="32">
        <f>SUM(J163:J164)</f>
        <v>780</v>
      </c>
      <c r="L165" s="10"/>
      <c r="M165" s="6">
        <f>ROUND(L165*K165,2)</f>
        <v>0</v>
      </c>
    </row>
    <row r="166" spans="1:13" ht="0.95" customHeight="1" x14ac:dyDescent="0.25">
      <c r="A166" s="37"/>
      <c r="B166" s="37"/>
      <c r="C166" s="37"/>
      <c r="D166" s="38"/>
      <c r="E166" s="37"/>
      <c r="F166" s="37"/>
      <c r="G166" s="37"/>
      <c r="H166" s="37"/>
      <c r="I166" s="37"/>
      <c r="J166" s="37"/>
      <c r="K166" s="37"/>
      <c r="L166" s="12"/>
      <c r="M166" s="12"/>
    </row>
    <row r="167" spans="1:13" ht="22.5" x14ac:dyDescent="0.25">
      <c r="A167" s="33" t="s">
        <v>151</v>
      </c>
      <c r="B167" s="33" t="s">
        <v>23</v>
      </c>
      <c r="C167" s="33" t="s">
        <v>45</v>
      </c>
      <c r="D167" s="34" t="s">
        <v>152</v>
      </c>
      <c r="E167" s="27"/>
      <c r="F167" s="27"/>
      <c r="G167" s="27"/>
      <c r="H167" s="27"/>
      <c r="I167" s="27"/>
      <c r="J167" s="27"/>
      <c r="K167" s="1">
        <f>K171</f>
        <v>780</v>
      </c>
      <c r="L167" s="9"/>
      <c r="M167" s="9">
        <f>M171</f>
        <v>0</v>
      </c>
    </row>
    <row r="168" spans="1:13" ht="146.25" x14ac:dyDescent="0.25">
      <c r="A168" s="27"/>
      <c r="B168" s="27"/>
      <c r="C168" s="27"/>
      <c r="D168" s="28" t="s">
        <v>153</v>
      </c>
      <c r="E168" s="27"/>
      <c r="F168" s="27"/>
      <c r="G168" s="27"/>
      <c r="H168" s="27"/>
      <c r="I168" s="27"/>
      <c r="J168" s="27"/>
      <c r="K168" s="27"/>
      <c r="L168" s="7"/>
      <c r="M168" s="7"/>
    </row>
    <row r="169" spans="1:13" x14ac:dyDescent="0.25">
      <c r="A169" s="27"/>
      <c r="B169" s="27"/>
      <c r="C169" s="27"/>
      <c r="D169" s="28"/>
      <c r="E169" s="33" t="s">
        <v>115</v>
      </c>
      <c r="F169" s="27">
        <v>1</v>
      </c>
      <c r="G169" s="35">
        <v>23</v>
      </c>
      <c r="H169" s="35">
        <v>20</v>
      </c>
      <c r="I169" s="35">
        <v>0</v>
      </c>
      <c r="J169" s="1">
        <f>F169*(G169+ (G169= 0))*(H169+ (H169= 0))*(I169+ (I169= 0))</f>
        <v>460</v>
      </c>
      <c r="K169" s="27"/>
      <c r="L169" s="7"/>
      <c r="M169" s="7"/>
    </row>
    <row r="170" spans="1:13" x14ac:dyDescent="0.25">
      <c r="A170" s="27"/>
      <c r="B170" s="27"/>
      <c r="C170" s="27"/>
      <c r="D170" s="28"/>
      <c r="E170" s="33" t="s">
        <v>18</v>
      </c>
      <c r="F170" s="27">
        <v>2</v>
      </c>
      <c r="G170" s="35">
        <v>32</v>
      </c>
      <c r="H170" s="35">
        <v>5</v>
      </c>
      <c r="I170" s="35">
        <v>0</v>
      </c>
      <c r="J170" s="1">
        <f>F170*(G170+ (G170= 0))*(H170+ (H170= 0))*(I170+ (I170= 0))</f>
        <v>320</v>
      </c>
      <c r="K170" s="27"/>
      <c r="L170" s="7"/>
      <c r="M170" s="7"/>
    </row>
    <row r="171" spans="1:13" x14ac:dyDescent="0.25">
      <c r="A171" s="27"/>
      <c r="B171" s="27"/>
      <c r="C171" s="27"/>
      <c r="D171" s="28"/>
      <c r="E171" s="27"/>
      <c r="F171" s="27"/>
      <c r="G171" s="27"/>
      <c r="H171" s="27"/>
      <c r="I171" s="27"/>
      <c r="J171" s="36" t="s">
        <v>154</v>
      </c>
      <c r="K171" s="32">
        <f>SUM(J169:J170)</f>
        <v>780</v>
      </c>
      <c r="L171" s="10"/>
      <c r="M171" s="6">
        <f>ROUND(L171*K171,2)</f>
        <v>0</v>
      </c>
    </row>
    <row r="172" spans="1:13" ht="0.95" customHeight="1" x14ac:dyDescent="0.25">
      <c r="A172" s="37"/>
      <c r="B172" s="37"/>
      <c r="C172" s="37"/>
      <c r="D172" s="38"/>
      <c r="E172" s="37"/>
      <c r="F172" s="37"/>
      <c r="G172" s="37"/>
      <c r="H172" s="37"/>
      <c r="I172" s="37"/>
      <c r="J172" s="37"/>
      <c r="K172" s="37"/>
      <c r="L172" s="12"/>
      <c r="M172" s="12"/>
    </row>
    <row r="173" spans="1:13" ht="22.5" x14ac:dyDescent="0.25">
      <c r="A173" s="33" t="s">
        <v>155</v>
      </c>
      <c r="B173" s="33" t="s">
        <v>23</v>
      </c>
      <c r="C173" s="33" t="s">
        <v>24</v>
      </c>
      <c r="D173" s="34" t="s">
        <v>156</v>
      </c>
      <c r="E173" s="27"/>
      <c r="F173" s="27"/>
      <c r="G173" s="27"/>
      <c r="H173" s="27"/>
      <c r="I173" s="27"/>
      <c r="J173" s="27"/>
      <c r="K173" s="1">
        <f>K181</f>
        <v>160</v>
      </c>
      <c r="L173" s="9"/>
      <c r="M173" s="9">
        <f>M181</f>
        <v>0</v>
      </c>
    </row>
    <row r="174" spans="1:13" ht="157.5" x14ac:dyDescent="0.25">
      <c r="A174" s="27"/>
      <c r="B174" s="27"/>
      <c r="C174" s="27"/>
      <c r="D174" s="28" t="s">
        <v>157</v>
      </c>
      <c r="E174" s="27"/>
      <c r="F174" s="27"/>
      <c r="G174" s="27"/>
      <c r="H174" s="27"/>
      <c r="I174" s="27"/>
      <c r="J174" s="27"/>
      <c r="K174" s="27"/>
      <c r="L174" s="7"/>
      <c r="M174" s="7"/>
    </row>
    <row r="175" spans="1:13" x14ac:dyDescent="0.25">
      <c r="A175" s="27"/>
      <c r="B175" s="27"/>
      <c r="C175" s="27"/>
      <c r="D175" s="28"/>
      <c r="E175" s="33" t="s">
        <v>115</v>
      </c>
      <c r="F175" s="27">
        <v>1</v>
      </c>
      <c r="G175" s="35">
        <v>23</v>
      </c>
      <c r="H175" s="35">
        <v>0</v>
      </c>
      <c r="I175" s="35">
        <v>0</v>
      </c>
      <c r="J175" s="1">
        <f t="shared" ref="J175:J180" si="0">F175*(G175+ (G175= 0))*(H175+ (H175= 0))*(I175+ (I175= 0))</f>
        <v>23</v>
      </c>
      <c r="K175" s="27"/>
      <c r="L175" s="7"/>
      <c r="M175" s="7"/>
    </row>
    <row r="176" spans="1:13" x14ac:dyDescent="0.25">
      <c r="A176" s="27"/>
      <c r="B176" s="27"/>
      <c r="C176" s="27"/>
      <c r="D176" s="28"/>
      <c r="E176" s="33" t="s">
        <v>18</v>
      </c>
      <c r="F176" s="27">
        <v>2</v>
      </c>
      <c r="G176" s="35">
        <v>5</v>
      </c>
      <c r="H176" s="35">
        <v>0</v>
      </c>
      <c r="I176" s="35">
        <v>0</v>
      </c>
      <c r="J176" s="1">
        <f t="shared" si="0"/>
        <v>10</v>
      </c>
      <c r="K176" s="27"/>
      <c r="L176" s="7"/>
      <c r="M176" s="7"/>
    </row>
    <row r="177" spans="1:13" x14ac:dyDescent="0.25">
      <c r="A177" s="27"/>
      <c r="B177" s="27"/>
      <c r="C177" s="27"/>
      <c r="D177" s="28"/>
      <c r="E177" s="33" t="s">
        <v>18</v>
      </c>
      <c r="F177" s="27">
        <v>2</v>
      </c>
      <c r="G177" s="35">
        <v>32</v>
      </c>
      <c r="H177" s="35">
        <v>0</v>
      </c>
      <c r="I177" s="35">
        <v>0</v>
      </c>
      <c r="J177" s="1">
        <f t="shared" si="0"/>
        <v>64</v>
      </c>
      <c r="K177" s="27"/>
      <c r="L177" s="7"/>
      <c r="M177" s="7"/>
    </row>
    <row r="178" spans="1:13" x14ac:dyDescent="0.25">
      <c r="A178" s="27"/>
      <c r="B178" s="27"/>
      <c r="C178" s="27"/>
      <c r="D178" s="28"/>
      <c r="E178" s="33" t="s">
        <v>18</v>
      </c>
      <c r="F178" s="27">
        <v>1</v>
      </c>
      <c r="G178" s="35">
        <v>20</v>
      </c>
      <c r="H178" s="35">
        <v>0</v>
      </c>
      <c r="I178" s="35">
        <v>0</v>
      </c>
      <c r="J178" s="1">
        <f t="shared" si="0"/>
        <v>20</v>
      </c>
      <c r="K178" s="27"/>
      <c r="L178" s="7"/>
      <c r="M178" s="7"/>
    </row>
    <row r="179" spans="1:13" x14ac:dyDescent="0.25">
      <c r="A179" s="27"/>
      <c r="B179" s="27"/>
      <c r="C179" s="27"/>
      <c r="D179" s="28"/>
      <c r="E179" s="33" t="s">
        <v>18</v>
      </c>
      <c r="F179" s="27">
        <v>2</v>
      </c>
      <c r="G179" s="35">
        <v>9</v>
      </c>
      <c r="H179" s="35">
        <v>0</v>
      </c>
      <c r="I179" s="35">
        <v>0</v>
      </c>
      <c r="J179" s="1">
        <f t="shared" si="0"/>
        <v>18</v>
      </c>
      <c r="K179" s="27"/>
      <c r="L179" s="7"/>
      <c r="M179" s="7"/>
    </row>
    <row r="180" spans="1:13" x14ac:dyDescent="0.25">
      <c r="A180" s="27"/>
      <c r="B180" s="27"/>
      <c r="C180" s="27"/>
      <c r="D180" s="28"/>
      <c r="E180" s="33" t="s">
        <v>158</v>
      </c>
      <c r="F180" s="27">
        <v>2</v>
      </c>
      <c r="G180" s="35">
        <v>12.5</v>
      </c>
      <c r="H180" s="35">
        <v>0</v>
      </c>
      <c r="I180" s="35">
        <v>0</v>
      </c>
      <c r="J180" s="1">
        <f t="shared" si="0"/>
        <v>25</v>
      </c>
      <c r="K180" s="27"/>
      <c r="L180" s="7"/>
      <c r="M180" s="7"/>
    </row>
    <row r="181" spans="1:13" x14ac:dyDescent="0.25">
      <c r="A181" s="27"/>
      <c r="B181" s="27"/>
      <c r="C181" s="27"/>
      <c r="D181" s="28"/>
      <c r="E181" s="27"/>
      <c r="F181" s="27"/>
      <c r="G181" s="27"/>
      <c r="H181" s="27"/>
      <c r="I181" s="27"/>
      <c r="J181" s="36" t="s">
        <v>159</v>
      </c>
      <c r="K181" s="32">
        <f>SUM(J175:J180)</f>
        <v>160</v>
      </c>
      <c r="L181" s="10"/>
      <c r="M181" s="6">
        <f>ROUND(L181*K181,2)</f>
        <v>0</v>
      </c>
    </row>
    <row r="182" spans="1:13" ht="0.95" customHeight="1" x14ac:dyDescent="0.25">
      <c r="A182" s="37"/>
      <c r="B182" s="37"/>
      <c r="C182" s="37"/>
      <c r="D182" s="38"/>
      <c r="E182" s="37"/>
      <c r="F182" s="37"/>
      <c r="G182" s="37"/>
      <c r="H182" s="37"/>
      <c r="I182" s="37"/>
      <c r="J182" s="37"/>
      <c r="K182" s="37"/>
      <c r="L182" s="12"/>
      <c r="M182" s="12"/>
    </row>
    <row r="183" spans="1:13" ht="22.5" x14ac:dyDescent="0.25">
      <c r="A183" s="33" t="s">
        <v>160</v>
      </c>
      <c r="B183" s="33" t="s">
        <v>23</v>
      </c>
      <c r="C183" s="33" t="s">
        <v>40</v>
      </c>
      <c r="D183" s="34" t="s">
        <v>161</v>
      </c>
      <c r="E183" s="27"/>
      <c r="F183" s="27"/>
      <c r="G183" s="27"/>
      <c r="H183" s="27"/>
      <c r="I183" s="27"/>
      <c r="J183" s="27"/>
      <c r="K183" s="1">
        <f>K187</f>
        <v>56</v>
      </c>
      <c r="L183" s="9"/>
      <c r="M183" s="9">
        <f>M187</f>
        <v>0</v>
      </c>
    </row>
    <row r="184" spans="1:13" ht="157.5" x14ac:dyDescent="0.25">
      <c r="A184" s="27"/>
      <c r="B184" s="27"/>
      <c r="C184" s="27"/>
      <c r="D184" s="28" t="s">
        <v>162</v>
      </c>
      <c r="E184" s="27"/>
      <c r="F184" s="27"/>
      <c r="G184" s="27"/>
      <c r="H184" s="27"/>
      <c r="I184" s="27"/>
      <c r="J184" s="27"/>
      <c r="K184" s="27"/>
      <c r="L184" s="7"/>
      <c r="M184" s="7"/>
    </row>
    <row r="185" spans="1:13" x14ac:dyDescent="0.25">
      <c r="A185" s="27"/>
      <c r="B185" s="27"/>
      <c r="C185" s="27"/>
      <c r="D185" s="28"/>
      <c r="E185" s="33" t="s">
        <v>163</v>
      </c>
      <c r="F185" s="27">
        <v>1</v>
      </c>
      <c r="G185" s="35">
        <v>48</v>
      </c>
      <c r="H185" s="35">
        <v>0</v>
      </c>
      <c r="I185" s="35">
        <v>0</v>
      </c>
      <c r="J185" s="1">
        <f>F185*(G185+ (G185= 0))*(H185+ (H185= 0))*(I185+ (I185= 0))</f>
        <v>48</v>
      </c>
      <c r="K185" s="27"/>
      <c r="L185" s="7"/>
      <c r="M185" s="7"/>
    </row>
    <row r="186" spans="1:13" x14ac:dyDescent="0.25">
      <c r="A186" s="27"/>
      <c r="B186" s="27"/>
      <c r="C186" s="27"/>
      <c r="D186" s="28"/>
      <c r="E186" s="33" t="s">
        <v>18</v>
      </c>
      <c r="F186" s="27">
        <v>1</v>
      </c>
      <c r="G186" s="35">
        <v>8</v>
      </c>
      <c r="H186" s="35">
        <v>0</v>
      </c>
      <c r="I186" s="35">
        <v>0</v>
      </c>
      <c r="J186" s="1">
        <f>F186*(G186+ (G186= 0))*(H186+ (H186= 0))*(I186+ (I186= 0))</f>
        <v>8</v>
      </c>
      <c r="K186" s="27"/>
      <c r="L186" s="7"/>
      <c r="M186" s="7"/>
    </row>
    <row r="187" spans="1:13" x14ac:dyDescent="0.25">
      <c r="A187" s="27"/>
      <c r="B187" s="27"/>
      <c r="C187" s="27"/>
      <c r="D187" s="28"/>
      <c r="E187" s="27"/>
      <c r="F187" s="27"/>
      <c r="G187" s="27"/>
      <c r="H187" s="27"/>
      <c r="I187" s="27"/>
      <c r="J187" s="36" t="s">
        <v>164</v>
      </c>
      <c r="K187" s="32">
        <f>SUM(J185:J186)</f>
        <v>56</v>
      </c>
      <c r="L187" s="10"/>
      <c r="M187" s="6">
        <f>ROUND(L187*K187,2)</f>
        <v>0</v>
      </c>
    </row>
    <row r="188" spans="1:13" ht="0.95" customHeight="1" x14ac:dyDescent="0.25">
      <c r="A188" s="37"/>
      <c r="B188" s="37"/>
      <c r="C188" s="37"/>
      <c r="D188" s="38"/>
      <c r="E188" s="37"/>
      <c r="F188" s="37"/>
      <c r="G188" s="37"/>
      <c r="H188" s="37"/>
      <c r="I188" s="37"/>
      <c r="J188" s="37"/>
      <c r="K188" s="37"/>
      <c r="L188" s="12"/>
      <c r="M188" s="12"/>
    </row>
    <row r="189" spans="1:13" x14ac:dyDescent="0.25">
      <c r="A189" s="33" t="s">
        <v>165</v>
      </c>
      <c r="B189" s="33" t="s">
        <v>23</v>
      </c>
      <c r="C189" s="33" t="s">
        <v>45</v>
      </c>
      <c r="D189" s="34" t="s">
        <v>166</v>
      </c>
      <c r="E189" s="27"/>
      <c r="F189" s="27"/>
      <c r="G189" s="27"/>
      <c r="H189" s="27"/>
      <c r="I189" s="27"/>
      <c r="J189" s="27"/>
      <c r="K189" s="1">
        <f>K193</f>
        <v>1560</v>
      </c>
      <c r="L189" s="9"/>
      <c r="M189" s="9">
        <f>M193</f>
        <v>0</v>
      </c>
    </row>
    <row r="190" spans="1:13" ht="33.75" x14ac:dyDescent="0.25">
      <c r="A190" s="27"/>
      <c r="B190" s="27"/>
      <c r="C190" s="27"/>
      <c r="D190" s="28" t="s">
        <v>167</v>
      </c>
      <c r="E190" s="27"/>
      <c r="F190" s="27"/>
      <c r="G190" s="27"/>
      <c r="H190" s="27"/>
      <c r="I190" s="27"/>
      <c r="J190" s="27"/>
      <c r="K190" s="27"/>
      <c r="L190" s="7"/>
      <c r="M190" s="7"/>
    </row>
    <row r="191" spans="1:13" x14ac:dyDescent="0.25">
      <c r="A191" s="27"/>
      <c r="B191" s="27"/>
      <c r="C191" s="27"/>
      <c r="D191" s="28"/>
      <c r="E191" s="33" t="s">
        <v>115</v>
      </c>
      <c r="F191" s="27">
        <v>2</v>
      </c>
      <c r="G191" s="35">
        <v>23</v>
      </c>
      <c r="H191" s="35">
        <v>20</v>
      </c>
      <c r="I191" s="35">
        <v>0</v>
      </c>
      <c r="J191" s="1">
        <f>F191*(G191+ (G191= 0))*(H191+ (H191= 0))*(I191+ (I191= 0))</f>
        <v>920</v>
      </c>
      <c r="K191" s="27"/>
      <c r="L191" s="7"/>
      <c r="M191" s="7"/>
    </row>
    <row r="192" spans="1:13" x14ac:dyDescent="0.25">
      <c r="A192" s="27"/>
      <c r="B192" s="27"/>
      <c r="C192" s="27"/>
      <c r="D192" s="28"/>
      <c r="E192" s="33" t="s">
        <v>18</v>
      </c>
      <c r="F192" s="27">
        <v>4</v>
      </c>
      <c r="G192" s="35">
        <v>32</v>
      </c>
      <c r="H192" s="35">
        <v>5</v>
      </c>
      <c r="I192" s="35">
        <v>0</v>
      </c>
      <c r="J192" s="1">
        <f>F192*(G192+ (G192= 0))*(H192+ (H192= 0))*(I192+ (I192= 0))</f>
        <v>640</v>
      </c>
      <c r="K192" s="27"/>
      <c r="L192" s="7"/>
      <c r="M192" s="7"/>
    </row>
    <row r="193" spans="1:13" x14ac:dyDescent="0.25">
      <c r="A193" s="27"/>
      <c r="B193" s="27"/>
      <c r="C193" s="27"/>
      <c r="D193" s="28"/>
      <c r="E193" s="27"/>
      <c r="F193" s="27"/>
      <c r="G193" s="27"/>
      <c r="H193" s="27"/>
      <c r="I193" s="27"/>
      <c r="J193" s="36" t="s">
        <v>168</v>
      </c>
      <c r="K193" s="32">
        <f>SUM(J191:J192)</f>
        <v>1560</v>
      </c>
      <c r="L193" s="10"/>
      <c r="M193" s="6">
        <f>ROUND(L193*K193,2)</f>
        <v>0</v>
      </c>
    </row>
    <row r="194" spans="1:13" ht="0.95" customHeight="1" x14ac:dyDescent="0.25">
      <c r="A194" s="37"/>
      <c r="B194" s="37"/>
      <c r="C194" s="37"/>
      <c r="D194" s="38"/>
      <c r="E194" s="37"/>
      <c r="F194" s="37"/>
      <c r="G194" s="37"/>
      <c r="H194" s="37"/>
      <c r="I194" s="37"/>
      <c r="J194" s="37"/>
      <c r="K194" s="37"/>
      <c r="L194" s="12"/>
      <c r="M194" s="12"/>
    </row>
    <row r="195" spans="1:13" x14ac:dyDescent="0.25">
      <c r="A195" s="33" t="s">
        <v>169</v>
      </c>
      <c r="B195" s="33" t="s">
        <v>23</v>
      </c>
      <c r="C195" s="33" t="s">
        <v>45</v>
      </c>
      <c r="D195" s="34" t="s">
        <v>170</v>
      </c>
      <c r="E195" s="27"/>
      <c r="F195" s="27"/>
      <c r="G195" s="27"/>
      <c r="H195" s="27"/>
      <c r="I195" s="27"/>
      <c r="J195" s="27"/>
      <c r="K195" s="1">
        <f>K198</f>
        <v>460</v>
      </c>
      <c r="L195" s="9"/>
      <c r="M195" s="9">
        <f>M198</f>
        <v>0</v>
      </c>
    </row>
    <row r="196" spans="1:13" ht="101.25" x14ac:dyDescent="0.25">
      <c r="A196" s="27"/>
      <c r="B196" s="27"/>
      <c r="C196" s="27"/>
      <c r="D196" s="28" t="s">
        <v>171</v>
      </c>
      <c r="E196" s="27"/>
      <c r="F196" s="27"/>
      <c r="G196" s="27"/>
      <c r="H196" s="27"/>
      <c r="I196" s="27"/>
      <c r="J196" s="27"/>
      <c r="K196" s="27"/>
      <c r="L196" s="7"/>
      <c r="M196" s="7"/>
    </row>
    <row r="197" spans="1:13" x14ac:dyDescent="0.25">
      <c r="A197" s="27"/>
      <c r="B197" s="27"/>
      <c r="C197" s="27"/>
      <c r="D197" s="28"/>
      <c r="E197" s="33" t="s">
        <v>115</v>
      </c>
      <c r="F197" s="27">
        <v>1</v>
      </c>
      <c r="G197" s="35">
        <v>23</v>
      </c>
      <c r="H197" s="35">
        <v>20</v>
      </c>
      <c r="I197" s="35">
        <v>0</v>
      </c>
      <c r="J197" s="1">
        <f>F197*(G197+ (G197= 0))*(H197+ (H197= 0))*(I197+ (I197= 0))</f>
        <v>460</v>
      </c>
      <c r="K197" s="27"/>
      <c r="L197" s="7"/>
      <c r="M197" s="7"/>
    </row>
    <row r="198" spans="1:13" x14ac:dyDescent="0.25">
      <c r="A198" s="27"/>
      <c r="B198" s="27"/>
      <c r="C198" s="27"/>
      <c r="D198" s="28"/>
      <c r="E198" s="27"/>
      <c r="F198" s="27"/>
      <c r="G198" s="27"/>
      <c r="H198" s="27"/>
      <c r="I198" s="27"/>
      <c r="J198" s="36" t="s">
        <v>172</v>
      </c>
      <c r="K198" s="32">
        <f>SUM(J197:J197)</f>
        <v>460</v>
      </c>
      <c r="L198" s="10"/>
      <c r="M198" s="6">
        <f>ROUND(L198*K198,2)</f>
        <v>0</v>
      </c>
    </row>
    <row r="199" spans="1:13" ht="0.95" customHeight="1" x14ac:dyDescent="0.25">
      <c r="A199" s="37"/>
      <c r="B199" s="37"/>
      <c r="C199" s="37"/>
      <c r="D199" s="38"/>
      <c r="E199" s="37"/>
      <c r="F199" s="37"/>
      <c r="G199" s="37"/>
      <c r="H199" s="37"/>
      <c r="I199" s="37"/>
      <c r="J199" s="37"/>
      <c r="K199" s="37"/>
      <c r="L199" s="12"/>
      <c r="M199" s="12"/>
    </row>
    <row r="200" spans="1:13" x14ac:dyDescent="0.25">
      <c r="A200" s="33" t="s">
        <v>173</v>
      </c>
      <c r="B200" s="33" t="s">
        <v>23</v>
      </c>
      <c r="C200" s="33" t="s">
        <v>45</v>
      </c>
      <c r="D200" s="34" t="s">
        <v>174</v>
      </c>
      <c r="E200" s="27"/>
      <c r="F200" s="27"/>
      <c r="G200" s="27"/>
      <c r="H200" s="27"/>
      <c r="I200" s="27"/>
      <c r="J200" s="27"/>
      <c r="K200" s="1">
        <f>K203</f>
        <v>189</v>
      </c>
      <c r="L200" s="9"/>
      <c r="M200" s="9">
        <f>M203</f>
        <v>0</v>
      </c>
    </row>
    <row r="201" spans="1:13" ht="236.25" x14ac:dyDescent="0.25">
      <c r="A201" s="27"/>
      <c r="B201" s="27"/>
      <c r="C201" s="27"/>
      <c r="D201" s="28" t="s">
        <v>175</v>
      </c>
      <c r="E201" s="27"/>
      <c r="F201" s="27"/>
      <c r="G201" s="27"/>
      <c r="H201" s="27"/>
      <c r="I201" s="27"/>
      <c r="J201" s="27"/>
      <c r="K201" s="27"/>
      <c r="L201" s="7"/>
      <c r="M201" s="7"/>
    </row>
    <row r="202" spans="1:13" x14ac:dyDescent="0.25">
      <c r="A202" s="27"/>
      <c r="B202" s="27"/>
      <c r="C202" s="27"/>
      <c r="D202" s="28"/>
      <c r="E202" s="33" t="s">
        <v>115</v>
      </c>
      <c r="F202" s="27">
        <v>1</v>
      </c>
      <c r="G202" s="35">
        <v>21</v>
      </c>
      <c r="H202" s="35">
        <v>9</v>
      </c>
      <c r="I202" s="35">
        <v>0</v>
      </c>
      <c r="J202" s="1">
        <f>F202*(G202+ (G202= 0))*(H202+ (H202= 0))*(I202+ (I202= 0))</f>
        <v>189</v>
      </c>
      <c r="K202" s="27"/>
      <c r="L202" s="7"/>
      <c r="M202" s="7"/>
    </row>
    <row r="203" spans="1:13" x14ac:dyDescent="0.25">
      <c r="A203" s="27"/>
      <c r="B203" s="27"/>
      <c r="C203" s="27"/>
      <c r="D203" s="28"/>
      <c r="E203" s="27"/>
      <c r="F203" s="27"/>
      <c r="G203" s="27"/>
      <c r="H203" s="27"/>
      <c r="I203" s="27"/>
      <c r="J203" s="36" t="s">
        <v>176</v>
      </c>
      <c r="K203" s="32">
        <f>SUM(J202:J202)</f>
        <v>189</v>
      </c>
      <c r="L203" s="10"/>
      <c r="M203" s="6">
        <f>ROUND(L203*K203,2)</f>
        <v>0</v>
      </c>
    </row>
    <row r="204" spans="1:13" ht="0.95" customHeight="1" x14ac:dyDescent="0.25">
      <c r="A204" s="37"/>
      <c r="B204" s="37"/>
      <c r="C204" s="37"/>
      <c r="D204" s="38"/>
      <c r="E204" s="37"/>
      <c r="F204" s="37"/>
      <c r="G204" s="37"/>
      <c r="H204" s="37"/>
      <c r="I204" s="37"/>
      <c r="J204" s="37"/>
      <c r="K204" s="37"/>
      <c r="L204" s="12"/>
      <c r="M204" s="12"/>
    </row>
    <row r="205" spans="1:13" ht="22.5" x14ac:dyDescent="0.25">
      <c r="A205" s="33" t="s">
        <v>177</v>
      </c>
      <c r="B205" s="33" t="s">
        <v>23</v>
      </c>
      <c r="C205" s="33" t="s">
        <v>24</v>
      </c>
      <c r="D205" s="34" t="s">
        <v>178</v>
      </c>
      <c r="E205" s="27"/>
      <c r="F205" s="27"/>
      <c r="G205" s="27"/>
      <c r="H205" s="27"/>
      <c r="I205" s="27"/>
      <c r="J205" s="27"/>
      <c r="K205" s="1">
        <f>K210</f>
        <v>46</v>
      </c>
      <c r="L205" s="9"/>
      <c r="M205" s="9">
        <f>M210</f>
        <v>0</v>
      </c>
    </row>
    <row r="206" spans="1:13" ht="112.5" x14ac:dyDescent="0.25">
      <c r="A206" s="27"/>
      <c r="B206" s="27"/>
      <c r="C206" s="27"/>
      <c r="D206" s="28" t="s">
        <v>179</v>
      </c>
      <c r="E206" s="27"/>
      <c r="F206" s="27"/>
      <c r="G206" s="27"/>
      <c r="H206" s="27"/>
      <c r="I206" s="27"/>
      <c r="J206" s="27"/>
      <c r="K206" s="27"/>
      <c r="L206" s="7"/>
      <c r="M206" s="7"/>
    </row>
    <row r="207" spans="1:13" x14ac:dyDescent="0.25">
      <c r="A207" s="27"/>
      <c r="B207" s="27"/>
      <c r="C207" s="27"/>
      <c r="D207" s="28"/>
      <c r="E207" s="33" t="s">
        <v>115</v>
      </c>
      <c r="F207" s="27">
        <v>1</v>
      </c>
      <c r="G207" s="35">
        <v>21</v>
      </c>
      <c r="H207" s="35">
        <v>0</v>
      </c>
      <c r="I207" s="35">
        <v>0</v>
      </c>
      <c r="J207" s="1">
        <f>F207*(G207+ (G207= 0))*(H207+ (H207= 0))*(I207+ (I207= 0))</f>
        <v>21</v>
      </c>
      <c r="K207" s="27"/>
      <c r="L207" s="7"/>
      <c r="M207" s="7"/>
    </row>
    <row r="208" spans="1:13" x14ac:dyDescent="0.25">
      <c r="A208" s="27"/>
      <c r="B208" s="27"/>
      <c r="C208" s="27"/>
      <c r="D208" s="28"/>
      <c r="E208" s="33" t="s">
        <v>18</v>
      </c>
      <c r="F208" s="27">
        <v>2</v>
      </c>
      <c r="G208" s="35">
        <v>9</v>
      </c>
      <c r="H208" s="35">
        <v>0</v>
      </c>
      <c r="I208" s="35">
        <v>0</v>
      </c>
      <c r="J208" s="1">
        <f>F208*(G208+ (G208= 0))*(H208+ (H208= 0))*(I208+ (I208= 0))</f>
        <v>18</v>
      </c>
      <c r="K208" s="27"/>
      <c r="L208" s="7"/>
      <c r="M208" s="7"/>
    </row>
    <row r="209" spans="1:13" x14ac:dyDescent="0.25">
      <c r="A209" s="27"/>
      <c r="B209" s="27"/>
      <c r="C209" s="27"/>
      <c r="D209" s="28"/>
      <c r="E209" s="33" t="s">
        <v>137</v>
      </c>
      <c r="F209" s="27">
        <v>1</v>
      </c>
      <c r="G209" s="35">
        <v>7</v>
      </c>
      <c r="H209" s="35">
        <v>0</v>
      </c>
      <c r="I209" s="35">
        <v>0</v>
      </c>
      <c r="J209" s="1">
        <f>F209*(G209+ (G209= 0))*(H209+ (H209= 0))*(I209+ (I209= 0))</f>
        <v>7</v>
      </c>
      <c r="K209" s="27"/>
      <c r="L209" s="7"/>
      <c r="M209" s="7"/>
    </row>
    <row r="210" spans="1:13" x14ac:dyDescent="0.25">
      <c r="A210" s="27"/>
      <c r="B210" s="27"/>
      <c r="C210" s="27"/>
      <c r="D210" s="28"/>
      <c r="E210" s="27"/>
      <c r="F210" s="27"/>
      <c r="G210" s="27"/>
      <c r="H210" s="27"/>
      <c r="I210" s="27"/>
      <c r="J210" s="36" t="s">
        <v>180</v>
      </c>
      <c r="K210" s="32">
        <f>SUM(J207:J209)</f>
        <v>46</v>
      </c>
      <c r="L210" s="10"/>
      <c r="M210" s="6">
        <f>ROUND(L210*K210,2)</f>
        <v>0</v>
      </c>
    </row>
    <row r="211" spans="1:13" ht="0.95" customHeight="1" x14ac:dyDescent="0.25">
      <c r="A211" s="37"/>
      <c r="B211" s="37"/>
      <c r="C211" s="37"/>
      <c r="D211" s="38"/>
      <c r="E211" s="37"/>
      <c r="F211" s="37"/>
      <c r="G211" s="37"/>
      <c r="H211" s="37"/>
      <c r="I211" s="37"/>
      <c r="J211" s="37"/>
      <c r="K211" s="37"/>
      <c r="L211" s="12"/>
      <c r="M211" s="12"/>
    </row>
    <row r="212" spans="1:13" ht="22.5" x14ac:dyDescent="0.25">
      <c r="A212" s="33" t="s">
        <v>181</v>
      </c>
      <c r="B212" s="33" t="s">
        <v>23</v>
      </c>
      <c r="C212" s="33" t="s">
        <v>24</v>
      </c>
      <c r="D212" s="34" t="s">
        <v>182</v>
      </c>
      <c r="E212" s="27"/>
      <c r="F212" s="27"/>
      <c r="G212" s="27"/>
      <c r="H212" s="27"/>
      <c r="I212" s="27"/>
      <c r="J212" s="27"/>
      <c r="K212" s="1">
        <f>K217</f>
        <v>94</v>
      </c>
      <c r="L212" s="9"/>
      <c r="M212" s="9">
        <f>M217</f>
        <v>0</v>
      </c>
    </row>
    <row r="213" spans="1:13" ht="168.75" x14ac:dyDescent="0.25">
      <c r="A213" s="27"/>
      <c r="B213" s="27"/>
      <c r="C213" s="27"/>
      <c r="D213" s="28" t="s">
        <v>183</v>
      </c>
      <c r="E213" s="27"/>
      <c r="F213" s="27"/>
      <c r="G213" s="27"/>
      <c r="H213" s="27"/>
      <c r="I213" s="27"/>
      <c r="J213" s="27"/>
      <c r="K213" s="27"/>
      <c r="L213" s="7"/>
      <c r="M213" s="7"/>
    </row>
    <row r="214" spans="1:13" x14ac:dyDescent="0.25">
      <c r="A214" s="27"/>
      <c r="B214" s="27"/>
      <c r="C214" s="27"/>
      <c r="D214" s="28"/>
      <c r="E214" s="33" t="s">
        <v>184</v>
      </c>
      <c r="F214" s="27">
        <v>1</v>
      </c>
      <c r="G214" s="35">
        <v>30</v>
      </c>
      <c r="H214" s="35">
        <v>0</v>
      </c>
      <c r="I214" s="35">
        <v>0</v>
      </c>
      <c r="J214" s="1">
        <f>F214*(G214+ (G214= 0))*(H214+ (H214= 0))*(I214+ (I214= 0))</f>
        <v>30</v>
      </c>
      <c r="K214" s="27"/>
      <c r="L214" s="7"/>
      <c r="M214" s="7"/>
    </row>
    <row r="215" spans="1:13" x14ac:dyDescent="0.25">
      <c r="A215" s="27"/>
      <c r="B215" s="27"/>
      <c r="C215" s="27"/>
      <c r="D215" s="28"/>
      <c r="E215" s="33" t="s">
        <v>185</v>
      </c>
      <c r="F215" s="27">
        <v>2</v>
      </c>
      <c r="G215" s="35">
        <v>23</v>
      </c>
      <c r="H215" s="35">
        <v>0</v>
      </c>
      <c r="I215" s="35">
        <v>0</v>
      </c>
      <c r="J215" s="1">
        <f>F215*(G215+ (G215= 0))*(H215+ (H215= 0))*(I215+ (I215= 0))</f>
        <v>46</v>
      </c>
      <c r="K215" s="27"/>
      <c r="L215" s="7"/>
      <c r="M215" s="7"/>
    </row>
    <row r="216" spans="1:13" x14ac:dyDescent="0.25">
      <c r="A216" s="27"/>
      <c r="B216" s="27"/>
      <c r="C216" s="27"/>
      <c r="D216" s="28"/>
      <c r="E216" s="33" t="s">
        <v>18</v>
      </c>
      <c r="F216" s="27">
        <v>2</v>
      </c>
      <c r="G216" s="35">
        <v>9</v>
      </c>
      <c r="H216" s="35">
        <v>0</v>
      </c>
      <c r="I216" s="35">
        <v>0</v>
      </c>
      <c r="J216" s="1">
        <f>F216*(G216+ (G216= 0))*(H216+ (H216= 0))*(I216+ (I216= 0))</f>
        <v>18</v>
      </c>
      <c r="K216" s="27"/>
      <c r="L216" s="7"/>
      <c r="M216" s="7"/>
    </row>
    <row r="217" spans="1:13" x14ac:dyDescent="0.25">
      <c r="A217" s="27"/>
      <c r="B217" s="27"/>
      <c r="C217" s="27"/>
      <c r="D217" s="28"/>
      <c r="E217" s="27"/>
      <c r="F217" s="27"/>
      <c r="G217" s="27"/>
      <c r="H217" s="27"/>
      <c r="I217" s="27"/>
      <c r="J217" s="36" t="s">
        <v>186</v>
      </c>
      <c r="K217" s="32">
        <f>SUM(J214:J216)</f>
        <v>94</v>
      </c>
      <c r="L217" s="10"/>
      <c r="M217" s="6">
        <f>ROUND(L217*K217,2)</f>
        <v>0</v>
      </c>
    </row>
    <row r="218" spans="1:13" ht="0.95" customHeight="1" x14ac:dyDescent="0.25">
      <c r="A218" s="37"/>
      <c r="B218" s="37"/>
      <c r="C218" s="37"/>
      <c r="D218" s="38"/>
      <c r="E218" s="37"/>
      <c r="F218" s="37"/>
      <c r="G218" s="37"/>
      <c r="H218" s="37"/>
      <c r="I218" s="37"/>
      <c r="J218" s="37"/>
      <c r="K218" s="37"/>
      <c r="L218" s="12"/>
      <c r="M218" s="12"/>
    </row>
    <row r="219" spans="1:13" x14ac:dyDescent="0.25">
      <c r="A219" s="27"/>
      <c r="B219" s="27"/>
      <c r="C219" s="27"/>
      <c r="D219" s="28"/>
      <c r="E219" s="27"/>
      <c r="F219" s="27"/>
      <c r="G219" s="27"/>
      <c r="H219" s="27"/>
      <c r="I219" s="27"/>
      <c r="J219" s="36" t="s">
        <v>187</v>
      </c>
      <c r="K219" s="35">
        <v>1</v>
      </c>
      <c r="L219" s="6"/>
      <c r="M219" s="6">
        <f>ROUND(L219*K219,2)</f>
        <v>0</v>
      </c>
    </row>
    <row r="220" spans="1:13" ht="0.95" customHeight="1" x14ac:dyDescent="0.25">
      <c r="A220" s="37"/>
      <c r="B220" s="37"/>
      <c r="C220" s="37"/>
      <c r="D220" s="38"/>
      <c r="E220" s="37"/>
      <c r="F220" s="37"/>
      <c r="G220" s="37"/>
      <c r="H220" s="37"/>
      <c r="I220" s="37"/>
      <c r="J220" s="37"/>
      <c r="K220" s="37"/>
      <c r="L220" s="12"/>
      <c r="M220" s="12"/>
    </row>
    <row r="221" spans="1:13" x14ac:dyDescent="0.25">
      <c r="A221" s="29" t="s">
        <v>188</v>
      </c>
      <c r="B221" s="29" t="s">
        <v>17</v>
      </c>
      <c r="C221" s="29" t="s">
        <v>18</v>
      </c>
      <c r="D221" s="30" t="s">
        <v>189</v>
      </c>
      <c r="E221" s="31"/>
      <c r="F221" s="31"/>
      <c r="G221" s="31"/>
      <c r="H221" s="31"/>
      <c r="I221" s="31"/>
      <c r="J221" s="31"/>
      <c r="K221" s="32">
        <f>K261</f>
        <v>1</v>
      </c>
      <c r="L221" s="6"/>
      <c r="M221" s="6">
        <f>M261</f>
        <v>0</v>
      </c>
    </row>
    <row r="222" spans="1:13" x14ac:dyDescent="0.25">
      <c r="A222" s="27"/>
      <c r="B222" s="27"/>
      <c r="C222" s="27"/>
      <c r="D222" s="28"/>
      <c r="E222" s="27"/>
      <c r="F222" s="27"/>
      <c r="G222" s="27"/>
      <c r="H222" s="27"/>
      <c r="I222" s="27"/>
      <c r="J222" s="27"/>
      <c r="K222" s="27"/>
      <c r="L222" s="7"/>
      <c r="M222" s="7"/>
    </row>
    <row r="223" spans="1:13" x14ac:dyDescent="0.25">
      <c r="A223" s="33" t="s">
        <v>190</v>
      </c>
      <c r="B223" s="33" t="s">
        <v>23</v>
      </c>
      <c r="C223" s="33" t="s">
        <v>40</v>
      </c>
      <c r="D223" s="34" t="s">
        <v>191</v>
      </c>
      <c r="E223" s="27"/>
      <c r="F223" s="27"/>
      <c r="G223" s="27"/>
      <c r="H223" s="27"/>
      <c r="I223" s="27"/>
      <c r="J223" s="27"/>
      <c r="K223" s="1">
        <f>K228</f>
        <v>9</v>
      </c>
      <c r="L223" s="9"/>
      <c r="M223" s="9">
        <f>M228</f>
        <v>0</v>
      </c>
    </row>
    <row r="224" spans="1:13" ht="101.25" x14ac:dyDescent="0.25">
      <c r="A224" s="27"/>
      <c r="B224" s="27"/>
      <c r="C224" s="27"/>
      <c r="D224" s="28" t="s">
        <v>192</v>
      </c>
      <c r="E224" s="27"/>
      <c r="F224" s="27"/>
      <c r="G224" s="27"/>
      <c r="H224" s="27"/>
      <c r="I224" s="27"/>
      <c r="J224" s="27"/>
      <c r="K224" s="27"/>
      <c r="L224" s="7"/>
      <c r="M224" s="7"/>
    </row>
    <row r="225" spans="1:13" x14ac:dyDescent="0.25">
      <c r="A225" s="27"/>
      <c r="B225" s="27"/>
      <c r="C225" s="27"/>
      <c r="D225" s="28"/>
      <c r="E225" s="33" t="s">
        <v>193</v>
      </c>
      <c r="F225" s="27">
        <v>1</v>
      </c>
      <c r="G225" s="35">
        <v>4</v>
      </c>
      <c r="H225" s="35">
        <v>0</v>
      </c>
      <c r="I225" s="35">
        <v>0</v>
      </c>
      <c r="J225" s="1">
        <f>F225*(G225+ (G225= 0))*(H225+ (H225= 0))*(I225+ (I225= 0))</f>
        <v>4</v>
      </c>
      <c r="K225" s="27"/>
      <c r="L225" s="7"/>
      <c r="M225" s="7"/>
    </row>
    <row r="226" spans="1:13" x14ac:dyDescent="0.25">
      <c r="A226" s="27"/>
      <c r="B226" s="27"/>
      <c r="C226" s="27"/>
      <c r="D226" s="28"/>
      <c r="E226" s="33" t="s">
        <v>18</v>
      </c>
      <c r="F226" s="27">
        <v>2</v>
      </c>
      <c r="G226" s="35">
        <v>2</v>
      </c>
      <c r="H226" s="35">
        <v>0</v>
      </c>
      <c r="I226" s="35">
        <v>0</v>
      </c>
      <c r="J226" s="1">
        <f>F226*(G226+ (G226= 0))*(H226+ (H226= 0))*(I226+ (I226= 0))</f>
        <v>4</v>
      </c>
      <c r="K226" s="27"/>
      <c r="L226" s="7"/>
      <c r="M226" s="7"/>
    </row>
    <row r="227" spans="1:13" x14ac:dyDescent="0.25">
      <c r="A227" s="27"/>
      <c r="B227" s="27"/>
      <c r="C227" s="27"/>
      <c r="D227" s="28"/>
      <c r="E227" s="33" t="s">
        <v>110</v>
      </c>
      <c r="F227" s="27">
        <v>1</v>
      </c>
      <c r="G227" s="35">
        <v>0</v>
      </c>
      <c r="H227" s="35">
        <v>0</v>
      </c>
      <c r="I227" s="35">
        <v>0</v>
      </c>
      <c r="J227" s="1">
        <f>F227*(G227+ (G227= 0))*(H227+ (H227= 0))*(I227+ (I227= 0))</f>
        <v>1</v>
      </c>
      <c r="K227" s="27"/>
      <c r="L227" s="7"/>
      <c r="M227" s="7"/>
    </row>
    <row r="228" spans="1:13" x14ac:dyDescent="0.25">
      <c r="A228" s="27"/>
      <c r="B228" s="27"/>
      <c r="C228" s="27"/>
      <c r="D228" s="28"/>
      <c r="E228" s="27"/>
      <c r="F228" s="27"/>
      <c r="G228" s="27"/>
      <c r="H228" s="27"/>
      <c r="I228" s="27"/>
      <c r="J228" s="36" t="s">
        <v>194</v>
      </c>
      <c r="K228" s="32">
        <f>SUM(J225:J227)</f>
        <v>9</v>
      </c>
      <c r="L228" s="10"/>
      <c r="M228" s="6">
        <f>ROUND(L228*K228,2)</f>
        <v>0</v>
      </c>
    </row>
    <row r="229" spans="1:13" ht="0.95" customHeight="1" x14ac:dyDescent="0.25">
      <c r="A229" s="37"/>
      <c r="B229" s="37"/>
      <c r="C229" s="37"/>
      <c r="D229" s="38"/>
      <c r="E229" s="37"/>
      <c r="F229" s="37"/>
      <c r="G229" s="37"/>
      <c r="H229" s="37"/>
      <c r="I229" s="37"/>
      <c r="J229" s="37"/>
      <c r="K229" s="37"/>
      <c r="L229" s="12"/>
      <c r="M229" s="12"/>
    </row>
    <row r="230" spans="1:13" x14ac:dyDescent="0.25">
      <c r="A230" s="33" t="s">
        <v>195</v>
      </c>
      <c r="B230" s="33" t="s">
        <v>23</v>
      </c>
      <c r="C230" s="33" t="s">
        <v>40</v>
      </c>
      <c r="D230" s="34" t="s">
        <v>196</v>
      </c>
      <c r="E230" s="27"/>
      <c r="F230" s="27"/>
      <c r="G230" s="27"/>
      <c r="H230" s="27"/>
      <c r="I230" s="27"/>
      <c r="J230" s="27"/>
      <c r="K230" s="1">
        <f>K234</f>
        <v>8</v>
      </c>
      <c r="L230" s="9"/>
      <c r="M230" s="9">
        <f>M234</f>
        <v>0</v>
      </c>
    </row>
    <row r="231" spans="1:13" ht="123.75" x14ac:dyDescent="0.25">
      <c r="A231" s="27"/>
      <c r="B231" s="27"/>
      <c r="C231" s="27"/>
      <c r="D231" s="28" t="s">
        <v>197</v>
      </c>
      <c r="E231" s="27"/>
      <c r="F231" s="27"/>
      <c r="G231" s="27"/>
      <c r="H231" s="27"/>
      <c r="I231" s="27"/>
      <c r="J231" s="27"/>
      <c r="K231" s="27"/>
      <c r="L231" s="7"/>
      <c r="M231" s="7"/>
    </row>
    <row r="232" spans="1:13" x14ac:dyDescent="0.25">
      <c r="A232" s="27"/>
      <c r="B232" s="27"/>
      <c r="C232" s="27"/>
      <c r="D232" s="28"/>
      <c r="E232" s="33" t="s">
        <v>115</v>
      </c>
      <c r="F232" s="27">
        <v>1</v>
      </c>
      <c r="G232" s="35">
        <v>4</v>
      </c>
      <c r="H232" s="35">
        <v>0</v>
      </c>
      <c r="I232" s="35">
        <v>0</v>
      </c>
      <c r="J232" s="1">
        <f>F232*(G232+ (G232= 0))*(H232+ (H232= 0))*(I232+ (I232= 0))</f>
        <v>4</v>
      </c>
      <c r="K232" s="27"/>
      <c r="L232" s="7"/>
      <c r="M232" s="7"/>
    </row>
    <row r="233" spans="1:13" x14ac:dyDescent="0.25">
      <c r="A233" s="27"/>
      <c r="B233" s="27"/>
      <c r="C233" s="27"/>
      <c r="D233" s="28"/>
      <c r="E233" s="33" t="s">
        <v>18</v>
      </c>
      <c r="F233" s="27">
        <v>2</v>
      </c>
      <c r="G233" s="35">
        <v>2</v>
      </c>
      <c r="H233" s="35">
        <v>0</v>
      </c>
      <c r="I233" s="35">
        <v>0</v>
      </c>
      <c r="J233" s="1">
        <f>F233*(G233+ (G233= 0))*(H233+ (H233= 0))*(I233+ (I233= 0))</f>
        <v>4</v>
      </c>
      <c r="K233" s="27"/>
      <c r="L233" s="7"/>
      <c r="M233" s="7"/>
    </row>
    <row r="234" spans="1:13" x14ac:dyDescent="0.25">
      <c r="A234" s="27"/>
      <c r="B234" s="27"/>
      <c r="C234" s="27"/>
      <c r="D234" s="28"/>
      <c r="E234" s="27"/>
      <c r="F234" s="27"/>
      <c r="G234" s="27"/>
      <c r="H234" s="27"/>
      <c r="I234" s="27"/>
      <c r="J234" s="36" t="s">
        <v>198</v>
      </c>
      <c r="K234" s="32">
        <f>SUM(J232:J233)</f>
        <v>8</v>
      </c>
      <c r="L234" s="10"/>
      <c r="M234" s="6">
        <f>ROUND(L234*K234,2)</f>
        <v>0</v>
      </c>
    </row>
    <row r="235" spans="1:13" ht="0.95" customHeight="1" x14ac:dyDescent="0.25">
      <c r="A235" s="37"/>
      <c r="B235" s="37"/>
      <c r="C235" s="37"/>
      <c r="D235" s="38"/>
      <c r="E235" s="37"/>
      <c r="F235" s="37"/>
      <c r="G235" s="37"/>
      <c r="H235" s="37"/>
      <c r="I235" s="37"/>
      <c r="J235" s="37"/>
      <c r="K235" s="37"/>
      <c r="L235" s="12"/>
      <c r="M235" s="12"/>
    </row>
    <row r="236" spans="1:13" ht="22.5" x14ac:dyDescent="0.25">
      <c r="A236" s="33" t="s">
        <v>199</v>
      </c>
      <c r="B236" s="33" t="s">
        <v>23</v>
      </c>
      <c r="C236" s="33" t="s">
        <v>24</v>
      </c>
      <c r="D236" s="34" t="s">
        <v>200</v>
      </c>
      <c r="E236" s="27"/>
      <c r="F236" s="27"/>
      <c r="G236" s="27"/>
      <c r="H236" s="27"/>
      <c r="I236" s="27"/>
      <c r="J236" s="27"/>
      <c r="K236" s="1">
        <f>K239</f>
        <v>5</v>
      </c>
      <c r="L236" s="9"/>
      <c r="M236" s="9">
        <f>M239</f>
        <v>0</v>
      </c>
    </row>
    <row r="237" spans="1:13" ht="101.25" x14ac:dyDescent="0.25">
      <c r="A237" s="27"/>
      <c r="B237" s="27"/>
      <c r="C237" s="27"/>
      <c r="D237" s="28" t="s">
        <v>201</v>
      </c>
      <c r="E237" s="27"/>
      <c r="F237" s="27"/>
      <c r="G237" s="27"/>
      <c r="H237" s="27"/>
      <c r="I237" s="27"/>
      <c r="J237" s="27"/>
      <c r="K237" s="27"/>
      <c r="L237" s="7"/>
      <c r="M237" s="7"/>
    </row>
    <row r="238" spans="1:13" x14ac:dyDescent="0.25">
      <c r="A238" s="27"/>
      <c r="B238" s="27"/>
      <c r="C238" s="27"/>
      <c r="D238" s="28"/>
      <c r="E238" s="33" t="s">
        <v>132</v>
      </c>
      <c r="F238" s="27">
        <v>1</v>
      </c>
      <c r="G238" s="35">
        <v>5</v>
      </c>
      <c r="H238" s="35">
        <v>0</v>
      </c>
      <c r="I238" s="35">
        <v>0</v>
      </c>
      <c r="J238" s="1">
        <f>F238*(G238+ (G238= 0))*(H238+ (H238= 0))*(I238+ (I238= 0))</f>
        <v>5</v>
      </c>
      <c r="K238" s="27"/>
      <c r="L238" s="7"/>
      <c r="M238" s="7"/>
    </row>
    <row r="239" spans="1:13" x14ac:dyDescent="0.25">
      <c r="A239" s="27"/>
      <c r="B239" s="27"/>
      <c r="C239" s="27"/>
      <c r="D239" s="28"/>
      <c r="E239" s="27"/>
      <c r="F239" s="27"/>
      <c r="G239" s="27"/>
      <c r="H239" s="27"/>
      <c r="I239" s="27"/>
      <c r="J239" s="36" t="s">
        <v>202</v>
      </c>
      <c r="K239" s="32">
        <f>SUM(J238:J238)</f>
        <v>5</v>
      </c>
      <c r="L239" s="10"/>
      <c r="M239" s="6">
        <f>ROUND(L239*K239,2)</f>
        <v>0</v>
      </c>
    </row>
    <row r="240" spans="1:13" ht="0.95" customHeight="1" x14ac:dyDescent="0.25">
      <c r="A240" s="37"/>
      <c r="B240" s="37"/>
      <c r="C240" s="37"/>
      <c r="D240" s="38"/>
      <c r="E240" s="37"/>
      <c r="F240" s="37"/>
      <c r="G240" s="37"/>
      <c r="H240" s="37"/>
      <c r="I240" s="37"/>
      <c r="J240" s="37"/>
      <c r="K240" s="37"/>
      <c r="L240" s="12"/>
      <c r="M240" s="12"/>
    </row>
    <row r="241" spans="1:13" ht="22.5" x14ac:dyDescent="0.25">
      <c r="A241" s="33" t="s">
        <v>203</v>
      </c>
      <c r="B241" s="33" t="s">
        <v>23</v>
      </c>
      <c r="C241" s="33" t="s">
        <v>24</v>
      </c>
      <c r="D241" s="34" t="s">
        <v>204</v>
      </c>
      <c r="E241" s="27"/>
      <c r="F241" s="27"/>
      <c r="G241" s="27"/>
      <c r="H241" s="27"/>
      <c r="I241" s="27"/>
      <c r="J241" s="27"/>
      <c r="K241" s="1">
        <f>K244</f>
        <v>21</v>
      </c>
      <c r="L241" s="9"/>
      <c r="M241" s="9">
        <f>M244</f>
        <v>0</v>
      </c>
    </row>
    <row r="242" spans="1:13" ht="112.5" x14ac:dyDescent="0.25">
      <c r="A242" s="27"/>
      <c r="B242" s="27"/>
      <c r="C242" s="27"/>
      <c r="D242" s="28" t="s">
        <v>205</v>
      </c>
      <c r="E242" s="27"/>
      <c r="F242" s="27"/>
      <c r="G242" s="27"/>
      <c r="H242" s="27"/>
      <c r="I242" s="27"/>
      <c r="J242" s="27"/>
      <c r="K242" s="27"/>
      <c r="L242" s="7"/>
      <c r="M242" s="7"/>
    </row>
    <row r="243" spans="1:13" x14ac:dyDescent="0.25">
      <c r="A243" s="27"/>
      <c r="B243" s="27"/>
      <c r="C243" s="27"/>
      <c r="D243" s="28"/>
      <c r="E243" s="33" t="s">
        <v>115</v>
      </c>
      <c r="F243" s="27">
        <v>1</v>
      </c>
      <c r="G243" s="35">
        <v>21</v>
      </c>
      <c r="H243" s="35">
        <v>0</v>
      </c>
      <c r="I243" s="35">
        <v>0</v>
      </c>
      <c r="J243" s="1">
        <f>F243*(G243+ (G243= 0))*(H243+ (H243= 0))*(I243+ (I243= 0))</f>
        <v>21</v>
      </c>
      <c r="K243" s="27"/>
      <c r="L243" s="7"/>
      <c r="M243" s="7"/>
    </row>
    <row r="244" spans="1:13" x14ac:dyDescent="0.25">
      <c r="A244" s="27"/>
      <c r="B244" s="27"/>
      <c r="C244" s="27"/>
      <c r="D244" s="28"/>
      <c r="E244" s="27"/>
      <c r="F244" s="27"/>
      <c r="G244" s="27"/>
      <c r="H244" s="27"/>
      <c r="I244" s="27"/>
      <c r="J244" s="36" t="s">
        <v>206</v>
      </c>
      <c r="K244" s="32">
        <f>SUM(J243:J243)</f>
        <v>21</v>
      </c>
      <c r="L244" s="10"/>
      <c r="M244" s="6">
        <f>ROUND(L244*K244,2)</f>
        <v>0</v>
      </c>
    </row>
    <row r="245" spans="1:13" ht="0.95" customHeight="1" x14ac:dyDescent="0.25">
      <c r="A245" s="37"/>
      <c r="B245" s="37"/>
      <c r="C245" s="37"/>
      <c r="D245" s="38"/>
      <c r="E245" s="37"/>
      <c r="F245" s="37"/>
      <c r="G245" s="37"/>
      <c r="H245" s="37"/>
      <c r="I245" s="37"/>
      <c r="J245" s="37"/>
      <c r="K245" s="37"/>
      <c r="L245" s="12"/>
      <c r="M245" s="12"/>
    </row>
    <row r="246" spans="1:13" x14ac:dyDescent="0.25">
      <c r="A246" s="33" t="s">
        <v>207</v>
      </c>
      <c r="B246" s="33" t="s">
        <v>23</v>
      </c>
      <c r="C246" s="33" t="s">
        <v>24</v>
      </c>
      <c r="D246" s="34" t="s">
        <v>208</v>
      </c>
      <c r="E246" s="27"/>
      <c r="F246" s="27"/>
      <c r="G246" s="27"/>
      <c r="H246" s="27"/>
      <c r="I246" s="27"/>
      <c r="J246" s="27"/>
      <c r="K246" s="1">
        <f>K249</f>
        <v>6</v>
      </c>
      <c r="L246" s="9"/>
      <c r="M246" s="9">
        <f>M249</f>
        <v>0</v>
      </c>
    </row>
    <row r="247" spans="1:13" ht="67.5" x14ac:dyDescent="0.25">
      <c r="A247" s="27"/>
      <c r="B247" s="27"/>
      <c r="C247" s="27"/>
      <c r="D247" s="28" t="s">
        <v>209</v>
      </c>
      <c r="E247" s="27"/>
      <c r="F247" s="27"/>
      <c r="G247" s="27"/>
      <c r="H247" s="27"/>
      <c r="I247" s="27"/>
      <c r="J247" s="27"/>
      <c r="K247" s="27"/>
      <c r="L247" s="7"/>
      <c r="M247" s="7"/>
    </row>
    <row r="248" spans="1:13" x14ac:dyDescent="0.25">
      <c r="A248" s="27"/>
      <c r="B248" s="27"/>
      <c r="C248" s="27"/>
      <c r="D248" s="28"/>
      <c r="E248" s="33" t="s">
        <v>115</v>
      </c>
      <c r="F248" s="27">
        <v>2</v>
      </c>
      <c r="G248" s="35">
        <v>3</v>
      </c>
      <c r="H248" s="35">
        <v>0</v>
      </c>
      <c r="I248" s="35">
        <v>0</v>
      </c>
      <c r="J248" s="1">
        <f>F248*(G248+ (G248= 0))*(H248+ (H248= 0))*(I248+ (I248= 0))</f>
        <v>6</v>
      </c>
      <c r="K248" s="27"/>
      <c r="L248" s="7"/>
      <c r="M248" s="7"/>
    </row>
    <row r="249" spans="1:13" x14ac:dyDescent="0.25">
      <c r="A249" s="27"/>
      <c r="B249" s="27"/>
      <c r="C249" s="27"/>
      <c r="D249" s="28"/>
      <c r="E249" s="27"/>
      <c r="F249" s="27"/>
      <c r="G249" s="27"/>
      <c r="H249" s="27"/>
      <c r="I249" s="27"/>
      <c r="J249" s="36" t="s">
        <v>210</v>
      </c>
      <c r="K249" s="32">
        <f>SUM(J248:J248)</f>
        <v>6</v>
      </c>
      <c r="L249" s="10"/>
      <c r="M249" s="6">
        <f>ROUND(L249*K249,2)</f>
        <v>0</v>
      </c>
    </row>
    <row r="250" spans="1:13" ht="0.95" customHeight="1" x14ac:dyDescent="0.25">
      <c r="A250" s="37"/>
      <c r="B250" s="37"/>
      <c r="C250" s="37"/>
      <c r="D250" s="38"/>
      <c r="E250" s="37"/>
      <c r="F250" s="37"/>
      <c r="G250" s="37"/>
      <c r="H250" s="37"/>
      <c r="I250" s="37"/>
      <c r="J250" s="37"/>
      <c r="K250" s="37"/>
      <c r="L250" s="12"/>
      <c r="M250" s="12"/>
    </row>
    <row r="251" spans="1:13" ht="22.5" x14ac:dyDescent="0.25">
      <c r="A251" s="33" t="s">
        <v>211</v>
      </c>
      <c r="B251" s="33" t="s">
        <v>23</v>
      </c>
      <c r="C251" s="33" t="s">
        <v>24</v>
      </c>
      <c r="D251" s="34" t="s">
        <v>212</v>
      </c>
      <c r="E251" s="27"/>
      <c r="F251" s="27"/>
      <c r="G251" s="27"/>
      <c r="H251" s="27"/>
      <c r="I251" s="27"/>
      <c r="J251" s="27"/>
      <c r="K251" s="1">
        <f>K254</f>
        <v>12.8</v>
      </c>
      <c r="L251" s="9"/>
      <c r="M251" s="9">
        <f>M254</f>
        <v>0</v>
      </c>
    </row>
    <row r="252" spans="1:13" ht="101.25" x14ac:dyDescent="0.25">
      <c r="A252" s="27"/>
      <c r="B252" s="27"/>
      <c r="C252" s="27"/>
      <c r="D252" s="28" t="s">
        <v>213</v>
      </c>
      <c r="E252" s="27"/>
      <c r="F252" s="27"/>
      <c r="G252" s="27"/>
      <c r="H252" s="27"/>
      <c r="I252" s="27"/>
      <c r="J252" s="27"/>
      <c r="K252" s="27"/>
      <c r="L252" s="7"/>
      <c r="M252" s="7"/>
    </row>
    <row r="253" spans="1:13" x14ac:dyDescent="0.25">
      <c r="A253" s="27"/>
      <c r="B253" s="27"/>
      <c r="C253" s="27"/>
      <c r="D253" s="28"/>
      <c r="E253" s="33" t="s">
        <v>31</v>
      </c>
      <c r="F253" s="27">
        <v>2</v>
      </c>
      <c r="G253" s="35">
        <v>6.4</v>
      </c>
      <c r="H253" s="35">
        <v>0</v>
      </c>
      <c r="I253" s="35">
        <v>0</v>
      </c>
      <c r="J253" s="1">
        <f>F253*(G253+ (G253= 0))*(H253+ (H253= 0))*(I253+ (I253= 0))</f>
        <v>12.8</v>
      </c>
      <c r="K253" s="27"/>
      <c r="L253" s="7"/>
      <c r="M253" s="7"/>
    </row>
    <row r="254" spans="1:13" x14ac:dyDescent="0.25">
      <c r="A254" s="27"/>
      <c r="B254" s="27"/>
      <c r="C254" s="27"/>
      <c r="D254" s="28"/>
      <c r="E254" s="27"/>
      <c r="F254" s="27"/>
      <c r="G254" s="27"/>
      <c r="H254" s="27"/>
      <c r="I254" s="27"/>
      <c r="J254" s="36" t="s">
        <v>214</v>
      </c>
      <c r="K254" s="32">
        <f>SUM(J253:J253)</f>
        <v>12.8</v>
      </c>
      <c r="L254" s="10"/>
      <c r="M254" s="6">
        <f>ROUND(L254*K254,2)</f>
        <v>0</v>
      </c>
    </row>
    <row r="255" spans="1:13" ht="0.95" customHeight="1" x14ac:dyDescent="0.25">
      <c r="A255" s="37"/>
      <c r="B255" s="37"/>
      <c r="C255" s="37"/>
      <c r="D255" s="38"/>
      <c r="E255" s="37"/>
      <c r="F255" s="37"/>
      <c r="G255" s="37"/>
      <c r="H255" s="37"/>
      <c r="I255" s="37"/>
      <c r="J255" s="37"/>
      <c r="K255" s="37"/>
      <c r="L255" s="12"/>
      <c r="M255" s="12"/>
    </row>
    <row r="256" spans="1:13" x14ac:dyDescent="0.25">
      <c r="A256" s="33" t="s">
        <v>215</v>
      </c>
      <c r="B256" s="33" t="s">
        <v>23</v>
      </c>
      <c r="C256" s="33" t="s">
        <v>24</v>
      </c>
      <c r="D256" s="34" t="s">
        <v>216</v>
      </c>
      <c r="E256" s="27"/>
      <c r="F256" s="27"/>
      <c r="G256" s="27"/>
      <c r="H256" s="27"/>
      <c r="I256" s="27"/>
      <c r="J256" s="27"/>
      <c r="K256" s="1">
        <f>K259</f>
        <v>10</v>
      </c>
      <c r="L256" s="9"/>
      <c r="M256" s="9">
        <f>M259</f>
        <v>0</v>
      </c>
    </row>
    <row r="257" spans="1:13" ht="67.5" x14ac:dyDescent="0.25">
      <c r="A257" s="27"/>
      <c r="B257" s="27"/>
      <c r="C257" s="27"/>
      <c r="D257" s="28" t="s">
        <v>217</v>
      </c>
      <c r="E257" s="27"/>
      <c r="F257" s="27"/>
      <c r="G257" s="27"/>
      <c r="H257" s="27"/>
      <c r="I257" s="27"/>
      <c r="J257" s="27"/>
      <c r="K257" s="27"/>
      <c r="L257" s="7"/>
      <c r="M257" s="7"/>
    </row>
    <row r="258" spans="1:13" x14ac:dyDescent="0.25">
      <c r="A258" s="27"/>
      <c r="B258" s="27"/>
      <c r="C258" s="27"/>
      <c r="D258" s="28"/>
      <c r="E258" s="33" t="s">
        <v>218</v>
      </c>
      <c r="F258" s="27">
        <v>1</v>
      </c>
      <c r="G258" s="35">
        <v>10</v>
      </c>
      <c r="H258" s="35">
        <v>0</v>
      </c>
      <c r="I258" s="35">
        <v>0</v>
      </c>
      <c r="J258" s="1">
        <f>F258*(G258+ (G258= 0))*(H258+ (H258= 0))*(I258+ (I258= 0))</f>
        <v>10</v>
      </c>
      <c r="K258" s="27"/>
      <c r="L258" s="7"/>
      <c r="M258" s="7"/>
    </row>
    <row r="259" spans="1:13" x14ac:dyDescent="0.25">
      <c r="A259" s="27"/>
      <c r="B259" s="27"/>
      <c r="C259" s="27"/>
      <c r="D259" s="28"/>
      <c r="E259" s="27"/>
      <c r="F259" s="27"/>
      <c r="G259" s="27"/>
      <c r="H259" s="27"/>
      <c r="I259" s="27"/>
      <c r="J259" s="36" t="s">
        <v>219</v>
      </c>
      <c r="K259" s="32">
        <f>SUM(J258:J258)</f>
        <v>10</v>
      </c>
      <c r="L259" s="10"/>
      <c r="M259" s="6">
        <f>ROUND(L259*K259,2)</f>
        <v>0</v>
      </c>
    </row>
    <row r="260" spans="1:13" ht="0.95" customHeight="1" x14ac:dyDescent="0.25">
      <c r="A260" s="37"/>
      <c r="B260" s="37"/>
      <c r="C260" s="37"/>
      <c r="D260" s="38"/>
      <c r="E260" s="37"/>
      <c r="F260" s="37"/>
      <c r="G260" s="37"/>
      <c r="H260" s="37"/>
      <c r="I260" s="37"/>
      <c r="J260" s="37"/>
      <c r="K260" s="37"/>
      <c r="L260" s="12"/>
      <c r="M260" s="12"/>
    </row>
    <row r="261" spans="1:13" x14ac:dyDescent="0.25">
      <c r="A261" s="27"/>
      <c r="B261" s="27"/>
      <c r="C261" s="27"/>
      <c r="D261" s="28"/>
      <c r="E261" s="27"/>
      <c r="F261" s="27"/>
      <c r="G261" s="27"/>
      <c r="H261" s="27"/>
      <c r="I261" s="27"/>
      <c r="J261" s="36" t="s">
        <v>220</v>
      </c>
      <c r="K261" s="35">
        <v>1</v>
      </c>
      <c r="L261" s="6"/>
      <c r="M261" s="6">
        <f>ROUND(L261*K261,2)</f>
        <v>0</v>
      </c>
    </row>
    <row r="262" spans="1:13" ht="0.95" customHeight="1" x14ac:dyDescent="0.25">
      <c r="A262" s="37"/>
      <c r="B262" s="37"/>
      <c r="C262" s="37"/>
      <c r="D262" s="38"/>
      <c r="E262" s="37"/>
      <c r="F262" s="37"/>
      <c r="G262" s="37"/>
      <c r="H262" s="37"/>
      <c r="I262" s="37"/>
      <c r="J262" s="37"/>
      <c r="K262" s="37"/>
      <c r="L262" s="12"/>
      <c r="M262" s="12"/>
    </row>
    <row r="263" spans="1:13" x14ac:dyDescent="0.25">
      <c r="A263" s="29" t="s">
        <v>221</v>
      </c>
      <c r="B263" s="29" t="s">
        <v>17</v>
      </c>
      <c r="C263" s="29" t="s">
        <v>18</v>
      </c>
      <c r="D263" s="30" t="s">
        <v>222</v>
      </c>
      <c r="E263" s="31"/>
      <c r="F263" s="31"/>
      <c r="G263" s="31"/>
      <c r="H263" s="31"/>
      <c r="I263" s="31"/>
      <c r="J263" s="31"/>
      <c r="K263" s="32">
        <f>K287</f>
        <v>1</v>
      </c>
      <c r="L263" s="6"/>
      <c r="M263" s="6">
        <f>M287</f>
        <v>0</v>
      </c>
    </row>
    <row r="264" spans="1:13" x14ac:dyDescent="0.25">
      <c r="A264" s="27"/>
      <c r="B264" s="27"/>
      <c r="C264" s="27"/>
      <c r="D264" s="28"/>
      <c r="E264" s="27"/>
      <c r="F264" s="27"/>
      <c r="G264" s="27"/>
      <c r="H264" s="27"/>
      <c r="I264" s="27"/>
      <c r="J264" s="27"/>
      <c r="K264" s="27"/>
      <c r="L264" s="7"/>
      <c r="M264" s="7"/>
    </row>
    <row r="265" spans="1:13" ht="22.5" x14ac:dyDescent="0.25">
      <c r="A265" s="33" t="s">
        <v>223</v>
      </c>
      <c r="B265" s="33" t="s">
        <v>23</v>
      </c>
      <c r="C265" s="33" t="s">
        <v>35</v>
      </c>
      <c r="D265" s="34" t="s">
        <v>224</v>
      </c>
      <c r="E265" s="27"/>
      <c r="F265" s="27"/>
      <c r="G265" s="27"/>
      <c r="H265" s="27"/>
      <c r="I265" s="27"/>
      <c r="J265" s="27"/>
      <c r="K265" s="1">
        <f>K269</f>
        <v>43.920999999999999</v>
      </c>
      <c r="L265" s="9"/>
      <c r="M265" s="9">
        <f>M269</f>
        <v>0</v>
      </c>
    </row>
    <row r="266" spans="1:13" ht="112.5" x14ac:dyDescent="0.25">
      <c r="A266" s="27"/>
      <c r="B266" s="27"/>
      <c r="C266" s="27"/>
      <c r="D266" s="28" t="s">
        <v>225</v>
      </c>
      <c r="E266" s="27"/>
      <c r="F266" s="27"/>
      <c r="G266" s="27"/>
      <c r="H266" s="27"/>
      <c r="I266" s="27"/>
      <c r="J266" s="27"/>
      <c r="K266" s="27"/>
      <c r="L266" s="7"/>
      <c r="M266" s="7"/>
    </row>
    <row r="267" spans="1:13" x14ac:dyDescent="0.25">
      <c r="A267" s="27"/>
      <c r="B267" s="27"/>
      <c r="C267" s="27"/>
      <c r="D267" s="28"/>
      <c r="E267" s="33" t="s">
        <v>226</v>
      </c>
      <c r="F267" s="27">
        <v>2</v>
      </c>
      <c r="G267" s="35">
        <v>12.5</v>
      </c>
      <c r="H267" s="35">
        <v>0</v>
      </c>
      <c r="I267" s="35">
        <v>1</v>
      </c>
      <c r="J267" s="1">
        <f>F267*(G267+ (G267= 0))*(H267+ (H267= 0))*(I267+ (I267= 0))</f>
        <v>25</v>
      </c>
      <c r="K267" s="27"/>
      <c r="L267" s="7"/>
      <c r="M267" s="7"/>
    </row>
    <row r="268" spans="1:13" x14ac:dyDescent="0.25">
      <c r="A268" s="27"/>
      <c r="B268" s="27"/>
      <c r="C268" s="27"/>
      <c r="D268" s="28"/>
      <c r="E268" s="33" t="s">
        <v>18</v>
      </c>
      <c r="F268" s="27">
        <v>2</v>
      </c>
      <c r="G268" s="35">
        <v>2.65</v>
      </c>
      <c r="H268" s="35">
        <v>3.57</v>
      </c>
      <c r="I268" s="35">
        <v>0</v>
      </c>
      <c r="J268" s="1">
        <f>F268*(G268+ (G268= 0))*(H268+ (H268= 0))*(I268+ (I268= 0))</f>
        <v>18.920999999999999</v>
      </c>
      <c r="K268" s="27"/>
      <c r="L268" s="7"/>
      <c r="M268" s="7"/>
    </row>
    <row r="269" spans="1:13" x14ac:dyDescent="0.25">
      <c r="A269" s="27"/>
      <c r="B269" s="27"/>
      <c r="C269" s="27"/>
      <c r="D269" s="28"/>
      <c r="E269" s="27"/>
      <c r="F269" s="27"/>
      <c r="G269" s="27"/>
      <c r="H269" s="27"/>
      <c r="I269" s="27"/>
      <c r="J269" s="36" t="s">
        <v>227</v>
      </c>
      <c r="K269" s="32">
        <f>SUM(J267:J268)</f>
        <v>43.920999999999999</v>
      </c>
      <c r="L269" s="10"/>
      <c r="M269" s="6">
        <f>ROUND(L269*K269,2)</f>
        <v>0</v>
      </c>
    </row>
    <row r="270" spans="1:13" ht="0.95" customHeight="1" x14ac:dyDescent="0.25">
      <c r="A270" s="37"/>
      <c r="B270" s="37"/>
      <c r="C270" s="37"/>
      <c r="D270" s="38"/>
      <c r="E270" s="37"/>
      <c r="F270" s="37"/>
      <c r="G270" s="37"/>
      <c r="H270" s="37"/>
      <c r="I270" s="37"/>
      <c r="J270" s="37"/>
      <c r="K270" s="37"/>
      <c r="L270" s="12"/>
      <c r="M270" s="12"/>
    </row>
    <row r="271" spans="1:13" ht="22.5" x14ac:dyDescent="0.25">
      <c r="A271" s="33" t="s">
        <v>228</v>
      </c>
      <c r="B271" s="33" t="s">
        <v>23</v>
      </c>
      <c r="C271" s="33" t="s">
        <v>40</v>
      </c>
      <c r="D271" s="34" t="s">
        <v>229</v>
      </c>
      <c r="E271" s="27"/>
      <c r="F271" s="27"/>
      <c r="G271" s="27"/>
      <c r="H271" s="27"/>
      <c r="I271" s="27"/>
      <c r="J271" s="27"/>
      <c r="K271" s="1">
        <f>K274</f>
        <v>4</v>
      </c>
      <c r="L271" s="9"/>
      <c r="M271" s="9">
        <f>M274</f>
        <v>0</v>
      </c>
    </row>
    <row r="272" spans="1:13" ht="67.5" x14ac:dyDescent="0.25">
      <c r="A272" s="27"/>
      <c r="B272" s="27"/>
      <c r="C272" s="27"/>
      <c r="D272" s="28" t="s">
        <v>230</v>
      </c>
      <c r="E272" s="27"/>
      <c r="F272" s="27"/>
      <c r="G272" s="27"/>
      <c r="H272" s="27"/>
      <c r="I272" s="27"/>
      <c r="J272" s="27"/>
      <c r="K272" s="27"/>
      <c r="L272" s="7"/>
      <c r="M272" s="7"/>
    </row>
    <row r="273" spans="1:13" x14ac:dyDescent="0.25">
      <c r="A273" s="27"/>
      <c r="B273" s="27"/>
      <c r="C273" s="27"/>
      <c r="D273" s="28"/>
      <c r="E273" s="33" t="s">
        <v>115</v>
      </c>
      <c r="F273" s="27">
        <v>1</v>
      </c>
      <c r="G273" s="35">
        <v>4</v>
      </c>
      <c r="H273" s="35">
        <v>0</v>
      </c>
      <c r="I273" s="35">
        <v>0</v>
      </c>
      <c r="J273" s="1">
        <f>F273*(G273+ (G273= 0))*(H273+ (H273= 0))*(I273+ (I273= 0))</f>
        <v>4</v>
      </c>
      <c r="K273" s="27"/>
      <c r="L273" s="7"/>
      <c r="M273" s="7"/>
    </row>
    <row r="274" spans="1:13" x14ac:dyDescent="0.25">
      <c r="A274" s="27"/>
      <c r="B274" s="27"/>
      <c r="C274" s="27"/>
      <c r="D274" s="28"/>
      <c r="E274" s="27"/>
      <c r="F274" s="27"/>
      <c r="G274" s="27"/>
      <c r="H274" s="27"/>
      <c r="I274" s="27"/>
      <c r="J274" s="36" t="s">
        <v>231</v>
      </c>
      <c r="K274" s="32">
        <f>SUM(J273:J273)</f>
        <v>4</v>
      </c>
      <c r="L274" s="10"/>
      <c r="M274" s="6">
        <f>ROUND(L274*K274,2)</f>
        <v>0</v>
      </c>
    </row>
    <row r="275" spans="1:13" ht="0.95" customHeight="1" x14ac:dyDescent="0.25">
      <c r="A275" s="37"/>
      <c r="B275" s="37"/>
      <c r="C275" s="37"/>
      <c r="D275" s="38"/>
      <c r="E275" s="37"/>
      <c r="F275" s="37"/>
      <c r="G275" s="37"/>
      <c r="H275" s="37"/>
      <c r="I275" s="37"/>
      <c r="J275" s="37"/>
      <c r="K275" s="37"/>
      <c r="L275" s="12"/>
      <c r="M275" s="12"/>
    </row>
    <row r="276" spans="1:13" ht="22.5" x14ac:dyDescent="0.25">
      <c r="A276" s="33" t="s">
        <v>232</v>
      </c>
      <c r="B276" s="33" t="s">
        <v>23</v>
      </c>
      <c r="C276" s="33" t="s">
        <v>35</v>
      </c>
      <c r="D276" s="34" t="s">
        <v>233</v>
      </c>
      <c r="E276" s="27"/>
      <c r="F276" s="27"/>
      <c r="G276" s="27"/>
      <c r="H276" s="27"/>
      <c r="I276" s="27"/>
      <c r="J276" s="27"/>
      <c r="K276" s="1">
        <f>K280</f>
        <v>15</v>
      </c>
      <c r="L276" s="9"/>
      <c r="M276" s="9">
        <f>M280</f>
        <v>0</v>
      </c>
    </row>
    <row r="277" spans="1:13" ht="67.5" x14ac:dyDescent="0.25">
      <c r="A277" s="27"/>
      <c r="B277" s="27"/>
      <c r="C277" s="27"/>
      <c r="D277" s="28" t="s">
        <v>234</v>
      </c>
      <c r="E277" s="27"/>
      <c r="F277" s="27"/>
      <c r="G277" s="27"/>
      <c r="H277" s="27"/>
      <c r="I277" s="27"/>
      <c r="J277" s="27"/>
      <c r="K277" s="27"/>
      <c r="L277" s="7"/>
      <c r="M277" s="7"/>
    </row>
    <row r="278" spans="1:13" x14ac:dyDescent="0.25">
      <c r="A278" s="27"/>
      <c r="B278" s="27"/>
      <c r="C278" s="27"/>
      <c r="D278" s="28"/>
      <c r="E278" s="33" t="s">
        <v>115</v>
      </c>
      <c r="F278" s="27">
        <v>2</v>
      </c>
      <c r="G278" s="35">
        <v>21</v>
      </c>
      <c r="H278" s="35">
        <v>0</v>
      </c>
      <c r="I278" s="35">
        <v>0.25</v>
      </c>
      <c r="J278" s="1">
        <f>F278*(G278+ (G278= 0))*(H278+ (H278= 0))*(I278+ (I278= 0))</f>
        <v>10.5</v>
      </c>
      <c r="K278" s="27"/>
      <c r="L278" s="7"/>
      <c r="M278" s="7"/>
    </row>
    <row r="279" spans="1:13" x14ac:dyDescent="0.25">
      <c r="A279" s="27"/>
      <c r="B279" s="27"/>
      <c r="C279" s="27"/>
      <c r="D279" s="28"/>
      <c r="E279" s="33" t="s">
        <v>18</v>
      </c>
      <c r="F279" s="27">
        <v>2</v>
      </c>
      <c r="G279" s="35">
        <v>9</v>
      </c>
      <c r="H279" s="35">
        <v>0</v>
      </c>
      <c r="I279" s="35">
        <v>0.25</v>
      </c>
      <c r="J279" s="1">
        <f>F279*(G279+ (G279= 0))*(H279+ (H279= 0))*(I279+ (I279= 0))</f>
        <v>4.5</v>
      </c>
      <c r="K279" s="27"/>
      <c r="L279" s="7"/>
      <c r="M279" s="7"/>
    </row>
    <row r="280" spans="1:13" x14ac:dyDescent="0.25">
      <c r="A280" s="27"/>
      <c r="B280" s="27"/>
      <c r="C280" s="27"/>
      <c r="D280" s="28"/>
      <c r="E280" s="27"/>
      <c r="F280" s="27"/>
      <c r="G280" s="27"/>
      <c r="H280" s="27"/>
      <c r="I280" s="27"/>
      <c r="J280" s="36" t="s">
        <v>235</v>
      </c>
      <c r="K280" s="32">
        <f>SUM(J278:J279)</f>
        <v>15</v>
      </c>
      <c r="L280" s="10"/>
      <c r="M280" s="6">
        <f>ROUND(L280*K280,2)</f>
        <v>0</v>
      </c>
    </row>
    <row r="281" spans="1:13" ht="0.95" customHeight="1" x14ac:dyDescent="0.25">
      <c r="A281" s="37"/>
      <c r="B281" s="37"/>
      <c r="C281" s="37"/>
      <c r="D281" s="38"/>
      <c r="E281" s="37"/>
      <c r="F281" s="37"/>
      <c r="G281" s="37"/>
      <c r="H281" s="37"/>
      <c r="I281" s="37"/>
      <c r="J281" s="37"/>
      <c r="K281" s="37"/>
      <c r="L281" s="12"/>
      <c r="M281" s="12"/>
    </row>
    <row r="282" spans="1:13" ht="22.5" x14ac:dyDescent="0.25">
      <c r="A282" s="33" t="s">
        <v>236</v>
      </c>
      <c r="B282" s="33" t="s">
        <v>23</v>
      </c>
      <c r="C282" s="33" t="s">
        <v>24</v>
      </c>
      <c r="D282" s="34" t="s">
        <v>237</v>
      </c>
      <c r="E282" s="27"/>
      <c r="F282" s="27"/>
      <c r="G282" s="27"/>
      <c r="H282" s="27"/>
      <c r="I282" s="27"/>
      <c r="J282" s="27"/>
      <c r="K282" s="1">
        <f>K285</f>
        <v>310</v>
      </c>
      <c r="L282" s="9"/>
      <c r="M282" s="9">
        <f>M285</f>
        <v>0</v>
      </c>
    </row>
    <row r="283" spans="1:13" ht="90" x14ac:dyDescent="0.25">
      <c r="A283" s="27"/>
      <c r="B283" s="27"/>
      <c r="C283" s="27"/>
      <c r="D283" s="28" t="s">
        <v>238</v>
      </c>
      <c r="E283" s="27"/>
      <c r="F283" s="27"/>
      <c r="G283" s="27"/>
      <c r="H283" s="27"/>
      <c r="I283" s="27"/>
      <c r="J283" s="27"/>
      <c r="K283" s="27"/>
      <c r="L283" s="7"/>
      <c r="M283" s="7"/>
    </row>
    <row r="284" spans="1:13" x14ac:dyDescent="0.25">
      <c r="A284" s="27"/>
      <c r="B284" s="27"/>
      <c r="C284" s="27"/>
      <c r="D284" s="28"/>
      <c r="E284" s="33" t="s">
        <v>18</v>
      </c>
      <c r="F284" s="27">
        <v>1</v>
      </c>
      <c r="G284" s="35">
        <v>310</v>
      </c>
      <c r="H284" s="35">
        <v>0</v>
      </c>
      <c r="I284" s="35">
        <v>0</v>
      </c>
      <c r="J284" s="1">
        <f>F284*(G284+ (G284= 0))*(H284+ (H284= 0))*(I284+ (I284= 0))</f>
        <v>310</v>
      </c>
      <c r="K284" s="27"/>
      <c r="L284" s="7"/>
      <c r="M284" s="7"/>
    </row>
    <row r="285" spans="1:13" x14ac:dyDescent="0.25">
      <c r="A285" s="27"/>
      <c r="B285" s="27"/>
      <c r="C285" s="27"/>
      <c r="D285" s="28"/>
      <c r="E285" s="27"/>
      <c r="F285" s="27"/>
      <c r="G285" s="27"/>
      <c r="H285" s="27"/>
      <c r="I285" s="27"/>
      <c r="J285" s="36" t="s">
        <v>239</v>
      </c>
      <c r="K285" s="32">
        <f>SUM(J284:J284)</f>
        <v>310</v>
      </c>
      <c r="L285" s="10"/>
      <c r="M285" s="6">
        <f>ROUND(L285*K285,2)</f>
        <v>0</v>
      </c>
    </row>
    <row r="286" spans="1:13" ht="0.95" customHeight="1" x14ac:dyDescent="0.25">
      <c r="A286" s="37"/>
      <c r="B286" s="37"/>
      <c r="C286" s="37"/>
      <c r="D286" s="38"/>
      <c r="E286" s="37"/>
      <c r="F286" s="37"/>
      <c r="G286" s="37"/>
      <c r="H286" s="37"/>
      <c r="I286" s="37"/>
      <c r="J286" s="37"/>
      <c r="K286" s="37"/>
      <c r="L286" s="12"/>
      <c r="M286" s="12"/>
    </row>
    <row r="287" spans="1:13" x14ac:dyDescent="0.25">
      <c r="A287" s="27"/>
      <c r="B287" s="27"/>
      <c r="C287" s="27"/>
      <c r="D287" s="28"/>
      <c r="E287" s="27"/>
      <c r="F287" s="27"/>
      <c r="G287" s="27"/>
      <c r="H287" s="27"/>
      <c r="I287" s="27"/>
      <c r="J287" s="36" t="s">
        <v>240</v>
      </c>
      <c r="K287" s="35">
        <v>1</v>
      </c>
      <c r="L287" s="6"/>
      <c r="M287" s="6">
        <f>ROUND(L287*K287,2)</f>
        <v>0</v>
      </c>
    </row>
    <row r="288" spans="1:13" ht="0.95" customHeight="1" x14ac:dyDescent="0.25">
      <c r="A288" s="37"/>
      <c r="B288" s="37"/>
      <c r="C288" s="37"/>
      <c r="D288" s="38"/>
      <c r="E288" s="37"/>
      <c r="F288" s="37"/>
      <c r="G288" s="37"/>
      <c r="H288" s="37"/>
      <c r="I288" s="37"/>
      <c r="J288" s="37"/>
      <c r="K288" s="37"/>
      <c r="L288" s="12"/>
      <c r="M288" s="12"/>
    </row>
    <row r="289" spans="1:13" x14ac:dyDescent="0.25">
      <c r="A289" s="29" t="s">
        <v>241</v>
      </c>
      <c r="B289" s="29" t="s">
        <v>17</v>
      </c>
      <c r="C289" s="29" t="s">
        <v>18</v>
      </c>
      <c r="D289" s="30" t="s">
        <v>242</v>
      </c>
      <c r="E289" s="31"/>
      <c r="F289" s="31"/>
      <c r="G289" s="31"/>
      <c r="H289" s="31"/>
      <c r="I289" s="31"/>
      <c r="J289" s="31"/>
      <c r="K289" s="39">
        <v>1</v>
      </c>
      <c r="L289" s="14"/>
      <c r="M289" s="14">
        <f>ROUND(K289*L289,2)</f>
        <v>0</v>
      </c>
    </row>
    <row r="290" spans="1:13" x14ac:dyDescent="0.25">
      <c r="A290" s="27"/>
      <c r="B290" s="27"/>
      <c r="C290" s="27"/>
      <c r="D290" s="28"/>
      <c r="E290" s="27"/>
      <c r="F290" s="27"/>
      <c r="G290" s="27"/>
      <c r="H290" s="27"/>
      <c r="I290" s="27"/>
      <c r="J290" s="27"/>
      <c r="K290" s="27"/>
      <c r="L290" s="7"/>
      <c r="M290" s="7"/>
    </row>
    <row r="291" spans="1:13" x14ac:dyDescent="0.25">
      <c r="A291" s="29" t="s">
        <v>243</v>
      </c>
      <c r="B291" s="29" t="s">
        <v>17</v>
      </c>
      <c r="C291" s="29" t="s">
        <v>18</v>
      </c>
      <c r="D291" s="30" t="s">
        <v>244</v>
      </c>
      <c r="E291" s="31"/>
      <c r="F291" s="31"/>
      <c r="G291" s="31"/>
      <c r="H291" s="31"/>
      <c r="I291" s="31"/>
      <c r="J291" s="31"/>
      <c r="K291" s="32">
        <f>K323</f>
        <v>1</v>
      </c>
      <c r="L291" s="6"/>
      <c r="M291" s="6">
        <f>M323</f>
        <v>0</v>
      </c>
    </row>
    <row r="292" spans="1:13" x14ac:dyDescent="0.25">
      <c r="A292" s="27"/>
      <c r="B292" s="27"/>
      <c r="C292" s="27"/>
      <c r="D292" s="28"/>
      <c r="E292" s="27"/>
      <c r="F292" s="27"/>
      <c r="G292" s="27"/>
      <c r="H292" s="27"/>
      <c r="I292" s="27"/>
      <c r="J292" s="27"/>
      <c r="K292" s="27"/>
      <c r="L292" s="7"/>
      <c r="M292" s="7"/>
    </row>
    <row r="293" spans="1:13" ht="22.5" x14ac:dyDescent="0.25">
      <c r="A293" s="33" t="s">
        <v>245</v>
      </c>
      <c r="B293" s="33" t="s">
        <v>23</v>
      </c>
      <c r="C293" s="33" t="s">
        <v>247</v>
      </c>
      <c r="D293" s="34" t="s">
        <v>246</v>
      </c>
      <c r="E293" s="27"/>
      <c r="F293" s="27"/>
      <c r="G293" s="27"/>
      <c r="H293" s="27"/>
      <c r="I293" s="27"/>
      <c r="J293" s="27"/>
      <c r="K293" s="1">
        <f>K306</f>
        <v>149.70559999999998</v>
      </c>
      <c r="L293" s="9"/>
      <c r="M293" s="9">
        <f>M306</f>
        <v>0</v>
      </c>
    </row>
    <row r="294" spans="1:13" ht="56.25" x14ac:dyDescent="0.25">
      <c r="A294" s="27"/>
      <c r="B294" s="27"/>
      <c r="C294" s="27"/>
      <c r="D294" s="28" t="s">
        <v>248</v>
      </c>
      <c r="E294" s="27"/>
      <c r="F294" s="27"/>
      <c r="G294" s="27"/>
      <c r="H294" s="27"/>
      <c r="I294" s="27"/>
      <c r="J294" s="27"/>
      <c r="K294" s="27"/>
      <c r="L294" s="7"/>
      <c r="M294" s="7"/>
    </row>
    <row r="295" spans="1:13" x14ac:dyDescent="0.25">
      <c r="A295" s="27"/>
      <c r="B295" s="27"/>
      <c r="C295" s="27"/>
      <c r="D295" s="28"/>
      <c r="E295" s="33" t="s">
        <v>31</v>
      </c>
      <c r="F295" s="27">
        <v>0</v>
      </c>
      <c r="G295" s="35">
        <v>0</v>
      </c>
      <c r="H295" s="35">
        <v>0</v>
      </c>
      <c r="I295" s="35">
        <v>0</v>
      </c>
      <c r="J295" s="1">
        <f t="shared" ref="J295:J305" si="1">F295*(G295+ (G295= 0))*(H295+ (H295= 0))*(I295+ (I295= 0))</f>
        <v>0</v>
      </c>
      <c r="K295" s="27"/>
      <c r="L295" s="7"/>
      <c r="M295" s="7"/>
    </row>
    <row r="296" spans="1:13" x14ac:dyDescent="0.25">
      <c r="A296" s="27"/>
      <c r="B296" s="27"/>
      <c r="C296" s="27"/>
      <c r="D296" s="28"/>
      <c r="E296" s="33" t="s">
        <v>249</v>
      </c>
      <c r="F296" s="27">
        <v>2</v>
      </c>
      <c r="G296" s="35">
        <v>23</v>
      </c>
      <c r="H296" s="35">
        <v>5</v>
      </c>
      <c r="I296" s="35">
        <v>0.12</v>
      </c>
      <c r="J296" s="1">
        <f t="shared" si="1"/>
        <v>27.599999999999998</v>
      </c>
      <c r="K296" s="27"/>
      <c r="L296" s="7"/>
      <c r="M296" s="7"/>
    </row>
    <row r="297" spans="1:13" x14ac:dyDescent="0.25">
      <c r="A297" s="27"/>
      <c r="B297" s="27"/>
      <c r="C297" s="27"/>
      <c r="D297" s="28"/>
      <c r="E297" s="33" t="s">
        <v>18</v>
      </c>
      <c r="F297" s="27">
        <v>1</v>
      </c>
      <c r="G297" s="35">
        <v>20</v>
      </c>
      <c r="H297" s="35">
        <v>23</v>
      </c>
      <c r="I297" s="35">
        <v>7.0000000000000007E-2</v>
      </c>
      <c r="J297" s="1">
        <f t="shared" si="1"/>
        <v>32.200000000000003</v>
      </c>
      <c r="K297" s="27"/>
      <c r="L297" s="7"/>
      <c r="M297" s="7"/>
    </row>
    <row r="298" spans="1:13" x14ac:dyDescent="0.25">
      <c r="A298" s="27"/>
      <c r="B298" s="27"/>
      <c r="C298" s="27"/>
      <c r="D298" s="28"/>
      <c r="E298" s="33" t="s">
        <v>250</v>
      </c>
      <c r="F298" s="27">
        <v>1</v>
      </c>
      <c r="G298" s="35">
        <v>20</v>
      </c>
      <c r="H298" s="35">
        <v>23</v>
      </c>
      <c r="I298" s="35">
        <v>7.0000000000000007E-2</v>
      </c>
      <c r="J298" s="1">
        <f t="shared" si="1"/>
        <v>32.200000000000003</v>
      </c>
      <c r="K298" s="27"/>
      <c r="L298" s="7"/>
      <c r="M298" s="7"/>
    </row>
    <row r="299" spans="1:13" x14ac:dyDescent="0.25">
      <c r="A299" s="27"/>
      <c r="B299" s="27"/>
      <c r="C299" s="27"/>
      <c r="D299" s="28"/>
      <c r="E299" s="33" t="s">
        <v>47</v>
      </c>
      <c r="F299" s="27">
        <v>4</v>
      </c>
      <c r="G299" s="35">
        <v>32</v>
      </c>
      <c r="H299" s="35">
        <v>0.12</v>
      </c>
      <c r="I299" s="35">
        <v>0.8</v>
      </c>
      <c r="J299" s="1">
        <f t="shared" si="1"/>
        <v>12.288</v>
      </c>
      <c r="K299" s="27"/>
      <c r="L299" s="7"/>
      <c r="M299" s="7"/>
    </row>
    <row r="300" spans="1:13" x14ac:dyDescent="0.25">
      <c r="A300" s="27"/>
      <c r="B300" s="27"/>
      <c r="C300" s="27"/>
      <c r="D300" s="28"/>
      <c r="E300" s="33" t="s">
        <v>18</v>
      </c>
      <c r="F300" s="27">
        <v>4</v>
      </c>
      <c r="G300" s="35">
        <v>6.4</v>
      </c>
      <c r="H300" s="35">
        <v>0.1</v>
      </c>
      <c r="I300" s="35">
        <v>0.8</v>
      </c>
      <c r="J300" s="1">
        <f t="shared" si="1"/>
        <v>2.0480000000000005</v>
      </c>
      <c r="K300" s="27"/>
      <c r="L300" s="7"/>
      <c r="M300" s="7"/>
    </row>
    <row r="301" spans="1:13" x14ac:dyDescent="0.25">
      <c r="A301" s="27"/>
      <c r="B301" s="27"/>
      <c r="C301" s="27"/>
      <c r="D301" s="28"/>
      <c r="E301" s="33" t="s">
        <v>251</v>
      </c>
      <c r="F301" s="27">
        <v>64</v>
      </c>
      <c r="G301" s="35">
        <v>1.3</v>
      </c>
      <c r="H301" s="35">
        <v>1.3</v>
      </c>
      <c r="I301" s="35">
        <v>0.03</v>
      </c>
      <c r="J301" s="1">
        <f t="shared" si="1"/>
        <v>3.2448000000000001</v>
      </c>
      <c r="K301" s="27"/>
      <c r="L301" s="7"/>
      <c r="M301" s="7"/>
    </row>
    <row r="302" spans="1:13" x14ac:dyDescent="0.25">
      <c r="A302" s="27"/>
      <c r="B302" s="27"/>
      <c r="C302" s="27"/>
      <c r="D302" s="28"/>
      <c r="E302" s="33" t="s">
        <v>252</v>
      </c>
      <c r="F302" s="27">
        <v>2</v>
      </c>
      <c r="G302" s="35">
        <v>32</v>
      </c>
      <c r="H302" s="35">
        <v>0.8</v>
      </c>
      <c r="I302" s="35">
        <v>0.02</v>
      </c>
      <c r="J302" s="1">
        <f t="shared" si="1"/>
        <v>1.024</v>
      </c>
      <c r="K302" s="27"/>
      <c r="L302" s="7"/>
      <c r="M302" s="7"/>
    </row>
    <row r="303" spans="1:13" x14ac:dyDescent="0.25">
      <c r="A303" s="27"/>
      <c r="B303" s="27"/>
      <c r="C303" s="27"/>
      <c r="D303" s="28"/>
      <c r="E303" s="33" t="s">
        <v>18</v>
      </c>
      <c r="F303" s="27">
        <v>2</v>
      </c>
      <c r="G303" s="35">
        <v>6.4</v>
      </c>
      <c r="H303" s="35">
        <v>0.8</v>
      </c>
      <c r="I303" s="35">
        <v>0.02</v>
      </c>
      <c r="J303" s="1">
        <f t="shared" si="1"/>
        <v>0.20480000000000004</v>
      </c>
      <c r="K303" s="27"/>
      <c r="L303" s="7"/>
      <c r="M303" s="7"/>
    </row>
    <row r="304" spans="1:13" x14ac:dyDescent="0.25">
      <c r="A304" s="27"/>
      <c r="B304" s="27"/>
      <c r="C304" s="27"/>
      <c r="D304" s="28"/>
      <c r="E304" s="33" t="s">
        <v>48</v>
      </c>
      <c r="F304" s="27">
        <v>16</v>
      </c>
      <c r="G304" s="35">
        <v>11</v>
      </c>
      <c r="H304" s="35">
        <v>0.25</v>
      </c>
      <c r="I304" s="35">
        <v>0.5</v>
      </c>
      <c r="J304" s="1">
        <f t="shared" si="1"/>
        <v>22</v>
      </c>
      <c r="K304" s="27"/>
      <c r="L304" s="7"/>
      <c r="M304" s="7"/>
    </row>
    <row r="305" spans="1:13" x14ac:dyDescent="0.25">
      <c r="A305" s="27"/>
      <c r="B305" s="27"/>
      <c r="C305" s="27"/>
      <c r="D305" s="28"/>
      <c r="E305" s="33" t="s">
        <v>48</v>
      </c>
      <c r="F305" s="27">
        <v>16</v>
      </c>
      <c r="G305" s="35">
        <v>11</v>
      </c>
      <c r="H305" s="35">
        <v>0.12</v>
      </c>
      <c r="I305" s="35">
        <v>0.8</v>
      </c>
      <c r="J305" s="1">
        <f t="shared" si="1"/>
        <v>16.895999999999997</v>
      </c>
      <c r="K305" s="27"/>
      <c r="L305" s="7"/>
      <c r="M305" s="7"/>
    </row>
    <row r="306" spans="1:13" x14ac:dyDescent="0.25">
      <c r="A306" s="27"/>
      <c r="B306" s="27"/>
      <c r="C306" s="27"/>
      <c r="D306" s="28"/>
      <c r="E306" s="27"/>
      <c r="F306" s="27"/>
      <c r="G306" s="27"/>
      <c r="H306" s="27"/>
      <c r="I306" s="27"/>
      <c r="J306" s="36" t="s">
        <v>253</v>
      </c>
      <c r="K306" s="32">
        <f>SUM(J295:J305)</f>
        <v>149.70559999999998</v>
      </c>
      <c r="L306" s="10"/>
      <c r="M306" s="6">
        <f>ROUND(L306*K306,2)</f>
        <v>0</v>
      </c>
    </row>
    <row r="307" spans="1:13" ht="0.95" customHeight="1" x14ac:dyDescent="0.25">
      <c r="A307" s="37"/>
      <c r="B307" s="37"/>
      <c r="C307" s="37"/>
      <c r="D307" s="38"/>
      <c r="E307" s="37"/>
      <c r="F307" s="37"/>
      <c r="G307" s="37"/>
      <c r="H307" s="37"/>
      <c r="I307" s="37"/>
      <c r="J307" s="37"/>
      <c r="K307" s="37"/>
      <c r="L307" s="12"/>
      <c r="M307" s="12"/>
    </row>
    <row r="308" spans="1:13" x14ac:dyDescent="0.25">
      <c r="A308" s="33" t="s">
        <v>254</v>
      </c>
      <c r="B308" s="33" t="s">
        <v>23</v>
      </c>
      <c r="C308" s="33" t="s">
        <v>256</v>
      </c>
      <c r="D308" s="34" t="s">
        <v>255</v>
      </c>
      <c r="E308" s="27"/>
      <c r="F308" s="27"/>
      <c r="G308" s="27"/>
      <c r="H308" s="27"/>
      <c r="I308" s="27"/>
      <c r="J308" s="27"/>
      <c r="K308" s="1">
        <f>K321</f>
        <v>149.70559999999998</v>
      </c>
      <c r="L308" s="9"/>
      <c r="M308" s="9">
        <f>M321</f>
        <v>0</v>
      </c>
    </row>
    <row r="309" spans="1:13" ht="78.75" x14ac:dyDescent="0.25">
      <c r="A309" s="27"/>
      <c r="B309" s="27"/>
      <c r="C309" s="27"/>
      <c r="D309" s="28" t="s">
        <v>257</v>
      </c>
      <c r="E309" s="27"/>
      <c r="F309" s="27"/>
      <c r="G309" s="27"/>
      <c r="H309" s="27"/>
      <c r="I309" s="27"/>
      <c r="J309" s="27"/>
      <c r="K309" s="27"/>
      <c r="L309" s="7"/>
      <c r="M309" s="7"/>
    </row>
    <row r="310" spans="1:13" x14ac:dyDescent="0.25">
      <c r="A310" s="27"/>
      <c r="B310" s="27"/>
      <c r="C310" s="27"/>
      <c r="D310" s="28"/>
      <c r="E310" s="33" t="s">
        <v>31</v>
      </c>
      <c r="F310" s="27">
        <v>0</v>
      </c>
      <c r="G310" s="35">
        <v>0</v>
      </c>
      <c r="H310" s="35">
        <v>0</v>
      </c>
      <c r="I310" s="35">
        <v>0</v>
      </c>
      <c r="J310" s="1">
        <f t="shared" ref="J310:J320" si="2">F310*(G310+ (G310= 0))*(H310+ (H310= 0))*(I310+ (I310= 0))</f>
        <v>0</v>
      </c>
      <c r="K310" s="27"/>
      <c r="L310" s="7"/>
      <c r="M310" s="7"/>
    </row>
    <row r="311" spans="1:13" x14ac:dyDescent="0.25">
      <c r="A311" s="27"/>
      <c r="B311" s="27"/>
      <c r="C311" s="27"/>
      <c r="D311" s="28"/>
      <c r="E311" s="33" t="s">
        <v>249</v>
      </c>
      <c r="F311" s="27">
        <v>2</v>
      </c>
      <c r="G311" s="35">
        <v>23</v>
      </c>
      <c r="H311" s="35">
        <v>5</v>
      </c>
      <c r="I311" s="35">
        <v>0.12</v>
      </c>
      <c r="J311" s="1">
        <f t="shared" si="2"/>
        <v>27.599999999999998</v>
      </c>
      <c r="K311" s="27"/>
      <c r="L311" s="7"/>
      <c r="M311" s="7"/>
    </row>
    <row r="312" spans="1:13" x14ac:dyDescent="0.25">
      <c r="A312" s="27"/>
      <c r="B312" s="27"/>
      <c r="C312" s="27"/>
      <c r="D312" s="28"/>
      <c r="E312" s="33" t="s">
        <v>18</v>
      </c>
      <c r="F312" s="27">
        <v>1</v>
      </c>
      <c r="G312" s="35">
        <v>20</v>
      </c>
      <c r="H312" s="35">
        <v>23</v>
      </c>
      <c r="I312" s="35">
        <v>7.0000000000000007E-2</v>
      </c>
      <c r="J312" s="1">
        <f t="shared" si="2"/>
        <v>32.200000000000003</v>
      </c>
      <c r="K312" s="27"/>
      <c r="L312" s="7"/>
      <c r="M312" s="7"/>
    </row>
    <row r="313" spans="1:13" x14ac:dyDescent="0.25">
      <c r="A313" s="27"/>
      <c r="B313" s="27"/>
      <c r="C313" s="27"/>
      <c r="D313" s="28"/>
      <c r="E313" s="33" t="s">
        <v>250</v>
      </c>
      <c r="F313" s="27">
        <v>1</v>
      </c>
      <c r="G313" s="35">
        <v>20</v>
      </c>
      <c r="H313" s="35">
        <v>23</v>
      </c>
      <c r="I313" s="35">
        <v>7.0000000000000007E-2</v>
      </c>
      <c r="J313" s="1">
        <f t="shared" si="2"/>
        <v>32.200000000000003</v>
      </c>
      <c r="K313" s="27"/>
      <c r="L313" s="7"/>
      <c r="M313" s="7"/>
    </row>
    <row r="314" spans="1:13" x14ac:dyDescent="0.25">
      <c r="A314" s="27"/>
      <c r="B314" s="27"/>
      <c r="C314" s="27"/>
      <c r="D314" s="28"/>
      <c r="E314" s="33" t="s">
        <v>47</v>
      </c>
      <c r="F314" s="27">
        <v>4</v>
      </c>
      <c r="G314" s="35">
        <v>32</v>
      </c>
      <c r="H314" s="35">
        <v>0.12</v>
      </c>
      <c r="I314" s="35">
        <v>0.8</v>
      </c>
      <c r="J314" s="1">
        <f t="shared" si="2"/>
        <v>12.288</v>
      </c>
      <c r="K314" s="27"/>
      <c r="L314" s="7"/>
      <c r="M314" s="7"/>
    </row>
    <row r="315" spans="1:13" x14ac:dyDescent="0.25">
      <c r="A315" s="27"/>
      <c r="B315" s="27"/>
      <c r="C315" s="27"/>
      <c r="D315" s="28"/>
      <c r="E315" s="33" t="s">
        <v>18</v>
      </c>
      <c r="F315" s="27">
        <v>4</v>
      </c>
      <c r="G315" s="35">
        <v>6.4</v>
      </c>
      <c r="H315" s="35">
        <v>0.1</v>
      </c>
      <c r="I315" s="35">
        <v>0.8</v>
      </c>
      <c r="J315" s="1">
        <f t="shared" si="2"/>
        <v>2.0480000000000005</v>
      </c>
      <c r="K315" s="27"/>
      <c r="L315" s="7"/>
      <c r="M315" s="7"/>
    </row>
    <row r="316" spans="1:13" x14ac:dyDescent="0.25">
      <c r="A316" s="27"/>
      <c r="B316" s="27"/>
      <c r="C316" s="27"/>
      <c r="D316" s="28"/>
      <c r="E316" s="33" t="s">
        <v>251</v>
      </c>
      <c r="F316" s="27">
        <v>64</v>
      </c>
      <c r="G316" s="35">
        <v>1.3</v>
      </c>
      <c r="H316" s="35">
        <v>1.3</v>
      </c>
      <c r="I316" s="35">
        <v>0.03</v>
      </c>
      <c r="J316" s="1">
        <f t="shared" si="2"/>
        <v>3.2448000000000001</v>
      </c>
      <c r="K316" s="27"/>
      <c r="L316" s="7"/>
      <c r="M316" s="7"/>
    </row>
    <row r="317" spans="1:13" x14ac:dyDescent="0.25">
      <c r="A317" s="27"/>
      <c r="B317" s="27"/>
      <c r="C317" s="27"/>
      <c r="D317" s="28"/>
      <c r="E317" s="33" t="s">
        <v>252</v>
      </c>
      <c r="F317" s="27">
        <v>2</v>
      </c>
      <c r="G317" s="35">
        <v>32</v>
      </c>
      <c r="H317" s="35">
        <v>0.8</v>
      </c>
      <c r="I317" s="35">
        <v>0.02</v>
      </c>
      <c r="J317" s="1">
        <f t="shared" si="2"/>
        <v>1.024</v>
      </c>
      <c r="K317" s="27"/>
      <c r="L317" s="7"/>
      <c r="M317" s="7"/>
    </row>
    <row r="318" spans="1:13" x14ac:dyDescent="0.25">
      <c r="A318" s="27"/>
      <c r="B318" s="27"/>
      <c r="C318" s="27"/>
      <c r="D318" s="28"/>
      <c r="E318" s="33" t="s">
        <v>18</v>
      </c>
      <c r="F318" s="27">
        <v>2</v>
      </c>
      <c r="G318" s="35">
        <v>6.4</v>
      </c>
      <c r="H318" s="35">
        <v>0.8</v>
      </c>
      <c r="I318" s="35">
        <v>0.02</v>
      </c>
      <c r="J318" s="1">
        <f t="shared" si="2"/>
        <v>0.20480000000000004</v>
      </c>
      <c r="K318" s="27"/>
      <c r="L318" s="7"/>
      <c r="M318" s="7"/>
    </row>
    <row r="319" spans="1:13" x14ac:dyDescent="0.25">
      <c r="A319" s="27"/>
      <c r="B319" s="27"/>
      <c r="C319" s="27"/>
      <c r="D319" s="28"/>
      <c r="E319" s="33" t="s">
        <v>48</v>
      </c>
      <c r="F319" s="27">
        <v>16</v>
      </c>
      <c r="G319" s="35">
        <v>11</v>
      </c>
      <c r="H319" s="35">
        <v>0.25</v>
      </c>
      <c r="I319" s="35">
        <v>0.5</v>
      </c>
      <c r="J319" s="1">
        <f t="shared" si="2"/>
        <v>22</v>
      </c>
      <c r="K319" s="27"/>
      <c r="L319" s="7"/>
      <c r="M319" s="7"/>
    </row>
    <row r="320" spans="1:13" x14ac:dyDescent="0.25">
      <c r="A320" s="27"/>
      <c r="B320" s="27"/>
      <c r="C320" s="27"/>
      <c r="D320" s="28"/>
      <c r="E320" s="33" t="s">
        <v>48</v>
      </c>
      <c r="F320" s="27">
        <v>16</v>
      </c>
      <c r="G320" s="35">
        <v>11</v>
      </c>
      <c r="H320" s="35">
        <v>0.12</v>
      </c>
      <c r="I320" s="35">
        <v>0.8</v>
      </c>
      <c r="J320" s="1">
        <f t="shared" si="2"/>
        <v>16.895999999999997</v>
      </c>
      <c r="K320" s="27"/>
      <c r="L320" s="7"/>
      <c r="M320" s="7"/>
    </row>
    <row r="321" spans="1:13" x14ac:dyDescent="0.25">
      <c r="A321" s="27"/>
      <c r="B321" s="27"/>
      <c r="C321" s="27"/>
      <c r="D321" s="28"/>
      <c r="E321" s="27"/>
      <c r="F321" s="27"/>
      <c r="G321" s="27"/>
      <c r="H321" s="27"/>
      <c r="I321" s="27"/>
      <c r="J321" s="36" t="s">
        <v>258</v>
      </c>
      <c r="K321" s="32">
        <f>SUM(J310:J320)</f>
        <v>149.70559999999998</v>
      </c>
      <c r="L321" s="10"/>
      <c r="M321" s="6">
        <f>ROUND(L321*K321,2)</f>
        <v>0</v>
      </c>
    </row>
    <row r="322" spans="1:13" ht="0.95" customHeight="1" x14ac:dyDescent="0.25">
      <c r="A322" s="37"/>
      <c r="B322" s="37"/>
      <c r="C322" s="37"/>
      <c r="D322" s="38"/>
      <c r="E322" s="37"/>
      <c r="F322" s="37"/>
      <c r="G322" s="37"/>
      <c r="H322" s="37"/>
      <c r="I322" s="37"/>
      <c r="J322" s="37"/>
      <c r="K322" s="37"/>
      <c r="L322" s="12"/>
      <c r="M322" s="12"/>
    </row>
    <row r="323" spans="1:13" x14ac:dyDescent="0.25">
      <c r="A323" s="27"/>
      <c r="B323" s="27"/>
      <c r="C323" s="27"/>
      <c r="D323" s="28"/>
      <c r="E323" s="27"/>
      <c r="F323" s="27"/>
      <c r="G323" s="27"/>
      <c r="H323" s="27"/>
      <c r="I323" s="27"/>
      <c r="J323" s="36" t="s">
        <v>259</v>
      </c>
      <c r="K323" s="35">
        <v>1</v>
      </c>
      <c r="L323" s="6"/>
      <c r="M323" s="6">
        <f>ROUND(L323*K323,2)</f>
        <v>0</v>
      </c>
    </row>
    <row r="324" spans="1:13" ht="0.95" customHeight="1" x14ac:dyDescent="0.25">
      <c r="A324" s="37"/>
      <c r="B324" s="37"/>
      <c r="C324" s="37"/>
      <c r="D324" s="38"/>
      <c r="E324" s="37"/>
      <c r="F324" s="37"/>
      <c r="G324" s="37"/>
      <c r="H324" s="37"/>
      <c r="I324" s="37"/>
      <c r="J324" s="37"/>
      <c r="K324" s="37"/>
      <c r="L324" s="12"/>
      <c r="M324" s="12"/>
    </row>
    <row r="325" spans="1:13" x14ac:dyDescent="0.25">
      <c r="A325" s="29" t="s">
        <v>260</v>
      </c>
      <c r="B325" s="29" t="s">
        <v>17</v>
      </c>
      <c r="C325" s="29" t="s">
        <v>18</v>
      </c>
      <c r="D325" s="30" t="s">
        <v>261</v>
      </c>
      <c r="E325" s="31"/>
      <c r="F325" s="31"/>
      <c r="G325" s="31"/>
      <c r="H325" s="31"/>
      <c r="I325" s="31"/>
      <c r="J325" s="31"/>
      <c r="K325" s="32">
        <f>K329</f>
        <v>1</v>
      </c>
      <c r="L325" s="6"/>
      <c r="M325" s="6">
        <f>M329</f>
        <v>0</v>
      </c>
    </row>
    <row r="326" spans="1:13" x14ac:dyDescent="0.25">
      <c r="A326" s="27"/>
      <c r="B326" s="27"/>
      <c r="C326" s="27"/>
      <c r="D326" s="28"/>
      <c r="E326" s="27"/>
      <c r="F326" s="27"/>
      <c r="G326" s="27"/>
      <c r="H326" s="27"/>
      <c r="I326" s="27"/>
      <c r="J326" s="27"/>
      <c r="K326" s="27"/>
      <c r="L326" s="7"/>
      <c r="M326" s="7"/>
    </row>
    <row r="327" spans="1:13" x14ac:dyDescent="0.25">
      <c r="A327" s="33" t="s">
        <v>262</v>
      </c>
      <c r="B327" s="33" t="s">
        <v>23</v>
      </c>
      <c r="C327" s="33" t="s">
        <v>40</v>
      </c>
      <c r="D327" s="34" t="s">
        <v>263</v>
      </c>
      <c r="E327" s="27"/>
      <c r="F327" s="27"/>
      <c r="G327" s="27"/>
      <c r="H327" s="27"/>
      <c r="I327" s="27"/>
      <c r="J327" s="27"/>
      <c r="K327" s="35">
        <v>2</v>
      </c>
      <c r="L327" s="10"/>
      <c r="M327" s="9">
        <f>ROUND(K327*L327,2)</f>
        <v>0</v>
      </c>
    </row>
    <row r="328" spans="1:13" ht="112.5" x14ac:dyDescent="0.25">
      <c r="A328" s="27"/>
      <c r="B328" s="27"/>
      <c r="C328" s="27"/>
      <c r="D328" s="28" t="s">
        <v>264</v>
      </c>
      <c r="E328" s="27"/>
      <c r="F328" s="27"/>
      <c r="G328" s="27"/>
      <c r="H328" s="27"/>
      <c r="I328" s="27"/>
      <c r="J328" s="27"/>
      <c r="K328" s="27"/>
      <c r="L328" s="7"/>
      <c r="M328" s="7"/>
    </row>
    <row r="329" spans="1:13" x14ac:dyDescent="0.25">
      <c r="A329" s="27"/>
      <c r="B329" s="27"/>
      <c r="C329" s="27"/>
      <c r="D329" s="28"/>
      <c r="E329" s="27"/>
      <c r="F329" s="27"/>
      <c r="G329" s="27"/>
      <c r="H329" s="27"/>
      <c r="I329" s="27"/>
      <c r="J329" s="36" t="s">
        <v>265</v>
      </c>
      <c r="K329" s="35">
        <v>1</v>
      </c>
      <c r="L329" s="6"/>
      <c r="M329" s="6">
        <f>ROUND(L329*K329,2)</f>
        <v>0</v>
      </c>
    </row>
    <row r="330" spans="1:13" ht="0.95" customHeight="1" x14ac:dyDescent="0.25">
      <c r="A330" s="37"/>
      <c r="B330" s="37"/>
      <c r="C330" s="37"/>
      <c r="D330" s="38"/>
      <c r="E330" s="37"/>
      <c r="F330" s="37"/>
      <c r="G330" s="37"/>
      <c r="H330" s="37"/>
      <c r="I330" s="37"/>
      <c r="J330" s="37"/>
      <c r="K330" s="37"/>
      <c r="L330" s="12"/>
      <c r="M330" s="12"/>
    </row>
    <row r="331" spans="1:13" x14ac:dyDescent="0.25">
      <c r="A331" s="29" t="s">
        <v>266</v>
      </c>
      <c r="B331" s="29" t="s">
        <v>17</v>
      </c>
      <c r="C331" s="29" t="s">
        <v>18</v>
      </c>
      <c r="D331" s="30" t="s">
        <v>267</v>
      </c>
      <c r="E331" s="31"/>
      <c r="F331" s="31"/>
      <c r="G331" s="31"/>
      <c r="H331" s="31"/>
      <c r="I331" s="31"/>
      <c r="J331" s="31"/>
      <c r="K331" s="32">
        <f>K369</f>
        <v>1</v>
      </c>
      <c r="L331" s="32">
        <f>L369</f>
        <v>1335.67</v>
      </c>
      <c r="M331" s="32">
        <f>M369</f>
        <v>1335.67</v>
      </c>
    </row>
    <row r="332" spans="1:13" x14ac:dyDescent="0.25">
      <c r="A332" s="27"/>
      <c r="B332" s="27"/>
      <c r="C332" s="27"/>
      <c r="D332" s="28"/>
      <c r="E332" s="27"/>
      <c r="F332" s="27"/>
      <c r="G332" s="27"/>
      <c r="H332" s="27"/>
      <c r="I332" s="27"/>
      <c r="J332" s="27"/>
      <c r="K332" s="27"/>
      <c r="L332" s="27"/>
      <c r="M332" s="27"/>
    </row>
    <row r="333" spans="1:13" x14ac:dyDescent="0.25">
      <c r="A333" s="33" t="s">
        <v>268</v>
      </c>
      <c r="B333" s="33" t="s">
        <v>23</v>
      </c>
      <c r="C333" s="33" t="s">
        <v>270</v>
      </c>
      <c r="D333" s="34" t="s">
        <v>269</v>
      </c>
      <c r="E333" s="27"/>
      <c r="F333" s="27"/>
      <c r="G333" s="27"/>
      <c r="H333" s="27"/>
      <c r="I333" s="27"/>
      <c r="J333" s="27"/>
      <c r="K333" s="35">
        <v>2</v>
      </c>
      <c r="L333" s="35">
        <v>5.7</v>
      </c>
      <c r="M333" s="1">
        <f>ROUND(K333*L333,2)</f>
        <v>11.4</v>
      </c>
    </row>
    <row r="334" spans="1:13" ht="22.5" x14ac:dyDescent="0.25">
      <c r="A334" s="27"/>
      <c r="B334" s="27"/>
      <c r="C334" s="27"/>
      <c r="D334" s="28" t="s">
        <v>271</v>
      </c>
      <c r="E334" s="27"/>
      <c r="F334" s="27"/>
      <c r="G334" s="27"/>
      <c r="H334" s="27"/>
      <c r="I334" s="27"/>
      <c r="J334" s="27"/>
      <c r="K334" s="27"/>
      <c r="L334" s="27"/>
      <c r="M334" s="27"/>
    </row>
    <row r="335" spans="1:13" x14ac:dyDescent="0.25">
      <c r="A335" s="33" t="s">
        <v>272</v>
      </c>
      <c r="B335" s="33" t="s">
        <v>23</v>
      </c>
      <c r="C335" s="33" t="s">
        <v>270</v>
      </c>
      <c r="D335" s="34" t="s">
        <v>273</v>
      </c>
      <c r="E335" s="27"/>
      <c r="F335" s="27"/>
      <c r="G335" s="27"/>
      <c r="H335" s="27"/>
      <c r="I335" s="27"/>
      <c r="J335" s="27"/>
      <c r="K335" s="35">
        <v>1</v>
      </c>
      <c r="L335" s="35">
        <v>9.6</v>
      </c>
      <c r="M335" s="1">
        <f>ROUND(K335*L335,2)</f>
        <v>9.6</v>
      </c>
    </row>
    <row r="336" spans="1:13" ht="22.5" x14ac:dyDescent="0.25">
      <c r="A336" s="27"/>
      <c r="B336" s="27"/>
      <c r="C336" s="27"/>
      <c r="D336" s="28" t="s">
        <v>274</v>
      </c>
      <c r="E336" s="27"/>
      <c r="F336" s="27"/>
      <c r="G336" s="27"/>
      <c r="H336" s="27"/>
      <c r="I336" s="27"/>
      <c r="J336" s="27"/>
      <c r="K336" s="27"/>
      <c r="L336" s="27"/>
      <c r="M336" s="27"/>
    </row>
    <row r="337" spans="1:13" x14ac:dyDescent="0.25">
      <c r="A337" s="33" t="s">
        <v>275</v>
      </c>
      <c r="B337" s="33" t="s">
        <v>23</v>
      </c>
      <c r="C337" s="33" t="s">
        <v>270</v>
      </c>
      <c r="D337" s="34" t="s">
        <v>276</v>
      </c>
      <c r="E337" s="27"/>
      <c r="F337" s="27"/>
      <c r="G337" s="27"/>
      <c r="H337" s="27"/>
      <c r="I337" s="27"/>
      <c r="J337" s="27"/>
      <c r="K337" s="35">
        <v>1</v>
      </c>
      <c r="L337" s="35">
        <v>17.3</v>
      </c>
      <c r="M337" s="1">
        <f>ROUND(K337*L337,2)</f>
        <v>17.3</v>
      </c>
    </row>
    <row r="338" spans="1:13" x14ac:dyDescent="0.25">
      <c r="A338" s="27"/>
      <c r="B338" s="27"/>
      <c r="C338" s="27"/>
      <c r="D338" s="28" t="s">
        <v>277</v>
      </c>
      <c r="E338" s="27"/>
      <c r="F338" s="27"/>
      <c r="G338" s="27"/>
      <c r="H338" s="27"/>
      <c r="I338" s="27"/>
      <c r="J338" s="27"/>
      <c r="K338" s="27"/>
      <c r="L338" s="27"/>
      <c r="M338" s="27"/>
    </row>
    <row r="339" spans="1:13" x14ac:dyDescent="0.25">
      <c r="A339" s="33" t="s">
        <v>278</v>
      </c>
      <c r="B339" s="33" t="s">
        <v>23</v>
      </c>
      <c r="C339" s="33" t="s">
        <v>270</v>
      </c>
      <c r="D339" s="34" t="s">
        <v>279</v>
      </c>
      <c r="E339" s="27"/>
      <c r="F339" s="27"/>
      <c r="G339" s="27"/>
      <c r="H339" s="27"/>
      <c r="I339" s="27"/>
      <c r="J339" s="27"/>
      <c r="K339" s="35">
        <v>1</v>
      </c>
      <c r="L339" s="35">
        <v>12.74</v>
      </c>
      <c r="M339" s="1">
        <f>ROUND(K339*L339,2)</f>
        <v>12.74</v>
      </c>
    </row>
    <row r="340" spans="1:13" ht="33.75" x14ac:dyDescent="0.25">
      <c r="A340" s="27"/>
      <c r="B340" s="27"/>
      <c r="C340" s="27"/>
      <c r="D340" s="28" t="s">
        <v>280</v>
      </c>
      <c r="E340" s="27"/>
      <c r="F340" s="27"/>
      <c r="G340" s="27"/>
      <c r="H340" s="27"/>
      <c r="I340" s="27"/>
      <c r="J340" s="27"/>
      <c r="K340" s="27"/>
      <c r="L340" s="27"/>
      <c r="M340" s="27"/>
    </row>
    <row r="341" spans="1:13" x14ac:dyDescent="0.25">
      <c r="A341" s="33" t="s">
        <v>281</v>
      </c>
      <c r="B341" s="33" t="s">
        <v>23</v>
      </c>
      <c r="C341" s="33" t="s">
        <v>270</v>
      </c>
      <c r="D341" s="34" t="s">
        <v>282</v>
      </c>
      <c r="E341" s="27"/>
      <c r="F341" s="27"/>
      <c r="G341" s="27"/>
      <c r="H341" s="27"/>
      <c r="I341" s="27"/>
      <c r="J341" s="27"/>
      <c r="K341" s="35">
        <v>1</v>
      </c>
      <c r="L341" s="35">
        <v>27.7</v>
      </c>
      <c r="M341" s="1">
        <f>ROUND(K341*L341,2)</f>
        <v>27.7</v>
      </c>
    </row>
    <row r="342" spans="1:13" ht="112.5" x14ac:dyDescent="0.25">
      <c r="A342" s="27"/>
      <c r="B342" s="27"/>
      <c r="C342" s="27"/>
      <c r="D342" s="28" t="s">
        <v>283</v>
      </c>
      <c r="E342" s="27"/>
      <c r="F342" s="27"/>
      <c r="G342" s="27"/>
      <c r="H342" s="27"/>
      <c r="I342" s="27"/>
      <c r="J342" s="27"/>
      <c r="K342" s="27"/>
      <c r="L342" s="27"/>
      <c r="M342" s="27"/>
    </row>
    <row r="343" spans="1:13" x14ac:dyDescent="0.25">
      <c r="A343" s="33" t="s">
        <v>284</v>
      </c>
      <c r="B343" s="33" t="s">
        <v>23</v>
      </c>
      <c r="C343" s="33" t="s">
        <v>270</v>
      </c>
      <c r="D343" s="34" t="s">
        <v>285</v>
      </c>
      <c r="E343" s="27"/>
      <c r="F343" s="27"/>
      <c r="G343" s="27"/>
      <c r="H343" s="27"/>
      <c r="I343" s="27"/>
      <c r="J343" s="27"/>
      <c r="K343" s="35">
        <v>1</v>
      </c>
      <c r="L343" s="35">
        <v>19.23</v>
      </c>
      <c r="M343" s="1">
        <f>ROUND(K343*L343,2)</f>
        <v>19.23</v>
      </c>
    </row>
    <row r="344" spans="1:13" ht="90" x14ac:dyDescent="0.25">
      <c r="A344" s="27"/>
      <c r="B344" s="27"/>
      <c r="C344" s="27"/>
      <c r="D344" s="28" t="s">
        <v>286</v>
      </c>
      <c r="E344" s="27"/>
      <c r="F344" s="27"/>
      <c r="G344" s="27"/>
      <c r="H344" s="27"/>
      <c r="I344" s="27"/>
      <c r="J344" s="27"/>
      <c r="K344" s="27"/>
      <c r="L344" s="27"/>
      <c r="M344" s="27"/>
    </row>
    <row r="345" spans="1:13" x14ac:dyDescent="0.25">
      <c r="A345" s="33" t="s">
        <v>287</v>
      </c>
      <c r="B345" s="33" t="s">
        <v>23</v>
      </c>
      <c r="C345" s="33" t="s">
        <v>270</v>
      </c>
      <c r="D345" s="34" t="s">
        <v>288</v>
      </c>
      <c r="E345" s="27"/>
      <c r="F345" s="27"/>
      <c r="G345" s="27"/>
      <c r="H345" s="27"/>
      <c r="I345" s="27"/>
      <c r="J345" s="27"/>
      <c r="K345" s="35">
        <v>1</v>
      </c>
      <c r="L345" s="35">
        <v>39.56</v>
      </c>
      <c r="M345" s="1">
        <f>ROUND(K345*L345,2)</f>
        <v>39.56</v>
      </c>
    </row>
    <row r="346" spans="1:13" ht="78.75" x14ac:dyDescent="0.25">
      <c r="A346" s="27"/>
      <c r="B346" s="27"/>
      <c r="C346" s="27"/>
      <c r="D346" s="28" t="s">
        <v>289</v>
      </c>
      <c r="E346" s="27"/>
      <c r="F346" s="27"/>
      <c r="G346" s="27"/>
      <c r="H346" s="27"/>
      <c r="I346" s="27"/>
      <c r="J346" s="27"/>
      <c r="K346" s="27"/>
      <c r="L346" s="27"/>
      <c r="M346" s="27"/>
    </row>
    <row r="347" spans="1:13" x14ac:dyDescent="0.25">
      <c r="A347" s="33" t="s">
        <v>290</v>
      </c>
      <c r="B347" s="33" t="s">
        <v>23</v>
      </c>
      <c r="C347" s="33" t="s">
        <v>270</v>
      </c>
      <c r="D347" s="34" t="s">
        <v>291</v>
      </c>
      <c r="E347" s="27"/>
      <c r="F347" s="27"/>
      <c r="G347" s="27"/>
      <c r="H347" s="27"/>
      <c r="I347" s="27"/>
      <c r="J347" s="27"/>
      <c r="K347" s="35">
        <v>1</v>
      </c>
      <c r="L347" s="35">
        <v>61.37</v>
      </c>
      <c r="M347" s="1">
        <f>ROUND(K347*L347,2)</f>
        <v>61.37</v>
      </c>
    </row>
    <row r="348" spans="1:13" ht="33.75" x14ac:dyDescent="0.25">
      <c r="A348" s="27"/>
      <c r="B348" s="27"/>
      <c r="C348" s="27"/>
      <c r="D348" s="28" t="s">
        <v>292</v>
      </c>
      <c r="E348" s="27"/>
      <c r="F348" s="27"/>
      <c r="G348" s="27"/>
      <c r="H348" s="27"/>
      <c r="I348" s="27"/>
      <c r="J348" s="27"/>
      <c r="K348" s="27"/>
      <c r="L348" s="27"/>
      <c r="M348" s="27"/>
    </row>
    <row r="349" spans="1:13" x14ac:dyDescent="0.25">
      <c r="A349" s="33" t="s">
        <v>293</v>
      </c>
      <c r="B349" s="33" t="s">
        <v>23</v>
      </c>
      <c r="C349" s="33" t="s">
        <v>270</v>
      </c>
      <c r="D349" s="34" t="s">
        <v>294</v>
      </c>
      <c r="E349" s="27"/>
      <c r="F349" s="27"/>
      <c r="G349" s="27"/>
      <c r="H349" s="27"/>
      <c r="I349" s="27"/>
      <c r="J349" s="27"/>
      <c r="K349" s="35">
        <v>1</v>
      </c>
      <c r="L349" s="35">
        <v>60.67</v>
      </c>
      <c r="M349" s="1">
        <f>ROUND(K349*L349,2)</f>
        <v>60.67</v>
      </c>
    </row>
    <row r="350" spans="1:13" ht="22.5" x14ac:dyDescent="0.25">
      <c r="A350" s="27"/>
      <c r="B350" s="27"/>
      <c r="C350" s="27"/>
      <c r="D350" s="28" t="s">
        <v>295</v>
      </c>
      <c r="E350" s="27"/>
      <c r="F350" s="27"/>
      <c r="G350" s="27"/>
      <c r="H350" s="27"/>
      <c r="I350" s="27"/>
      <c r="J350" s="27"/>
      <c r="K350" s="27"/>
      <c r="L350" s="27"/>
      <c r="M350" s="27"/>
    </row>
    <row r="351" spans="1:13" x14ac:dyDescent="0.25">
      <c r="A351" s="33" t="s">
        <v>296</v>
      </c>
      <c r="B351" s="33" t="s">
        <v>23</v>
      </c>
      <c r="C351" s="33" t="s">
        <v>270</v>
      </c>
      <c r="D351" s="34" t="s">
        <v>297</v>
      </c>
      <c r="E351" s="27"/>
      <c r="F351" s="27"/>
      <c r="G351" s="27"/>
      <c r="H351" s="27"/>
      <c r="I351" s="27"/>
      <c r="J351" s="27"/>
      <c r="K351" s="35">
        <v>1</v>
      </c>
      <c r="L351" s="35">
        <v>32.97</v>
      </c>
      <c r="M351" s="1">
        <f>ROUND(K351*L351,2)</f>
        <v>32.97</v>
      </c>
    </row>
    <row r="352" spans="1:13" ht="22.5" x14ac:dyDescent="0.25">
      <c r="A352" s="27"/>
      <c r="B352" s="27"/>
      <c r="C352" s="27"/>
      <c r="D352" s="28" t="s">
        <v>298</v>
      </c>
      <c r="E352" s="27"/>
      <c r="F352" s="27"/>
      <c r="G352" s="27"/>
      <c r="H352" s="27"/>
      <c r="I352" s="27"/>
      <c r="J352" s="27"/>
      <c r="K352" s="27"/>
      <c r="L352" s="27"/>
      <c r="M352" s="27"/>
    </row>
    <row r="353" spans="1:13" x14ac:dyDescent="0.25">
      <c r="A353" s="33" t="s">
        <v>299</v>
      </c>
      <c r="B353" s="33" t="s">
        <v>23</v>
      </c>
      <c r="C353" s="33" t="s">
        <v>270</v>
      </c>
      <c r="D353" s="34" t="s">
        <v>300</v>
      </c>
      <c r="E353" s="27"/>
      <c r="F353" s="27"/>
      <c r="G353" s="27"/>
      <c r="H353" s="27"/>
      <c r="I353" s="27"/>
      <c r="J353" s="27"/>
      <c r="K353" s="35">
        <v>1</v>
      </c>
      <c r="L353" s="35">
        <v>97.94</v>
      </c>
      <c r="M353" s="1">
        <f>ROUND(K353*L353,2)</f>
        <v>97.94</v>
      </c>
    </row>
    <row r="354" spans="1:13" ht="22.5" x14ac:dyDescent="0.25">
      <c r="A354" s="27"/>
      <c r="B354" s="27"/>
      <c r="C354" s="27"/>
      <c r="D354" s="28" t="s">
        <v>301</v>
      </c>
      <c r="E354" s="27"/>
      <c r="F354" s="27"/>
      <c r="G354" s="27"/>
      <c r="H354" s="27"/>
      <c r="I354" s="27"/>
      <c r="J354" s="27"/>
      <c r="K354" s="27"/>
      <c r="L354" s="27"/>
      <c r="M354" s="27"/>
    </row>
    <row r="355" spans="1:13" x14ac:dyDescent="0.25">
      <c r="A355" s="33" t="s">
        <v>302</v>
      </c>
      <c r="B355" s="33" t="s">
        <v>23</v>
      </c>
      <c r="C355" s="33" t="s">
        <v>270</v>
      </c>
      <c r="D355" s="34" t="s">
        <v>303</v>
      </c>
      <c r="E355" s="27"/>
      <c r="F355" s="27"/>
      <c r="G355" s="27"/>
      <c r="H355" s="27"/>
      <c r="I355" s="27"/>
      <c r="J355" s="27"/>
      <c r="K355" s="35">
        <v>1</v>
      </c>
      <c r="L355" s="35">
        <v>73.5</v>
      </c>
      <c r="M355" s="1">
        <f>ROUND(K355*L355,2)</f>
        <v>73.5</v>
      </c>
    </row>
    <row r="356" spans="1:13" ht="22.5" x14ac:dyDescent="0.25">
      <c r="A356" s="27"/>
      <c r="B356" s="27"/>
      <c r="C356" s="27"/>
      <c r="D356" s="28" t="s">
        <v>304</v>
      </c>
      <c r="E356" s="27"/>
      <c r="F356" s="27"/>
      <c r="G356" s="27"/>
      <c r="H356" s="27"/>
      <c r="I356" s="27"/>
      <c r="J356" s="27"/>
      <c r="K356" s="27"/>
      <c r="L356" s="27"/>
      <c r="M356" s="27"/>
    </row>
    <row r="357" spans="1:13" x14ac:dyDescent="0.25">
      <c r="A357" s="33" t="s">
        <v>305</v>
      </c>
      <c r="B357" s="33" t="s">
        <v>23</v>
      </c>
      <c r="C357" s="33" t="s">
        <v>307</v>
      </c>
      <c r="D357" s="34" t="s">
        <v>306</v>
      </c>
      <c r="E357" s="27"/>
      <c r="F357" s="27"/>
      <c r="G357" s="27"/>
      <c r="H357" s="27"/>
      <c r="I357" s="27"/>
      <c r="J357" s="27"/>
      <c r="K357" s="35">
        <v>35</v>
      </c>
      <c r="L357" s="35">
        <v>13.22</v>
      </c>
      <c r="M357" s="1">
        <f>ROUND(K357*L357,2)</f>
        <v>462.7</v>
      </c>
    </row>
    <row r="358" spans="1:13" ht="67.5" x14ac:dyDescent="0.25">
      <c r="A358" s="27"/>
      <c r="B358" s="27"/>
      <c r="C358" s="27"/>
      <c r="D358" s="28" t="s">
        <v>308</v>
      </c>
      <c r="E358" s="27"/>
      <c r="F358" s="27"/>
      <c r="G358" s="27"/>
      <c r="H358" s="27"/>
      <c r="I358" s="27"/>
      <c r="J358" s="27"/>
      <c r="K358" s="27"/>
      <c r="L358" s="27"/>
      <c r="M358" s="27"/>
    </row>
    <row r="359" spans="1:13" x14ac:dyDescent="0.25">
      <c r="A359" s="33" t="s">
        <v>309</v>
      </c>
      <c r="B359" s="33" t="s">
        <v>23</v>
      </c>
      <c r="C359" s="33" t="s">
        <v>270</v>
      </c>
      <c r="D359" s="34" t="s">
        <v>310</v>
      </c>
      <c r="E359" s="27"/>
      <c r="F359" s="27"/>
      <c r="G359" s="27"/>
      <c r="H359" s="27"/>
      <c r="I359" s="27"/>
      <c r="J359" s="27"/>
      <c r="K359" s="35">
        <v>1</v>
      </c>
      <c r="L359" s="35">
        <v>96.21</v>
      </c>
      <c r="M359" s="1">
        <f>ROUND(K359*L359,2)</f>
        <v>96.21</v>
      </c>
    </row>
    <row r="360" spans="1:13" ht="78.75" x14ac:dyDescent="0.25">
      <c r="A360" s="27"/>
      <c r="B360" s="27"/>
      <c r="C360" s="27"/>
      <c r="D360" s="28" t="s">
        <v>311</v>
      </c>
      <c r="E360" s="27"/>
      <c r="F360" s="27"/>
      <c r="G360" s="27"/>
      <c r="H360" s="27"/>
      <c r="I360" s="27"/>
      <c r="J360" s="27"/>
      <c r="K360" s="27"/>
      <c r="L360" s="27"/>
      <c r="M360" s="27"/>
    </row>
    <row r="361" spans="1:13" x14ac:dyDescent="0.25">
      <c r="A361" s="33" t="s">
        <v>312</v>
      </c>
      <c r="B361" s="33" t="s">
        <v>23</v>
      </c>
      <c r="C361" s="33" t="s">
        <v>270</v>
      </c>
      <c r="D361" s="34" t="s">
        <v>313</v>
      </c>
      <c r="E361" s="27"/>
      <c r="F361" s="27"/>
      <c r="G361" s="27"/>
      <c r="H361" s="27"/>
      <c r="I361" s="27"/>
      <c r="J361" s="27"/>
      <c r="K361" s="35">
        <v>1</v>
      </c>
      <c r="L361" s="35">
        <v>58.94</v>
      </c>
      <c r="M361" s="1">
        <f>ROUND(K361*L361,2)</f>
        <v>58.94</v>
      </c>
    </row>
    <row r="362" spans="1:13" ht="326.25" x14ac:dyDescent="0.25">
      <c r="A362" s="27"/>
      <c r="B362" s="27"/>
      <c r="C362" s="27"/>
      <c r="D362" s="28" t="s">
        <v>314</v>
      </c>
      <c r="E362" s="27"/>
      <c r="F362" s="27"/>
      <c r="G362" s="27"/>
      <c r="H362" s="27"/>
      <c r="I362" s="27"/>
      <c r="J362" s="27"/>
      <c r="K362" s="27"/>
      <c r="L362" s="27"/>
      <c r="M362" s="27"/>
    </row>
    <row r="363" spans="1:13" x14ac:dyDescent="0.25">
      <c r="A363" s="33" t="s">
        <v>315</v>
      </c>
      <c r="B363" s="33" t="s">
        <v>23</v>
      </c>
      <c r="C363" s="33" t="s">
        <v>307</v>
      </c>
      <c r="D363" s="34" t="s">
        <v>316</v>
      </c>
      <c r="E363" s="27"/>
      <c r="F363" s="27"/>
      <c r="G363" s="27"/>
      <c r="H363" s="27"/>
      <c r="I363" s="27"/>
      <c r="J363" s="27"/>
      <c r="K363" s="35">
        <v>10</v>
      </c>
      <c r="L363" s="35">
        <v>5.49</v>
      </c>
      <c r="M363" s="1">
        <f>ROUND(K363*L363,2)</f>
        <v>54.9</v>
      </c>
    </row>
    <row r="364" spans="1:13" ht="90" x14ac:dyDescent="0.25">
      <c r="A364" s="27"/>
      <c r="B364" s="27"/>
      <c r="C364" s="27"/>
      <c r="D364" s="28" t="s">
        <v>317</v>
      </c>
      <c r="E364" s="27"/>
      <c r="F364" s="27"/>
      <c r="G364" s="27"/>
      <c r="H364" s="27"/>
      <c r="I364" s="27"/>
      <c r="J364" s="27"/>
      <c r="K364" s="27"/>
      <c r="L364" s="27"/>
      <c r="M364" s="27"/>
    </row>
    <row r="365" spans="1:13" x14ac:dyDescent="0.25">
      <c r="A365" s="33" t="s">
        <v>318</v>
      </c>
      <c r="B365" s="33" t="s">
        <v>23</v>
      </c>
      <c r="C365" s="33" t="s">
        <v>307</v>
      </c>
      <c r="D365" s="34" t="s">
        <v>319</v>
      </c>
      <c r="E365" s="27"/>
      <c r="F365" s="27"/>
      <c r="G365" s="27"/>
      <c r="H365" s="27"/>
      <c r="I365" s="27"/>
      <c r="J365" s="27"/>
      <c r="K365" s="35">
        <v>7</v>
      </c>
      <c r="L365" s="35">
        <v>14.34</v>
      </c>
      <c r="M365" s="1">
        <f>ROUND(K365*L365,2)</f>
        <v>100.38</v>
      </c>
    </row>
    <row r="366" spans="1:13" ht="78.75" x14ac:dyDescent="0.25">
      <c r="A366" s="27"/>
      <c r="B366" s="27"/>
      <c r="C366" s="27"/>
      <c r="D366" s="28" t="s">
        <v>320</v>
      </c>
      <c r="E366" s="27"/>
      <c r="F366" s="27"/>
      <c r="G366" s="27"/>
      <c r="H366" s="27"/>
      <c r="I366" s="27"/>
      <c r="J366" s="27"/>
      <c r="K366" s="27"/>
      <c r="L366" s="27"/>
      <c r="M366" s="27"/>
    </row>
    <row r="367" spans="1:13" x14ac:dyDescent="0.25">
      <c r="A367" s="33" t="s">
        <v>321</v>
      </c>
      <c r="B367" s="33" t="s">
        <v>23</v>
      </c>
      <c r="C367" s="33" t="s">
        <v>270</v>
      </c>
      <c r="D367" s="34" t="s">
        <v>322</v>
      </c>
      <c r="E367" s="27"/>
      <c r="F367" s="27"/>
      <c r="G367" s="27"/>
      <c r="H367" s="27"/>
      <c r="I367" s="27"/>
      <c r="J367" s="27"/>
      <c r="K367" s="35">
        <v>7</v>
      </c>
      <c r="L367" s="35">
        <v>14.08</v>
      </c>
      <c r="M367" s="1">
        <f>ROUND(K367*L367,2)</f>
        <v>98.56</v>
      </c>
    </row>
    <row r="368" spans="1:13" ht="56.25" x14ac:dyDescent="0.25">
      <c r="A368" s="27"/>
      <c r="B368" s="27"/>
      <c r="C368" s="27"/>
      <c r="D368" s="28" t="s">
        <v>323</v>
      </c>
      <c r="E368" s="27"/>
      <c r="F368" s="27"/>
      <c r="G368" s="27"/>
      <c r="H368" s="27"/>
      <c r="I368" s="27"/>
      <c r="J368" s="27"/>
      <c r="K368" s="27"/>
      <c r="L368" s="27"/>
      <c r="M368" s="27"/>
    </row>
    <row r="369" spans="1:13" x14ac:dyDescent="0.25">
      <c r="A369" s="27"/>
      <c r="B369" s="27"/>
      <c r="C369" s="27"/>
      <c r="D369" s="28"/>
      <c r="E369" s="27"/>
      <c r="F369" s="27"/>
      <c r="G369" s="27"/>
      <c r="H369" s="27"/>
      <c r="I369" s="27"/>
      <c r="J369" s="36" t="s">
        <v>324</v>
      </c>
      <c r="K369" s="35">
        <v>1</v>
      </c>
      <c r="L369" s="32">
        <f>M333+M335+M337+M339+M341+M343+M345+M347+M349+M351+M353+M355+M357+M359+M361+M363+M365+M367</f>
        <v>1335.67</v>
      </c>
      <c r="M369" s="32">
        <f>ROUND(L369*K369,2)</f>
        <v>1335.67</v>
      </c>
    </row>
    <row r="370" spans="1:13" ht="0.95" customHeight="1" x14ac:dyDescent="0.25">
      <c r="A370" s="37"/>
      <c r="B370" s="37"/>
      <c r="C370" s="37"/>
      <c r="D370" s="38"/>
      <c r="E370" s="37"/>
      <c r="F370" s="37"/>
      <c r="G370" s="37"/>
      <c r="H370" s="37"/>
      <c r="I370" s="37"/>
      <c r="J370" s="37"/>
      <c r="K370" s="37"/>
      <c r="L370" s="37"/>
      <c r="M370" s="37"/>
    </row>
    <row r="371" spans="1:13" x14ac:dyDescent="0.25">
      <c r="A371" s="27"/>
      <c r="B371" s="27"/>
      <c r="C371" s="27"/>
      <c r="D371" s="28"/>
      <c r="E371" s="27"/>
      <c r="F371" s="27"/>
      <c r="G371" s="27"/>
      <c r="H371" s="27"/>
      <c r="I371" s="27"/>
      <c r="J371" s="36" t="s">
        <v>325</v>
      </c>
      <c r="K371" s="40">
        <v>1</v>
      </c>
      <c r="L371" s="32">
        <f>M96+M157+M219+M261+M287+M289+M323+M329+M369</f>
        <v>1335.67</v>
      </c>
      <c r="M371" s="32">
        <f>ROUND(L371*K371,2)</f>
        <v>1335.67</v>
      </c>
    </row>
    <row r="372" spans="1:13" ht="0.95" customHeight="1" x14ac:dyDescent="0.25">
      <c r="A372" s="37"/>
      <c r="B372" s="37"/>
      <c r="C372" s="37"/>
      <c r="D372" s="38"/>
      <c r="E372" s="37"/>
      <c r="F372" s="37"/>
      <c r="G372" s="37"/>
      <c r="H372" s="37"/>
      <c r="I372" s="37"/>
      <c r="J372" s="37"/>
      <c r="K372" s="37"/>
      <c r="L372" s="12"/>
      <c r="M372" s="12"/>
    </row>
    <row r="373" spans="1:13" x14ac:dyDescent="0.25">
      <c r="A373" s="23" t="s">
        <v>326</v>
      </c>
      <c r="B373" s="23" t="s">
        <v>17</v>
      </c>
      <c r="C373" s="23" t="s">
        <v>18</v>
      </c>
      <c r="D373" s="24" t="s">
        <v>327</v>
      </c>
      <c r="E373" s="25"/>
      <c r="F373" s="25"/>
      <c r="G373" s="25"/>
      <c r="H373" s="25"/>
      <c r="I373" s="25"/>
      <c r="J373" s="25"/>
      <c r="K373" s="26">
        <f>K703</f>
        <v>1</v>
      </c>
      <c r="L373" s="6"/>
      <c r="M373" s="6">
        <f>M703</f>
        <v>1394.61</v>
      </c>
    </row>
    <row r="374" spans="1:13" x14ac:dyDescent="0.25">
      <c r="A374" s="27"/>
      <c r="B374" s="27"/>
      <c r="C374" s="27"/>
      <c r="D374" s="28"/>
      <c r="E374" s="27"/>
      <c r="F374" s="27"/>
      <c r="G374" s="27"/>
      <c r="H374" s="27"/>
      <c r="I374" s="27"/>
      <c r="J374" s="27"/>
      <c r="K374" s="27"/>
      <c r="L374" s="7"/>
      <c r="M374" s="7"/>
    </row>
    <row r="375" spans="1:13" x14ac:dyDescent="0.25">
      <c r="A375" s="29" t="s">
        <v>328</v>
      </c>
      <c r="B375" s="29" t="s">
        <v>17</v>
      </c>
      <c r="C375" s="29" t="s">
        <v>18</v>
      </c>
      <c r="D375" s="30" t="s">
        <v>20</v>
      </c>
      <c r="E375" s="31"/>
      <c r="F375" s="31"/>
      <c r="G375" s="31"/>
      <c r="H375" s="31"/>
      <c r="I375" s="31"/>
      <c r="J375" s="31"/>
      <c r="K375" s="32">
        <f>K440</f>
        <v>1</v>
      </c>
      <c r="L375" s="6"/>
      <c r="M375" s="6">
        <f>M440</f>
        <v>0</v>
      </c>
    </row>
    <row r="376" spans="1:13" x14ac:dyDescent="0.25">
      <c r="A376" s="27"/>
      <c r="B376" s="27"/>
      <c r="C376" s="27"/>
      <c r="D376" s="28"/>
      <c r="E376" s="27"/>
      <c r="F376" s="27"/>
      <c r="G376" s="27"/>
      <c r="H376" s="27"/>
      <c r="I376" s="27"/>
      <c r="J376" s="27"/>
      <c r="K376" s="27"/>
      <c r="L376" s="7"/>
      <c r="M376" s="7"/>
    </row>
    <row r="377" spans="1:13" ht="22.5" x14ac:dyDescent="0.25">
      <c r="A377" s="33" t="s">
        <v>21</v>
      </c>
      <c r="B377" s="33" t="s">
        <v>23</v>
      </c>
      <c r="C377" s="33" t="s">
        <v>24</v>
      </c>
      <c r="D377" s="34" t="s">
        <v>22</v>
      </c>
      <c r="E377" s="27"/>
      <c r="F377" s="27"/>
      <c r="G377" s="27"/>
      <c r="H377" s="27"/>
      <c r="I377" s="27"/>
      <c r="J377" s="27"/>
      <c r="K377" s="1">
        <f>K382</f>
        <v>77</v>
      </c>
      <c r="L377" s="9"/>
      <c r="M377" s="9">
        <f>M382</f>
        <v>0</v>
      </c>
    </row>
    <row r="378" spans="1:13" ht="90" x14ac:dyDescent="0.25">
      <c r="A378" s="27"/>
      <c r="B378" s="27"/>
      <c r="C378" s="27"/>
      <c r="D378" s="28" t="s">
        <v>25</v>
      </c>
      <c r="E378" s="27"/>
      <c r="F378" s="27"/>
      <c r="G378" s="27"/>
      <c r="H378" s="27"/>
      <c r="I378" s="27"/>
      <c r="J378" s="27"/>
      <c r="K378" s="27"/>
      <c r="L378" s="7"/>
      <c r="M378" s="7"/>
    </row>
    <row r="379" spans="1:13" x14ac:dyDescent="0.25">
      <c r="A379" s="27"/>
      <c r="B379" s="27"/>
      <c r="C379" s="27"/>
      <c r="D379" s="28"/>
      <c r="E379" s="33" t="s">
        <v>329</v>
      </c>
      <c r="F379" s="27">
        <v>2</v>
      </c>
      <c r="G379" s="35">
        <v>6.4</v>
      </c>
      <c r="H379" s="35">
        <v>0</v>
      </c>
      <c r="I379" s="35">
        <v>0</v>
      </c>
      <c r="J379" s="1">
        <f>F379*(G379+ (G379= 0))*(H379+ (H379= 0))*(I379+ (I379= 0))</f>
        <v>12.8</v>
      </c>
      <c r="K379" s="27"/>
      <c r="L379" s="7"/>
      <c r="M379" s="7"/>
    </row>
    <row r="380" spans="1:13" x14ac:dyDescent="0.25">
      <c r="A380" s="27"/>
      <c r="B380" s="27"/>
      <c r="C380" s="27"/>
      <c r="D380" s="28"/>
      <c r="E380" s="33" t="s">
        <v>18</v>
      </c>
      <c r="F380" s="27">
        <v>2</v>
      </c>
      <c r="G380" s="35">
        <v>23</v>
      </c>
      <c r="H380" s="35">
        <v>0</v>
      </c>
      <c r="I380" s="35">
        <v>0</v>
      </c>
      <c r="J380" s="1">
        <f>F380*(G380+ (G380= 0))*(H380+ (H380= 0))*(I380+ (I380= 0))</f>
        <v>46</v>
      </c>
      <c r="K380" s="27"/>
      <c r="L380" s="7"/>
      <c r="M380" s="7"/>
    </row>
    <row r="381" spans="1:13" x14ac:dyDescent="0.25">
      <c r="A381" s="27"/>
      <c r="B381" s="27"/>
      <c r="C381" s="27"/>
      <c r="D381" s="28"/>
      <c r="E381" s="33" t="s">
        <v>18</v>
      </c>
      <c r="F381" s="27">
        <v>2</v>
      </c>
      <c r="G381" s="35">
        <v>9.1</v>
      </c>
      <c r="H381" s="35">
        <v>0</v>
      </c>
      <c r="I381" s="35">
        <v>0</v>
      </c>
      <c r="J381" s="1">
        <f>F381*(G381+ (G381= 0))*(H381+ (H381= 0))*(I381+ (I381= 0))</f>
        <v>18.2</v>
      </c>
      <c r="K381" s="27"/>
      <c r="L381" s="7"/>
      <c r="M381" s="7"/>
    </row>
    <row r="382" spans="1:13" x14ac:dyDescent="0.25">
      <c r="A382" s="27"/>
      <c r="B382" s="27"/>
      <c r="C382" s="27"/>
      <c r="D382" s="28"/>
      <c r="E382" s="27"/>
      <c r="F382" s="27"/>
      <c r="G382" s="27"/>
      <c r="H382" s="27"/>
      <c r="I382" s="27"/>
      <c r="J382" s="36" t="s">
        <v>27</v>
      </c>
      <c r="K382" s="32">
        <f>SUM(J379:J381)</f>
        <v>77</v>
      </c>
      <c r="L382" s="10"/>
      <c r="M382" s="6">
        <f>ROUND(L382*K382,2)</f>
        <v>0</v>
      </c>
    </row>
    <row r="383" spans="1:13" ht="0.95" customHeight="1" x14ac:dyDescent="0.25">
      <c r="A383" s="37"/>
      <c r="B383" s="37"/>
      <c r="C383" s="37"/>
      <c r="D383" s="38"/>
      <c r="E383" s="37"/>
      <c r="F383" s="37"/>
      <c r="G383" s="37"/>
      <c r="H383" s="37"/>
      <c r="I383" s="37"/>
      <c r="J383" s="37"/>
      <c r="K383" s="37"/>
      <c r="L383" s="12"/>
      <c r="M383" s="12"/>
    </row>
    <row r="384" spans="1:13" x14ac:dyDescent="0.25">
      <c r="A384" s="33" t="s">
        <v>28</v>
      </c>
      <c r="B384" s="33" t="s">
        <v>23</v>
      </c>
      <c r="C384" s="33" t="s">
        <v>24</v>
      </c>
      <c r="D384" s="34" t="s">
        <v>29</v>
      </c>
      <c r="E384" s="27"/>
      <c r="F384" s="27"/>
      <c r="G384" s="27"/>
      <c r="H384" s="27"/>
      <c r="I384" s="27"/>
      <c r="J384" s="27"/>
      <c r="K384" s="1">
        <f>K387</f>
        <v>12.8</v>
      </c>
      <c r="L384" s="9"/>
      <c r="M384" s="9">
        <f>M387</f>
        <v>0</v>
      </c>
    </row>
    <row r="385" spans="1:13" ht="101.25" x14ac:dyDescent="0.25">
      <c r="A385" s="27"/>
      <c r="B385" s="27"/>
      <c r="C385" s="27"/>
      <c r="D385" s="28" t="s">
        <v>30</v>
      </c>
      <c r="E385" s="27"/>
      <c r="F385" s="27"/>
      <c r="G385" s="27"/>
      <c r="H385" s="27"/>
      <c r="I385" s="27"/>
      <c r="J385" s="27"/>
      <c r="K385" s="27"/>
      <c r="L385" s="7"/>
      <c r="M385" s="7"/>
    </row>
    <row r="386" spans="1:13" x14ac:dyDescent="0.25">
      <c r="A386" s="27"/>
      <c r="B386" s="27"/>
      <c r="C386" s="27"/>
      <c r="D386" s="28"/>
      <c r="E386" s="33" t="s">
        <v>330</v>
      </c>
      <c r="F386" s="27">
        <v>2</v>
      </c>
      <c r="G386" s="35">
        <v>6.4</v>
      </c>
      <c r="H386" s="35">
        <v>0</v>
      </c>
      <c r="I386" s="35">
        <v>0</v>
      </c>
      <c r="J386" s="1">
        <f>F386*(G386+ (G386= 0))*(H386+ (H386= 0))*(I386+ (I386= 0))</f>
        <v>12.8</v>
      </c>
      <c r="K386" s="27"/>
      <c r="L386" s="7"/>
      <c r="M386" s="7"/>
    </row>
    <row r="387" spans="1:13" x14ac:dyDescent="0.25">
      <c r="A387" s="27"/>
      <c r="B387" s="27"/>
      <c r="C387" s="27"/>
      <c r="D387" s="28"/>
      <c r="E387" s="27"/>
      <c r="F387" s="27"/>
      <c r="G387" s="27"/>
      <c r="H387" s="27"/>
      <c r="I387" s="27"/>
      <c r="J387" s="36" t="s">
        <v>32</v>
      </c>
      <c r="K387" s="32">
        <f>SUM(J386:J386)</f>
        <v>12.8</v>
      </c>
      <c r="L387" s="10"/>
      <c r="M387" s="6">
        <f>ROUND(L387*K387,2)</f>
        <v>0</v>
      </c>
    </row>
    <row r="388" spans="1:13" ht="0.95" customHeight="1" x14ac:dyDescent="0.25">
      <c r="A388" s="37"/>
      <c r="B388" s="37"/>
      <c r="C388" s="37"/>
      <c r="D388" s="38"/>
      <c r="E388" s="37"/>
      <c r="F388" s="37"/>
      <c r="G388" s="37"/>
      <c r="H388" s="37"/>
      <c r="I388" s="37"/>
      <c r="J388" s="37"/>
      <c r="K388" s="37"/>
      <c r="L388" s="12"/>
      <c r="M388" s="12"/>
    </row>
    <row r="389" spans="1:13" ht="22.5" x14ac:dyDescent="0.25">
      <c r="A389" s="33" t="s">
        <v>43</v>
      </c>
      <c r="B389" s="33" t="s">
        <v>23</v>
      </c>
      <c r="C389" s="33" t="s">
        <v>45</v>
      </c>
      <c r="D389" s="34" t="s">
        <v>44</v>
      </c>
      <c r="E389" s="27"/>
      <c r="F389" s="27"/>
      <c r="G389" s="27"/>
      <c r="H389" s="27"/>
      <c r="I389" s="27"/>
      <c r="J389" s="27"/>
      <c r="K389" s="1">
        <f>K394</f>
        <v>123.20000000000002</v>
      </c>
      <c r="L389" s="9"/>
      <c r="M389" s="9">
        <f>M394</f>
        <v>0</v>
      </c>
    </row>
    <row r="390" spans="1:13" ht="78.75" x14ac:dyDescent="0.25">
      <c r="A390" s="27"/>
      <c r="B390" s="27"/>
      <c r="C390" s="27"/>
      <c r="D390" s="28" t="s">
        <v>46</v>
      </c>
      <c r="E390" s="27"/>
      <c r="F390" s="27"/>
      <c r="G390" s="27"/>
      <c r="H390" s="27"/>
      <c r="I390" s="27"/>
      <c r="J390" s="27"/>
      <c r="K390" s="27"/>
      <c r="L390" s="7"/>
      <c r="M390" s="7"/>
    </row>
    <row r="391" spans="1:13" x14ac:dyDescent="0.25">
      <c r="A391" s="27"/>
      <c r="B391" s="27"/>
      <c r="C391" s="27"/>
      <c r="D391" s="28"/>
      <c r="E391" s="33" t="s">
        <v>331</v>
      </c>
      <c r="F391" s="27">
        <v>4</v>
      </c>
      <c r="G391" s="35">
        <v>6.4</v>
      </c>
      <c r="H391" s="35">
        <v>0</v>
      </c>
      <c r="I391" s="35">
        <v>0.8</v>
      </c>
      <c r="J391" s="1">
        <f>F391*(G391+ (G391= 0))*(H391+ (H391= 0))*(I391+ (I391= 0))</f>
        <v>20.480000000000004</v>
      </c>
      <c r="K391" s="27"/>
      <c r="L391" s="7"/>
      <c r="M391" s="7"/>
    </row>
    <row r="392" spans="1:13" x14ac:dyDescent="0.25">
      <c r="A392" s="27"/>
      <c r="B392" s="27"/>
      <c r="C392" s="27"/>
      <c r="D392" s="28"/>
      <c r="E392" s="33" t="s">
        <v>47</v>
      </c>
      <c r="F392" s="27">
        <v>4</v>
      </c>
      <c r="G392" s="35">
        <v>23</v>
      </c>
      <c r="H392" s="35">
        <v>0</v>
      </c>
      <c r="I392" s="35">
        <v>0.8</v>
      </c>
      <c r="J392" s="1">
        <f>F392*(G392+ (G392= 0))*(H392+ (H392= 0))*(I392+ (I392= 0))</f>
        <v>73.600000000000009</v>
      </c>
      <c r="K392" s="27"/>
      <c r="L392" s="7"/>
      <c r="M392" s="7"/>
    </row>
    <row r="393" spans="1:13" x14ac:dyDescent="0.25">
      <c r="A393" s="27"/>
      <c r="B393" s="27"/>
      <c r="C393" s="27"/>
      <c r="D393" s="28"/>
      <c r="E393" s="33" t="s">
        <v>47</v>
      </c>
      <c r="F393" s="27">
        <v>4</v>
      </c>
      <c r="G393" s="35">
        <v>9.1</v>
      </c>
      <c r="H393" s="35">
        <v>0</v>
      </c>
      <c r="I393" s="35">
        <v>0.8</v>
      </c>
      <c r="J393" s="1">
        <f>F393*(G393+ (G393= 0))*(H393+ (H393= 0))*(I393+ (I393= 0))</f>
        <v>29.12</v>
      </c>
      <c r="K393" s="27"/>
      <c r="L393" s="7"/>
      <c r="M393" s="7"/>
    </row>
    <row r="394" spans="1:13" x14ac:dyDescent="0.25">
      <c r="A394" s="27"/>
      <c r="B394" s="27"/>
      <c r="C394" s="27"/>
      <c r="D394" s="28"/>
      <c r="E394" s="27"/>
      <c r="F394" s="27"/>
      <c r="G394" s="27"/>
      <c r="H394" s="27"/>
      <c r="I394" s="27"/>
      <c r="J394" s="36" t="s">
        <v>49</v>
      </c>
      <c r="K394" s="32">
        <f>SUM(J391:J393)</f>
        <v>123.20000000000002</v>
      </c>
      <c r="L394" s="10"/>
      <c r="M394" s="6">
        <f>ROUND(L394*K394,2)</f>
        <v>0</v>
      </c>
    </row>
    <row r="395" spans="1:13" ht="0.95" customHeight="1" x14ac:dyDescent="0.25">
      <c r="A395" s="37"/>
      <c r="B395" s="37"/>
      <c r="C395" s="37"/>
      <c r="D395" s="38"/>
      <c r="E395" s="37"/>
      <c r="F395" s="37"/>
      <c r="G395" s="37"/>
      <c r="H395" s="37"/>
      <c r="I395" s="37"/>
      <c r="J395" s="37"/>
      <c r="K395" s="37"/>
      <c r="L395" s="12"/>
      <c r="M395" s="12"/>
    </row>
    <row r="396" spans="1:13" x14ac:dyDescent="0.25">
      <c r="A396" s="33" t="s">
        <v>55</v>
      </c>
      <c r="B396" s="33" t="s">
        <v>23</v>
      </c>
      <c r="C396" s="33" t="s">
        <v>45</v>
      </c>
      <c r="D396" s="34" t="s">
        <v>56</v>
      </c>
      <c r="E396" s="27"/>
      <c r="F396" s="27"/>
      <c r="G396" s="27"/>
      <c r="H396" s="27"/>
      <c r="I396" s="27"/>
      <c r="J396" s="27"/>
      <c r="K396" s="1">
        <f>K400</f>
        <v>790</v>
      </c>
      <c r="L396" s="9"/>
      <c r="M396" s="9">
        <f>M400</f>
        <v>0</v>
      </c>
    </row>
    <row r="397" spans="1:13" ht="90" x14ac:dyDescent="0.25">
      <c r="A397" s="27"/>
      <c r="B397" s="27"/>
      <c r="C397" s="27"/>
      <c r="D397" s="28" t="s">
        <v>57</v>
      </c>
      <c r="E397" s="27"/>
      <c r="F397" s="27"/>
      <c r="G397" s="27"/>
      <c r="H397" s="27"/>
      <c r="I397" s="27"/>
      <c r="J397" s="27"/>
      <c r="K397" s="27"/>
      <c r="L397" s="7"/>
      <c r="M397" s="7"/>
    </row>
    <row r="398" spans="1:13" x14ac:dyDescent="0.25">
      <c r="A398" s="27"/>
      <c r="B398" s="27"/>
      <c r="C398" s="27"/>
      <c r="D398" s="28"/>
      <c r="E398" s="33" t="s">
        <v>329</v>
      </c>
      <c r="F398" s="27">
        <v>2</v>
      </c>
      <c r="G398" s="35">
        <v>33</v>
      </c>
      <c r="H398" s="35">
        <v>5</v>
      </c>
      <c r="I398" s="35">
        <v>0</v>
      </c>
      <c r="J398" s="1">
        <f>F398*(G398+ (G398= 0))*(H398+ (H398= 0))*(I398+ (I398= 0))</f>
        <v>330</v>
      </c>
      <c r="K398" s="27"/>
      <c r="L398" s="7"/>
      <c r="M398" s="7"/>
    </row>
    <row r="399" spans="1:13" x14ac:dyDescent="0.25">
      <c r="A399" s="27"/>
      <c r="B399" s="27"/>
      <c r="C399" s="27"/>
      <c r="D399" s="28"/>
      <c r="E399" s="33" t="s">
        <v>18</v>
      </c>
      <c r="F399" s="27">
        <v>1</v>
      </c>
      <c r="G399" s="35">
        <v>23</v>
      </c>
      <c r="H399" s="35">
        <v>20</v>
      </c>
      <c r="I399" s="35">
        <v>0</v>
      </c>
      <c r="J399" s="1">
        <f>F399*(G399+ (G399= 0))*(H399+ (H399= 0))*(I399+ (I399= 0))</f>
        <v>460</v>
      </c>
      <c r="K399" s="27"/>
      <c r="L399" s="7"/>
      <c r="M399" s="7"/>
    </row>
    <row r="400" spans="1:13" x14ac:dyDescent="0.25">
      <c r="A400" s="27"/>
      <c r="B400" s="27"/>
      <c r="C400" s="27"/>
      <c r="D400" s="28"/>
      <c r="E400" s="27"/>
      <c r="F400" s="27"/>
      <c r="G400" s="27"/>
      <c r="H400" s="27"/>
      <c r="I400" s="27"/>
      <c r="J400" s="36" t="s">
        <v>58</v>
      </c>
      <c r="K400" s="32">
        <f>SUM(J398:J399)</f>
        <v>790</v>
      </c>
      <c r="L400" s="10"/>
      <c r="M400" s="6">
        <f>ROUND(L400*K400,2)</f>
        <v>0</v>
      </c>
    </row>
    <row r="401" spans="1:13" ht="0.95" customHeight="1" x14ac:dyDescent="0.25">
      <c r="A401" s="37"/>
      <c r="B401" s="37"/>
      <c r="C401" s="37"/>
      <c r="D401" s="38"/>
      <c r="E401" s="37"/>
      <c r="F401" s="37"/>
      <c r="G401" s="37"/>
      <c r="H401" s="37"/>
      <c r="I401" s="37"/>
      <c r="J401" s="37"/>
      <c r="K401" s="37"/>
      <c r="L401" s="12"/>
      <c r="M401" s="12"/>
    </row>
    <row r="402" spans="1:13" ht="22.5" x14ac:dyDescent="0.25">
      <c r="A402" s="33" t="s">
        <v>67</v>
      </c>
      <c r="B402" s="33" t="s">
        <v>23</v>
      </c>
      <c r="C402" s="33" t="s">
        <v>45</v>
      </c>
      <c r="D402" s="34" t="s">
        <v>68</v>
      </c>
      <c r="E402" s="27"/>
      <c r="F402" s="27"/>
      <c r="G402" s="27"/>
      <c r="H402" s="27"/>
      <c r="I402" s="27"/>
      <c r="J402" s="27"/>
      <c r="K402" s="1">
        <f>K405</f>
        <v>460</v>
      </c>
      <c r="L402" s="9"/>
      <c r="M402" s="9">
        <f>M405</f>
        <v>0</v>
      </c>
    </row>
    <row r="403" spans="1:13" ht="78.75" x14ac:dyDescent="0.25">
      <c r="A403" s="27"/>
      <c r="B403" s="27"/>
      <c r="C403" s="27"/>
      <c r="D403" s="28" t="s">
        <v>69</v>
      </c>
      <c r="E403" s="27"/>
      <c r="F403" s="27"/>
      <c r="G403" s="27"/>
      <c r="H403" s="27"/>
      <c r="I403" s="27"/>
      <c r="J403" s="27"/>
      <c r="K403" s="27"/>
      <c r="L403" s="7"/>
      <c r="M403" s="7"/>
    </row>
    <row r="404" spans="1:13" x14ac:dyDescent="0.25">
      <c r="A404" s="27"/>
      <c r="B404" s="27"/>
      <c r="C404" s="27"/>
      <c r="D404" s="28"/>
      <c r="E404" s="33" t="s">
        <v>332</v>
      </c>
      <c r="F404" s="27">
        <v>1</v>
      </c>
      <c r="G404" s="35">
        <v>23</v>
      </c>
      <c r="H404" s="35">
        <v>20</v>
      </c>
      <c r="I404" s="35">
        <v>0</v>
      </c>
      <c r="J404" s="1">
        <f>F404*(G404+ (G404= 0))*(H404+ (H404= 0))*(I404+ (I404= 0))</f>
        <v>460</v>
      </c>
      <c r="K404" s="27"/>
      <c r="L404" s="7"/>
      <c r="M404" s="7"/>
    </row>
    <row r="405" spans="1:13" x14ac:dyDescent="0.25">
      <c r="A405" s="27"/>
      <c r="B405" s="27"/>
      <c r="C405" s="27"/>
      <c r="D405" s="28"/>
      <c r="E405" s="27"/>
      <c r="F405" s="27"/>
      <c r="G405" s="27"/>
      <c r="H405" s="27"/>
      <c r="I405" s="27"/>
      <c r="J405" s="36" t="s">
        <v>70</v>
      </c>
      <c r="K405" s="32">
        <f>SUM(J404:J404)</f>
        <v>460</v>
      </c>
      <c r="L405" s="10"/>
      <c r="M405" s="6">
        <f>ROUND(L405*K405,2)</f>
        <v>0</v>
      </c>
    </row>
    <row r="406" spans="1:13" ht="0.95" customHeight="1" x14ac:dyDescent="0.25">
      <c r="A406" s="37"/>
      <c r="B406" s="37"/>
      <c r="C406" s="37"/>
      <c r="D406" s="38"/>
      <c r="E406" s="37"/>
      <c r="F406" s="37"/>
      <c r="G406" s="37"/>
      <c r="H406" s="37"/>
      <c r="I406" s="37"/>
      <c r="J406" s="37"/>
      <c r="K406" s="37"/>
      <c r="L406" s="12"/>
      <c r="M406" s="12"/>
    </row>
    <row r="407" spans="1:13" x14ac:dyDescent="0.25">
      <c r="A407" s="33" t="s">
        <v>71</v>
      </c>
      <c r="B407" s="33" t="s">
        <v>23</v>
      </c>
      <c r="C407" s="33" t="s">
        <v>45</v>
      </c>
      <c r="D407" s="34" t="s">
        <v>72</v>
      </c>
      <c r="E407" s="27"/>
      <c r="F407" s="27"/>
      <c r="G407" s="27"/>
      <c r="H407" s="27"/>
      <c r="I407" s="27"/>
      <c r="J407" s="27"/>
      <c r="K407" s="1">
        <f>K412</f>
        <v>781</v>
      </c>
      <c r="L407" s="9"/>
      <c r="M407" s="9">
        <f>M412</f>
        <v>0</v>
      </c>
    </row>
    <row r="408" spans="1:13" ht="168.75" x14ac:dyDescent="0.25">
      <c r="A408" s="27"/>
      <c r="B408" s="27"/>
      <c r="C408" s="27"/>
      <c r="D408" s="28" t="s">
        <v>73</v>
      </c>
      <c r="E408" s="27"/>
      <c r="F408" s="27"/>
      <c r="G408" s="27"/>
      <c r="H408" s="27"/>
      <c r="I408" s="27"/>
      <c r="J408" s="27"/>
      <c r="K408" s="27"/>
      <c r="L408" s="7"/>
      <c r="M408" s="7"/>
    </row>
    <row r="409" spans="1:13" x14ac:dyDescent="0.25">
      <c r="A409" s="27"/>
      <c r="B409" s="27"/>
      <c r="C409" s="27"/>
      <c r="D409" s="28"/>
      <c r="E409" s="33" t="s">
        <v>333</v>
      </c>
      <c r="F409" s="27">
        <v>1</v>
      </c>
      <c r="G409" s="35">
        <v>23</v>
      </c>
      <c r="H409" s="35">
        <v>20</v>
      </c>
      <c r="I409" s="35">
        <v>0</v>
      </c>
      <c r="J409" s="1">
        <f>F409*(G409+ (G409= 0))*(H409+ (H409= 0))*(I409+ (I409= 0))</f>
        <v>460</v>
      </c>
      <c r="K409" s="27"/>
      <c r="L409" s="7"/>
      <c r="M409" s="7"/>
    </row>
    <row r="410" spans="1:13" x14ac:dyDescent="0.25">
      <c r="A410" s="27"/>
      <c r="B410" s="27"/>
      <c r="C410" s="27"/>
      <c r="D410" s="28"/>
      <c r="E410" s="33" t="s">
        <v>18</v>
      </c>
      <c r="F410" s="27">
        <v>2</v>
      </c>
      <c r="G410" s="35">
        <v>33</v>
      </c>
      <c r="H410" s="35">
        <v>2</v>
      </c>
      <c r="I410" s="35">
        <v>0</v>
      </c>
      <c r="J410" s="1">
        <f>F410*(G410+ (G410= 0))*(H410+ (H410= 0))*(I410+ (I410= 0))</f>
        <v>132</v>
      </c>
      <c r="K410" s="27"/>
      <c r="L410" s="7"/>
      <c r="M410" s="7"/>
    </row>
    <row r="411" spans="1:13" x14ac:dyDescent="0.25">
      <c r="A411" s="27"/>
      <c r="B411" s="27"/>
      <c r="C411" s="27"/>
      <c r="D411" s="28"/>
      <c r="E411" s="33" t="s">
        <v>18</v>
      </c>
      <c r="F411" s="27">
        <v>1</v>
      </c>
      <c r="G411" s="35">
        <v>21</v>
      </c>
      <c r="H411" s="35">
        <v>9</v>
      </c>
      <c r="I411" s="35">
        <v>0</v>
      </c>
      <c r="J411" s="1">
        <f>F411*(G411+ (G411= 0))*(H411+ (H411= 0))*(I411+ (I411= 0))</f>
        <v>189</v>
      </c>
      <c r="K411" s="27"/>
      <c r="L411" s="7"/>
      <c r="M411" s="7"/>
    </row>
    <row r="412" spans="1:13" x14ac:dyDescent="0.25">
      <c r="A412" s="27"/>
      <c r="B412" s="27"/>
      <c r="C412" s="27"/>
      <c r="D412" s="28"/>
      <c r="E412" s="27"/>
      <c r="F412" s="27"/>
      <c r="G412" s="27"/>
      <c r="H412" s="27"/>
      <c r="I412" s="27"/>
      <c r="J412" s="36" t="s">
        <v>75</v>
      </c>
      <c r="K412" s="32">
        <f>SUM(J409:J411)</f>
        <v>781</v>
      </c>
      <c r="L412" s="10"/>
      <c r="M412" s="6">
        <f>ROUND(L412*K412,2)</f>
        <v>0</v>
      </c>
    </row>
    <row r="413" spans="1:13" ht="0.95" customHeight="1" x14ac:dyDescent="0.25">
      <c r="A413" s="37"/>
      <c r="B413" s="37"/>
      <c r="C413" s="37"/>
      <c r="D413" s="38"/>
      <c r="E413" s="37"/>
      <c r="F413" s="37"/>
      <c r="G413" s="37"/>
      <c r="H413" s="37"/>
      <c r="I413" s="37"/>
      <c r="J413" s="37"/>
      <c r="K413" s="37"/>
      <c r="L413" s="12"/>
      <c r="M413" s="12"/>
    </row>
    <row r="414" spans="1:13" x14ac:dyDescent="0.25">
      <c r="A414" s="33" t="s">
        <v>76</v>
      </c>
      <c r="B414" s="33" t="s">
        <v>23</v>
      </c>
      <c r="C414" s="33" t="s">
        <v>40</v>
      </c>
      <c r="D414" s="34" t="s">
        <v>77</v>
      </c>
      <c r="E414" s="27"/>
      <c r="F414" s="27"/>
      <c r="G414" s="27"/>
      <c r="H414" s="27"/>
      <c r="I414" s="27"/>
      <c r="J414" s="27"/>
      <c r="K414" s="1">
        <f>K418</f>
        <v>10</v>
      </c>
      <c r="L414" s="9"/>
      <c r="M414" s="9">
        <f>M418</f>
        <v>0</v>
      </c>
    </row>
    <row r="415" spans="1:13" ht="45" x14ac:dyDescent="0.25">
      <c r="A415" s="27"/>
      <c r="B415" s="27"/>
      <c r="C415" s="27"/>
      <c r="D415" s="28" t="s">
        <v>78</v>
      </c>
      <c r="E415" s="27"/>
      <c r="F415" s="27"/>
      <c r="G415" s="27"/>
      <c r="H415" s="27"/>
      <c r="I415" s="27"/>
      <c r="J415" s="27"/>
      <c r="K415" s="27"/>
      <c r="L415" s="7"/>
      <c r="M415" s="7"/>
    </row>
    <row r="416" spans="1:13" x14ac:dyDescent="0.25">
      <c r="A416" s="27"/>
      <c r="B416" s="27"/>
      <c r="C416" s="27"/>
      <c r="D416" s="28"/>
      <c r="E416" s="33" t="s">
        <v>334</v>
      </c>
      <c r="F416" s="27">
        <v>1</v>
      </c>
      <c r="G416" s="35">
        <v>6</v>
      </c>
      <c r="H416" s="35">
        <v>0</v>
      </c>
      <c r="I416" s="35">
        <v>0</v>
      </c>
      <c r="J416" s="1">
        <f>F416*(G416+ (G416= 0))*(H416+ (H416= 0))*(I416+ (I416= 0))</f>
        <v>6</v>
      </c>
      <c r="K416" s="27"/>
      <c r="L416" s="7"/>
      <c r="M416" s="7"/>
    </row>
    <row r="417" spans="1:13" x14ac:dyDescent="0.25">
      <c r="A417" s="27"/>
      <c r="B417" s="27"/>
      <c r="C417" s="27"/>
      <c r="D417" s="28"/>
      <c r="E417" s="33" t="s">
        <v>18</v>
      </c>
      <c r="F417" s="27">
        <v>2</v>
      </c>
      <c r="G417" s="35">
        <v>2</v>
      </c>
      <c r="H417" s="35">
        <v>0</v>
      </c>
      <c r="I417" s="35">
        <v>0</v>
      </c>
      <c r="J417" s="1">
        <f>F417*(G417+ (G417= 0))*(H417+ (H417= 0))*(I417+ (I417= 0))</f>
        <v>4</v>
      </c>
      <c r="K417" s="27"/>
      <c r="L417" s="7"/>
      <c r="M417" s="7"/>
    </row>
    <row r="418" spans="1:13" x14ac:dyDescent="0.25">
      <c r="A418" s="27"/>
      <c r="B418" s="27"/>
      <c r="C418" s="27"/>
      <c r="D418" s="28"/>
      <c r="E418" s="27"/>
      <c r="F418" s="27"/>
      <c r="G418" s="27"/>
      <c r="H418" s="27"/>
      <c r="I418" s="27"/>
      <c r="J418" s="36" t="s">
        <v>79</v>
      </c>
      <c r="K418" s="32">
        <f>SUM(J416:J417)</f>
        <v>10</v>
      </c>
      <c r="L418" s="10"/>
      <c r="M418" s="6">
        <f>ROUND(L418*K418,2)</f>
        <v>0</v>
      </c>
    </row>
    <row r="419" spans="1:13" ht="0.95" customHeight="1" x14ac:dyDescent="0.25">
      <c r="A419" s="37"/>
      <c r="B419" s="37"/>
      <c r="C419" s="37"/>
      <c r="D419" s="38"/>
      <c r="E419" s="37"/>
      <c r="F419" s="37"/>
      <c r="G419" s="37"/>
      <c r="H419" s="37"/>
      <c r="I419" s="37"/>
      <c r="J419" s="37"/>
      <c r="K419" s="37"/>
      <c r="L419" s="12"/>
      <c r="M419" s="12"/>
    </row>
    <row r="420" spans="1:13" ht="22.5" x14ac:dyDescent="0.25">
      <c r="A420" s="33" t="s">
        <v>80</v>
      </c>
      <c r="B420" s="33" t="s">
        <v>23</v>
      </c>
      <c r="C420" s="33" t="s">
        <v>40</v>
      </c>
      <c r="D420" s="34" t="s">
        <v>81</v>
      </c>
      <c r="E420" s="27"/>
      <c r="F420" s="27"/>
      <c r="G420" s="27"/>
      <c r="H420" s="27"/>
      <c r="I420" s="27"/>
      <c r="J420" s="27"/>
      <c r="K420" s="1">
        <f>K423</f>
        <v>3</v>
      </c>
      <c r="L420" s="9"/>
      <c r="M420" s="9">
        <f>M423</f>
        <v>0</v>
      </c>
    </row>
    <row r="421" spans="1:13" ht="67.5" x14ac:dyDescent="0.25">
      <c r="A421" s="27"/>
      <c r="B421" s="27"/>
      <c r="C421" s="27"/>
      <c r="D421" s="28" t="s">
        <v>82</v>
      </c>
      <c r="E421" s="27"/>
      <c r="F421" s="27"/>
      <c r="G421" s="27"/>
      <c r="H421" s="27"/>
      <c r="I421" s="27"/>
      <c r="J421" s="27"/>
      <c r="K421" s="27"/>
      <c r="L421" s="7"/>
      <c r="M421" s="7"/>
    </row>
    <row r="422" spans="1:13" x14ac:dyDescent="0.25">
      <c r="A422" s="27"/>
      <c r="B422" s="27"/>
      <c r="C422" s="27"/>
      <c r="D422" s="28"/>
      <c r="E422" s="33" t="s">
        <v>330</v>
      </c>
      <c r="F422" s="27">
        <v>3</v>
      </c>
      <c r="G422" s="35">
        <v>0</v>
      </c>
      <c r="H422" s="35">
        <v>0</v>
      </c>
      <c r="I422" s="35">
        <v>0</v>
      </c>
      <c r="J422" s="1">
        <f>F422*(G422+ (G422= 0))*(H422+ (H422= 0))*(I422+ (I422= 0))</f>
        <v>3</v>
      </c>
      <c r="K422" s="27"/>
      <c r="L422" s="7"/>
      <c r="M422" s="7"/>
    </row>
    <row r="423" spans="1:13" x14ac:dyDescent="0.25">
      <c r="A423" s="27"/>
      <c r="B423" s="27"/>
      <c r="C423" s="27"/>
      <c r="D423" s="28"/>
      <c r="E423" s="27"/>
      <c r="F423" s="27"/>
      <c r="G423" s="27"/>
      <c r="H423" s="27"/>
      <c r="I423" s="27"/>
      <c r="J423" s="36" t="s">
        <v>83</v>
      </c>
      <c r="K423" s="32">
        <f>SUM(J422:J422)</f>
        <v>3</v>
      </c>
      <c r="L423" s="10"/>
      <c r="M423" s="6">
        <f>ROUND(L423*K423,2)</f>
        <v>0</v>
      </c>
    </row>
    <row r="424" spans="1:13" ht="0.95" customHeight="1" x14ac:dyDescent="0.25">
      <c r="A424" s="37"/>
      <c r="B424" s="37"/>
      <c r="C424" s="37"/>
      <c r="D424" s="38"/>
      <c r="E424" s="37"/>
      <c r="F424" s="37"/>
      <c r="G424" s="37"/>
      <c r="H424" s="37"/>
      <c r="I424" s="37"/>
      <c r="J424" s="37"/>
      <c r="K424" s="37"/>
      <c r="L424" s="12"/>
      <c r="M424" s="12"/>
    </row>
    <row r="425" spans="1:13" x14ac:dyDescent="0.25">
      <c r="A425" s="33" t="s">
        <v>84</v>
      </c>
      <c r="B425" s="33" t="s">
        <v>23</v>
      </c>
      <c r="C425" s="33" t="s">
        <v>24</v>
      </c>
      <c r="D425" s="34" t="s">
        <v>85</v>
      </c>
      <c r="E425" s="27"/>
      <c r="F425" s="27"/>
      <c r="G425" s="27"/>
      <c r="H425" s="27"/>
      <c r="I425" s="27"/>
      <c r="J425" s="27"/>
      <c r="K425" s="1">
        <f>K428</f>
        <v>5</v>
      </c>
      <c r="L425" s="9"/>
      <c r="M425" s="9">
        <f>M428</f>
        <v>0</v>
      </c>
    </row>
    <row r="426" spans="1:13" ht="56.25" x14ac:dyDescent="0.25">
      <c r="A426" s="27"/>
      <c r="B426" s="27"/>
      <c r="C426" s="27"/>
      <c r="D426" s="28" t="s">
        <v>86</v>
      </c>
      <c r="E426" s="27"/>
      <c r="F426" s="27"/>
      <c r="G426" s="27"/>
      <c r="H426" s="27"/>
      <c r="I426" s="27"/>
      <c r="J426" s="27"/>
      <c r="K426" s="27"/>
      <c r="L426" s="7"/>
      <c r="M426" s="7"/>
    </row>
    <row r="427" spans="1:13" x14ac:dyDescent="0.25">
      <c r="A427" s="27"/>
      <c r="B427" s="27"/>
      <c r="C427" s="27"/>
      <c r="D427" s="28"/>
      <c r="E427" s="33" t="s">
        <v>330</v>
      </c>
      <c r="F427" s="27">
        <v>1</v>
      </c>
      <c r="G427" s="35">
        <v>5</v>
      </c>
      <c r="H427" s="35">
        <v>0</v>
      </c>
      <c r="I427" s="35">
        <v>0</v>
      </c>
      <c r="J427" s="1">
        <f>F427*(G427+ (G427= 0))*(H427+ (H427= 0))*(I427+ (I427= 0))</f>
        <v>5</v>
      </c>
      <c r="K427" s="27"/>
      <c r="L427" s="7"/>
      <c r="M427" s="7"/>
    </row>
    <row r="428" spans="1:13" x14ac:dyDescent="0.25">
      <c r="A428" s="27"/>
      <c r="B428" s="27"/>
      <c r="C428" s="27"/>
      <c r="D428" s="28"/>
      <c r="E428" s="27"/>
      <c r="F428" s="27"/>
      <c r="G428" s="27"/>
      <c r="H428" s="27"/>
      <c r="I428" s="27"/>
      <c r="J428" s="36" t="s">
        <v>87</v>
      </c>
      <c r="K428" s="32">
        <f>SUM(J427:J427)</f>
        <v>5</v>
      </c>
      <c r="L428" s="10"/>
      <c r="M428" s="6">
        <f>ROUND(L428*K428,2)</f>
        <v>0</v>
      </c>
    </row>
    <row r="429" spans="1:13" ht="0.95" customHeight="1" x14ac:dyDescent="0.25">
      <c r="A429" s="37"/>
      <c r="B429" s="37"/>
      <c r="C429" s="37"/>
      <c r="D429" s="38"/>
      <c r="E429" s="37"/>
      <c r="F429" s="37"/>
      <c r="G429" s="37"/>
      <c r="H429" s="37"/>
      <c r="I429" s="37"/>
      <c r="J429" s="37"/>
      <c r="K429" s="37"/>
      <c r="L429" s="12"/>
      <c r="M429" s="12"/>
    </row>
    <row r="430" spans="1:13" ht="22.5" x14ac:dyDescent="0.25">
      <c r="A430" s="33" t="s">
        <v>88</v>
      </c>
      <c r="B430" s="33" t="s">
        <v>23</v>
      </c>
      <c r="C430" s="33" t="s">
        <v>24</v>
      </c>
      <c r="D430" s="34" t="s">
        <v>89</v>
      </c>
      <c r="E430" s="27"/>
      <c r="F430" s="27"/>
      <c r="G430" s="27"/>
      <c r="H430" s="27"/>
      <c r="I430" s="27"/>
      <c r="J430" s="27"/>
      <c r="K430" s="1">
        <f>K433</f>
        <v>62</v>
      </c>
      <c r="L430" s="9"/>
      <c r="M430" s="9">
        <f>M433</f>
        <v>0</v>
      </c>
    </row>
    <row r="431" spans="1:13" ht="135" x14ac:dyDescent="0.25">
      <c r="A431" s="27"/>
      <c r="B431" s="27"/>
      <c r="C431" s="27"/>
      <c r="D431" s="28" t="s">
        <v>90</v>
      </c>
      <c r="E431" s="27"/>
      <c r="F431" s="27"/>
      <c r="G431" s="27"/>
      <c r="H431" s="27"/>
      <c r="I431" s="27"/>
      <c r="J431" s="27"/>
      <c r="K431" s="27"/>
      <c r="L431" s="7"/>
      <c r="M431" s="7"/>
    </row>
    <row r="432" spans="1:13" x14ac:dyDescent="0.25">
      <c r="A432" s="27"/>
      <c r="B432" s="27"/>
      <c r="C432" s="27"/>
      <c r="D432" s="28"/>
      <c r="E432" s="33" t="s">
        <v>330</v>
      </c>
      <c r="F432" s="27">
        <v>2</v>
      </c>
      <c r="G432" s="35">
        <v>31</v>
      </c>
      <c r="H432" s="35">
        <v>0</v>
      </c>
      <c r="I432" s="35">
        <v>0</v>
      </c>
      <c r="J432" s="1">
        <f>F432*(G432+ (G432= 0))*(H432+ (H432= 0))*(I432+ (I432= 0))</f>
        <v>62</v>
      </c>
      <c r="K432" s="27"/>
      <c r="L432" s="7"/>
      <c r="M432" s="7"/>
    </row>
    <row r="433" spans="1:13" x14ac:dyDescent="0.25">
      <c r="A433" s="27"/>
      <c r="B433" s="27"/>
      <c r="C433" s="27"/>
      <c r="D433" s="28"/>
      <c r="E433" s="27"/>
      <c r="F433" s="27"/>
      <c r="G433" s="27"/>
      <c r="H433" s="27"/>
      <c r="I433" s="27"/>
      <c r="J433" s="36" t="s">
        <v>91</v>
      </c>
      <c r="K433" s="32">
        <f>SUM(J432:J432)</f>
        <v>62</v>
      </c>
      <c r="L433" s="10"/>
      <c r="M433" s="6">
        <f>ROUND(L433*K433,2)</f>
        <v>0</v>
      </c>
    </row>
    <row r="434" spans="1:13" ht="0.95" customHeight="1" x14ac:dyDescent="0.25">
      <c r="A434" s="37"/>
      <c r="B434" s="37"/>
      <c r="C434" s="37"/>
      <c r="D434" s="38"/>
      <c r="E434" s="37"/>
      <c r="F434" s="37"/>
      <c r="G434" s="37"/>
      <c r="H434" s="37"/>
      <c r="I434" s="37"/>
      <c r="J434" s="37"/>
      <c r="K434" s="37"/>
      <c r="L434" s="12"/>
      <c r="M434" s="12"/>
    </row>
    <row r="435" spans="1:13" ht="22.5" x14ac:dyDescent="0.25">
      <c r="A435" s="33" t="s">
        <v>92</v>
      </c>
      <c r="B435" s="33" t="s">
        <v>23</v>
      </c>
      <c r="C435" s="33" t="s">
        <v>35</v>
      </c>
      <c r="D435" s="34" t="s">
        <v>93</v>
      </c>
      <c r="E435" s="27"/>
      <c r="F435" s="27"/>
      <c r="G435" s="27"/>
      <c r="H435" s="27"/>
      <c r="I435" s="27"/>
      <c r="J435" s="27"/>
      <c r="K435" s="1">
        <f>K438</f>
        <v>8</v>
      </c>
      <c r="L435" s="9"/>
      <c r="M435" s="9">
        <f>M438</f>
        <v>0</v>
      </c>
    </row>
    <row r="436" spans="1:13" ht="101.25" x14ac:dyDescent="0.25">
      <c r="A436" s="27"/>
      <c r="B436" s="27"/>
      <c r="C436" s="27"/>
      <c r="D436" s="28" t="s">
        <v>94</v>
      </c>
      <c r="E436" s="27"/>
      <c r="F436" s="27"/>
      <c r="G436" s="27"/>
      <c r="H436" s="27"/>
      <c r="I436" s="27"/>
      <c r="J436" s="27"/>
      <c r="K436" s="27"/>
      <c r="L436" s="7"/>
      <c r="M436" s="7"/>
    </row>
    <row r="437" spans="1:13" x14ac:dyDescent="0.25">
      <c r="A437" s="27"/>
      <c r="B437" s="27"/>
      <c r="C437" s="27"/>
      <c r="D437" s="28"/>
      <c r="E437" s="33" t="s">
        <v>18</v>
      </c>
      <c r="F437" s="27">
        <v>2</v>
      </c>
      <c r="G437" s="35">
        <v>2</v>
      </c>
      <c r="H437" s="35">
        <v>2</v>
      </c>
      <c r="I437" s="35">
        <v>0</v>
      </c>
      <c r="J437" s="1">
        <f>F437*(G437+ (G437= 0))*(H437+ (H437= 0))*(I437+ (I437= 0))</f>
        <v>8</v>
      </c>
      <c r="K437" s="27"/>
      <c r="L437" s="7"/>
      <c r="M437" s="7"/>
    </row>
    <row r="438" spans="1:13" x14ac:dyDescent="0.25">
      <c r="A438" s="27"/>
      <c r="B438" s="27"/>
      <c r="C438" s="27"/>
      <c r="D438" s="28"/>
      <c r="E438" s="27"/>
      <c r="F438" s="27"/>
      <c r="G438" s="27"/>
      <c r="H438" s="27"/>
      <c r="I438" s="27"/>
      <c r="J438" s="36" t="s">
        <v>95</v>
      </c>
      <c r="K438" s="32">
        <f>SUM(J437:J437)</f>
        <v>8</v>
      </c>
      <c r="L438" s="10"/>
      <c r="M438" s="6">
        <f>ROUND(L438*K438,2)</f>
        <v>0</v>
      </c>
    </row>
    <row r="439" spans="1:13" ht="0.95" customHeight="1" x14ac:dyDescent="0.25">
      <c r="A439" s="37"/>
      <c r="B439" s="37"/>
      <c r="C439" s="37"/>
      <c r="D439" s="38"/>
      <c r="E439" s="37"/>
      <c r="F439" s="37"/>
      <c r="G439" s="37"/>
      <c r="H439" s="37"/>
      <c r="I439" s="37"/>
      <c r="J439" s="37"/>
      <c r="K439" s="37"/>
      <c r="L439" s="12"/>
      <c r="M439" s="12"/>
    </row>
    <row r="440" spans="1:13" x14ac:dyDescent="0.25">
      <c r="A440" s="27"/>
      <c r="B440" s="27"/>
      <c r="C440" s="27"/>
      <c r="D440" s="28"/>
      <c r="E440" s="27"/>
      <c r="F440" s="27"/>
      <c r="G440" s="27"/>
      <c r="H440" s="27"/>
      <c r="I440" s="27"/>
      <c r="J440" s="36" t="s">
        <v>335</v>
      </c>
      <c r="K440" s="35">
        <v>1</v>
      </c>
      <c r="L440" s="6"/>
      <c r="M440" s="6">
        <f>ROUND(L440*K440,2)</f>
        <v>0</v>
      </c>
    </row>
    <row r="441" spans="1:13" ht="0.95" customHeight="1" x14ac:dyDescent="0.25">
      <c r="A441" s="37"/>
      <c r="B441" s="37"/>
      <c r="C441" s="37"/>
      <c r="D441" s="38"/>
      <c r="E441" s="37"/>
      <c r="F441" s="37"/>
      <c r="G441" s="37"/>
      <c r="H441" s="37"/>
      <c r="I441" s="37"/>
      <c r="J441" s="37"/>
      <c r="K441" s="37"/>
      <c r="L441" s="12"/>
      <c r="M441" s="12"/>
    </row>
    <row r="442" spans="1:13" x14ac:dyDescent="0.25">
      <c r="A442" s="29" t="s">
        <v>336</v>
      </c>
      <c r="B442" s="29" t="s">
        <v>17</v>
      </c>
      <c r="C442" s="29" t="s">
        <v>18</v>
      </c>
      <c r="D442" s="30" t="s">
        <v>98</v>
      </c>
      <c r="E442" s="31"/>
      <c r="F442" s="31"/>
      <c r="G442" s="31"/>
      <c r="H442" s="31"/>
      <c r="I442" s="31"/>
      <c r="J442" s="31"/>
      <c r="K442" s="32">
        <f>K491</f>
        <v>1</v>
      </c>
      <c r="L442" s="6"/>
      <c r="M442" s="6">
        <f>M491</f>
        <v>0</v>
      </c>
    </row>
    <row r="443" spans="1:13" x14ac:dyDescent="0.25">
      <c r="A443" s="27"/>
      <c r="B443" s="27"/>
      <c r="C443" s="27"/>
      <c r="D443" s="28"/>
      <c r="E443" s="27"/>
      <c r="F443" s="27"/>
      <c r="G443" s="27"/>
      <c r="H443" s="27"/>
      <c r="I443" s="27"/>
      <c r="J443" s="27"/>
      <c r="K443" s="27"/>
      <c r="L443" s="7"/>
      <c r="M443" s="7"/>
    </row>
    <row r="444" spans="1:13" x14ac:dyDescent="0.25">
      <c r="A444" s="33" t="s">
        <v>107</v>
      </c>
      <c r="B444" s="33" t="s">
        <v>23</v>
      </c>
      <c r="C444" s="33" t="s">
        <v>45</v>
      </c>
      <c r="D444" s="34" t="s">
        <v>108</v>
      </c>
      <c r="E444" s="27"/>
      <c r="F444" s="27"/>
      <c r="G444" s="27"/>
      <c r="H444" s="27"/>
      <c r="I444" s="27"/>
      <c r="J444" s="27"/>
      <c r="K444" s="1">
        <f>K450</f>
        <v>216</v>
      </c>
      <c r="L444" s="9"/>
      <c r="M444" s="9">
        <f>M450</f>
        <v>0</v>
      </c>
    </row>
    <row r="445" spans="1:13" ht="67.5" x14ac:dyDescent="0.25">
      <c r="A445" s="27"/>
      <c r="B445" s="27"/>
      <c r="C445" s="27"/>
      <c r="D445" s="28" t="s">
        <v>109</v>
      </c>
      <c r="E445" s="27"/>
      <c r="F445" s="27"/>
      <c r="G445" s="27"/>
      <c r="H445" s="27"/>
      <c r="I445" s="27"/>
      <c r="J445" s="27"/>
      <c r="K445" s="27"/>
      <c r="L445" s="7"/>
      <c r="M445" s="7"/>
    </row>
    <row r="446" spans="1:13" x14ac:dyDescent="0.25">
      <c r="A446" s="27"/>
      <c r="B446" s="27"/>
      <c r="C446" s="27"/>
      <c r="D446" s="28"/>
      <c r="E446" s="33" t="s">
        <v>337</v>
      </c>
      <c r="F446" s="27">
        <v>0</v>
      </c>
      <c r="G446" s="35">
        <v>0</v>
      </c>
      <c r="H446" s="35">
        <v>0</v>
      </c>
      <c r="I446" s="35">
        <v>0</v>
      </c>
      <c r="J446" s="1">
        <f>F446*(G446+ (G446= 0))*(H446+ (H446= 0))*(I446+ (I446= 0))</f>
        <v>0</v>
      </c>
      <c r="K446" s="27"/>
      <c r="L446" s="7"/>
      <c r="M446" s="7"/>
    </row>
    <row r="447" spans="1:13" x14ac:dyDescent="0.25">
      <c r="A447" s="27"/>
      <c r="B447" s="27"/>
      <c r="C447" s="27"/>
      <c r="D447" s="28"/>
      <c r="E447" s="33" t="s">
        <v>18</v>
      </c>
      <c r="F447" s="27">
        <v>2</v>
      </c>
      <c r="G447" s="35">
        <v>23</v>
      </c>
      <c r="H447" s="35">
        <v>1</v>
      </c>
      <c r="I447" s="35">
        <v>0</v>
      </c>
      <c r="J447" s="1">
        <f>F447*(G447+ (G447= 0))*(H447+ (H447= 0))*(I447+ (I447= 0))</f>
        <v>46</v>
      </c>
      <c r="K447" s="27"/>
      <c r="L447" s="7"/>
      <c r="M447" s="7"/>
    </row>
    <row r="448" spans="1:13" x14ac:dyDescent="0.25">
      <c r="A448" s="27"/>
      <c r="B448" s="27"/>
      <c r="C448" s="27"/>
      <c r="D448" s="28"/>
      <c r="E448" s="33" t="s">
        <v>18</v>
      </c>
      <c r="F448" s="27">
        <v>1</v>
      </c>
      <c r="G448" s="35">
        <v>20</v>
      </c>
      <c r="H448" s="35">
        <v>1</v>
      </c>
      <c r="I448" s="35">
        <v>0</v>
      </c>
      <c r="J448" s="1">
        <f>F448*(G448+ (G448= 0))*(H448+ (H448= 0))*(I448+ (I448= 0))</f>
        <v>20</v>
      </c>
      <c r="K448" s="27"/>
      <c r="L448" s="7"/>
      <c r="M448" s="7"/>
    </row>
    <row r="449" spans="1:13" x14ac:dyDescent="0.25">
      <c r="A449" s="27"/>
      <c r="B449" s="27"/>
      <c r="C449" s="27"/>
      <c r="D449" s="28"/>
      <c r="E449" s="33" t="s">
        <v>110</v>
      </c>
      <c r="F449" s="27">
        <v>2</v>
      </c>
      <c r="G449" s="35">
        <v>5</v>
      </c>
      <c r="H449" s="35">
        <v>15</v>
      </c>
      <c r="I449" s="35">
        <v>0</v>
      </c>
      <c r="J449" s="1">
        <f>F449*(G449+ (G449= 0))*(H449+ (H449= 0))*(I449+ (I449= 0))</f>
        <v>150</v>
      </c>
      <c r="K449" s="27"/>
      <c r="L449" s="7"/>
      <c r="M449" s="7"/>
    </row>
    <row r="450" spans="1:13" x14ac:dyDescent="0.25">
      <c r="A450" s="27"/>
      <c r="B450" s="27"/>
      <c r="C450" s="27"/>
      <c r="D450" s="28"/>
      <c r="E450" s="27"/>
      <c r="F450" s="27"/>
      <c r="G450" s="27"/>
      <c r="H450" s="27"/>
      <c r="I450" s="27"/>
      <c r="J450" s="36" t="s">
        <v>111</v>
      </c>
      <c r="K450" s="32">
        <f>SUM(J446:J449)</f>
        <v>216</v>
      </c>
      <c r="L450" s="10"/>
      <c r="M450" s="6">
        <f>ROUND(L450*K450,2)</f>
        <v>0</v>
      </c>
    </row>
    <row r="451" spans="1:13" ht="0.95" customHeight="1" x14ac:dyDescent="0.25">
      <c r="A451" s="37"/>
      <c r="B451" s="37"/>
      <c r="C451" s="37"/>
      <c r="D451" s="38"/>
      <c r="E451" s="37"/>
      <c r="F451" s="37"/>
      <c r="G451" s="37"/>
      <c r="H451" s="37"/>
      <c r="I451" s="37"/>
      <c r="J451" s="37"/>
      <c r="K451" s="37"/>
      <c r="L451" s="12"/>
      <c r="M451" s="12"/>
    </row>
    <row r="452" spans="1:13" x14ac:dyDescent="0.25">
      <c r="A452" s="33" t="s">
        <v>112</v>
      </c>
      <c r="B452" s="33" t="s">
        <v>23</v>
      </c>
      <c r="C452" s="33" t="s">
        <v>45</v>
      </c>
      <c r="D452" s="34" t="s">
        <v>113</v>
      </c>
      <c r="E452" s="27"/>
      <c r="F452" s="27"/>
      <c r="G452" s="27"/>
      <c r="H452" s="27"/>
      <c r="I452" s="27"/>
      <c r="J452" s="27"/>
      <c r="K452" s="1">
        <f>K456</f>
        <v>780</v>
      </c>
      <c r="L452" s="9"/>
      <c r="M452" s="9">
        <f>M456</f>
        <v>0</v>
      </c>
    </row>
    <row r="453" spans="1:13" ht="90" x14ac:dyDescent="0.25">
      <c r="A453" s="27"/>
      <c r="B453" s="27"/>
      <c r="C453" s="27"/>
      <c r="D453" s="28" t="s">
        <v>114</v>
      </c>
      <c r="E453" s="27"/>
      <c r="F453" s="27"/>
      <c r="G453" s="27"/>
      <c r="H453" s="27"/>
      <c r="I453" s="27"/>
      <c r="J453" s="27"/>
      <c r="K453" s="27"/>
      <c r="L453" s="7"/>
      <c r="M453" s="7"/>
    </row>
    <row r="454" spans="1:13" x14ac:dyDescent="0.25">
      <c r="A454" s="27"/>
      <c r="B454" s="27"/>
      <c r="C454" s="27"/>
      <c r="D454" s="28"/>
      <c r="E454" s="33" t="s">
        <v>338</v>
      </c>
      <c r="F454" s="27">
        <v>1</v>
      </c>
      <c r="G454" s="35">
        <v>23</v>
      </c>
      <c r="H454" s="35">
        <v>20</v>
      </c>
      <c r="I454" s="35">
        <v>0</v>
      </c>
      <c r="J454" s="1">
        <f>F454*(G454+ (G454= 0))*(H454+ (H454= 0))*(I454+ (I454= 0))</f>
        <v>460</v>
      </c>
      <c r="K454" s="27"/>
      <c r="L454" s="7"/>
      <c r="M454" s="7"/>
    </row>
    <row r="455" spans="1:13" x14ac:dyDescent="0.25">
      <c r="A455" s="27"/>
      <c r="B455" s="27"/>
      <c r="C455" s="27"/>
      <c r="D455" s="28"/>
      <c r="E455" s="33" t="s">
        <v>18</v>
      </c>
      <c r="F455" s="27">
        <v>2</v>
      </c>
      <c r="G455" s="35">
        <v>32</v>
      </c>
      <c r="H455" s="35">
        <v>5</v>
      </c>
      <c r="I455" s="35">
        <v>0</v>
      </c>
      <c r="J455" s="1">
        <f>F455*(G455+ (G455= 0))*(H455+ (H455= 0))*(I455+ (I455= 0))</f>
        <v>320</v>
      </c>
      <c r="K455" s="27"/>
      <c r="L455" s="7"/>
      <c r="M455" s="7"/>
    </row>
    <row r="456" spans="1:13" x14ac:dyDescent="0.25">
      <c r="A456" s="27"/>
      <c r="B456" s="27"/>
      <c r="C456" s="27"/>
      <c r="D456" s="28"/>
      <c r="E456" s="27"/>
      <c r="F456" s="27"/>
      <c r="G456" s="27"/>
      <c r="H456" s="27"/>
      <c r="I456" s="27"/>
      <c r="J456" s="36" t="s">
        <v>116</v>
      </c>
      <c r="K456" s="32">
        <f>SUM(J454:J455)</f>
        <v>780</v>
      </c>
      <c r="L456" s="10"/>
      <c r="M456" s="6">
        <f>ROUND(L456*K456,2)</f>
        <v>0</v>
      </c>
    </row>
    <row r="457" spans="1:13" ht="0.95" customHeight="1" x14ac:dyDescent="0.25">
      <c r="A457" s="37"/>
      <c r="B457" s="37"/>
      <c r="C457" s="37"/>
      <c r="D457" s="38"/>
      <c r="E457" s="37"/>
      <c r="F457" s="37"/>
      <c r="G457" s="37"/>
      <c r="H457" s="37"/>
      <c r="I457" s="37"/>
      <c r="J457" s="37"/>
      <c r="K457" s="37"/>
      <c r="L457" s="12"/>
      <c r="M457" s="12"/>
    </row>
    <row r="458" spans="1:13" ht="22.5" x14ac:dyDescent="0.25">
      <c r="A458" s="33" t="s">
        <v>117</v>
      </c>
      <c r="B458" s="33" t="s">
        <v>23</v>
      </c>
      <c r="C458" s="33" t="s">
        <v>35</v>
      </c>
      <c r="D458" s="34" t="s">
        <v>118</v>
      </c>
      <c r="E458" s="27"/>
      <c r="F458" s="27"/>
      <c r="G458" s="27"/>
      <c r="H458" s="27"/>
      <c r="I458" s="27"/>
      <c r="J458" s="27"/>
      <c r="K458" s="1">
        <f>K462</f>
        <v>780</v>
      </c>
      <c r="L458" s="9"/>
      <c r="M458" s="9">
        <f>M462</f>
        <v>0</v>
      </c>
    </row>
    <row r="459" spans="1:13" ht="146.25" x14ac:dyDescent="0.25">
      <c r="A459" s="27"/>
      <c r="B459" s="27"/>
      <c r="C459" s="27"/>
      <c r="D459" s="28" t="s">
        <v>119</v>
      </c>
      <c r="E459" s="27"/>
      <c r="F459" s="27"/>
      <c r="G459" s="27"/>
      <c r="H459" s="27"/>
      <c r="I459" s="27"/>
      <c r="J459" s="27"/>
      <c r="K459" s="27"/>
      <c r="L459" s="7"/>
      <c r="M459" s="7"/>
    </row>
    <row r="460" spans="1:13" x14ac:dyDescent="0.25">
      <c r="A460" s="27"/>
      <c r="B460" s="27"/>
      <c r="C460" s="27"/>
      <c r="D460" s="28"/>
      <c r="E460" s="33" t="s">
        <v>338</v>
      </c>
      <c r="F460" s="27">
        <v>1</v>
      </c>
      <c r="G460" s="35">
        <v>23</v>
      </c>
      <c r="H460" s="35">
        <v>20</v>
      </c>
      <c r="I460" s="35">
        <v>0</v>
      </c>
      <c r="J460" s="1">
        <f>F460*(G460+ (G460= 0))*(H460+ (H460= 0))*(I460+ (I460= 0))</f>
        <v>460</v>
      </c>
      <c r="K460" s="27"/>
      <c r="L460" s="7"/>
      <c r="M460" s="7"/>
    </row>
    <row r="461" spans="1:13" x14ac:dyDescent="0.25">
      <c r="A461" s="27"/>
      <c r="B461" s="27"/>
      <c r="C461" s="27"/>
      <c r="D461" s="28"/>
      <c r="E461" s="33" t="s">
        <v>18</v>
      </c>
      <c r="F461" s="27">
        <v>2</v>
      </c>
      <c r="G461" s="35">
        <v>32</v>
      </c>
      <c r="H461" s="35">
        <v>5</v>
      </c>
      <c r="I461" s="35">
        <v>0</v>
      </c>
      <c r="J461" s="1">
        <f>F461*(G461+ (G461= 0))*(H461+ (H461= 0))*(I461+ (I461= 0))</f>
        <v>320</v>
      </c>
      <c r="K461" s="27"/>
      <c r="L461" s="7"/>
      <c r="M461" s="7"/>
    </row>
    <row r="462" spans="1:13" x14ac:dyDescent="0.25">
      <c r="A462" s="27"/>
      <c r="B462" s="27"/>
      <c r="C462" s="27"/>
      <c r="D462" s="28"/>
      <c r="E462" s="27"/>
      <c r="F462" s="27"/>
      <c r="G462" s="27"/>
      <c r="H462" s="27"/>
      <c r="I462" s="27"/>
      <c r="J462" s="36" t="s">
        <v>120</v>
      </c>
      <c r="K462" s="32">
        <f>SUM(J460:J461)</f>
        <v>780</v>
      </c>
      <c r="L462" s="10"/>
      <c r="M462" s="6">
        <f>ROUND(L462*K462,2)</f>
        <v>0</v>
      </c>
    </row>
    <row r="463" spans="1:13" ht="0.95" customHeight="1" x14ac:dyDescent="0.25">
      <c r="A463" s="37"/>
      <c r="B463" s="37"/>
      <c r="C463" s="37"/>
      <c r="D463" s="38"/>
      <c r="E463" s="37"/>
      <c r="F463" s="37"/>
      <c r="G463" s="37"/>
      <c r="H463" s="37"/>
      <c r="I463" s="37"/>
      <c r="J463" s="37"/>
      <c r="K463" s="37"/>
      <c r="L463" s="12"/>
      <c r="M463" s="12"/>
    </row>
    <row r="464" spans="1:13" ht="22.5" x14ac:dyDescent="0.25">
      <c r="A464" s="33" t="s">
        <v>121</v>
      </c>
      <c r="B464" s="33" t="s">
        <v>23</v>
      </c>
      <c r="C464" s="33" t="s">
        <v>35</v>
      </c>
      <c r="D464" s="34" t="s">
        <v>122</v>
      </c>
      <c r="E464" s="27"/>
      <c r="F464" s="27"/>
      <c r="G464" s="27"/>
      <c r="H464" s="27"/>
      <c r="I464" s="27"/>
      <c r="J464" s="27"/>
      <c r="K464" s="1">
        <f>K467</f>
        <v>189</v>
      </c>
      <c r="L464" s="9"/>
      <c r="M464" s="9">
        <f>M467</f>
        <v>0</v>
      </c>
    </row>
    <row r="465" spans="1:13" ht="90" x14ac:dyDescent="0.25">
      <c r="A465" s="27"/>
      <c r="B465" s="27"/>
      <c r="C465" s="27"/>
      <c r="D465" s="28" t="s">
        <v>123</v>
      </c>
      <c r="E465" s="27"/>
      <c r="F465" s="27"/>
      <c r="G465" s="27"/>
      <c r="H465" s="27"/>
      <c r="I465" s="27"/>
      <c r="J465" s="27"/>
      <c r="K465" s="27"/>
      <c r="L465" s="7"/>
      <c r="M465" s="7"/>
    </row>
    <row r="466" spans="1:13" x14ac:dyDescent="0.25">
      <c r="A466" s="27"/>
      <c r="B466" s="27"/>
      <c r="C466" s="27"/>
      <c r="D466" s="28"/>
      <c r="E466" s="33" t="s">
        <v>330</v>
      </c>
      <c r="F466" s="27">
        <v>1</v>
      </c>
      <c r="G466" s="35">
        <v>21</v>
      </c>
      <c r="H466" s="35">
        <v>9</v>
      </c>
      <c r="I466" s="35">
        <v>0</v>
      </c>
      <c r="J466" s="1">
        <f>F466*(G466+ (G466= 0))*(H466+ (H466= 0))*(I466+ (I466= 0))</f>
        <v>189</v>
      </c>
      <c r="K466" s="27"/>
      <c r="L466" s="7"/>
      <c r="M466" s="7"/>
    </row>
    <row r="467" spans="1:13" x14ac:dyDescent="0.25">
      <c r="A467" s="27"/>
      <c r="B467" s="27"/>
      <c r="C467" s="27"/>
      <c r="D467" s="28"/>
      <c r="E467" s="27"/>
      <c r="F467" s="27"/>
      <c r="G467" s="27"/>
      <c r="H467" s="27"/>
      <c r="I467" s="27"/>
      <c r="J467" s="36" t="s">
        <v>124</v>
      </c>
      <c r="K467" s="32">
        <f>SUM(J466:J466)</f>
        <v>189</v>
      </c>
      <c r="L467" s="10"/>
      <c r="M467" s="6">
        <f>ROUND(L467*K467,2)</f>
        <v>0</v>
      </c>
    </row>
    <row r="468" spans="1:13" ht="0.95" customHeight="1" x14ac:dyDescent="0.25">
      <c r="A468" s="37"/>
      <c r="B468" s="37"/>
      <c r="C468" s="37"/>
      <c r="D468" s="38"/>
      <c r="E468" s="37"/>
      <c r="F468" s="37"/>
      <c r="G468" s="37"/>
      <c r="H468" s="37"/>
      <c r="I468" s="37"/>
      <c r="J468" s="37"/>
      <c r="K468" s="37"/>
      <c r="L468" s="12"/>
      <c r="M468" s="12"/>
    </row>
    <row r="469" spans="1:13" ht="22.5" x14ac:dyDescent="0.25">
      <c r="A469" s="33" t="s">
        <v>125</v>
      </c>
      <c r="B469" s="33" t="s">
        <v>23</v>
      </c>
      <c r="C469" s="33" t="s">
        <v>24</v>
      </c>
      <c r="D469" s="34" t="s">
        <v>126</v>
      </c>
      <c r="E469" s="27"/>
      <c r="F469" s="27"/>
      <c r="G469" s="27"/>
      <c r="H469" s="27"/>
      <c r="I469" s="27"/>
      <c r="J469" s="27"/>
      <c r="K469" s="1">
        <f>K474</f>
        <v>54</v>
      </c>
      <c r="L469" s="9"/>
      <c r="M469" s="9">
        <f>M474</f>
        <v>0</v>
      </c>
    </row>
    <row r="470" spans="1:13" ht="56.25" x14ac:dyDescent="0.25">
      <c r="A470" s="27"/>
      <c r="B470" s="27"/>
      <c r="C470" s="27"/>
      <c r="D470" s="28" t="s">
        <v>127</v>
      </c>
      <c r="E470" s="27"/>
      <c r="F470" s="27"/>
      <c r="G470" s="27"/>
      <c r="H470" s="27"/>
      <c r="I470" s="27"/>
      <c r="J470" s="27"/>
      <c r="K470" s="27"/>
      <c r="L470" s="7"/>
      <c r="M470" s="7"/>
    </row>
    <row r="471" spans="1:13" x14ac:dyDescent="0.25">
      <c r="A471" s="27"/>
      <c r="B471" s="27"/>
      <c r="C471" s="27"/>
      <c r="D471" s="28"/>
      <c r="E471" s="33" t="s">
        <v>330</v>
      </c>
      <c r="F471" s="27">
        <v>2</v>
      </c>
      <c r="G471" s="35">
        <v>9</v>
      </c>
      <c r="H471" s="35">
        <v>0</v>
      </c>
      <c r="I471" s="35">
        <v>0</v>
      </c>
      <c r="J471" s="1">
        <f>F471*(G471+ (G471= 0))*(H471+ (H471= 0))*(I471+ (I471= 0))</f>
        <v>18</v>
      </c>
      <c r="K471" s="27"/>
      <c r="L471" s="7"/>
      <c r="M471" s="7"/>
    </row>
    <row r="472" spans="1:13" x14ac:dyDescent="0.25">
      <c r="A472" s="27"/>
      <c r="B472" s="27"/>
      <c r="C472" s="27"/>
      <c r="D472" s="28"/>
      <c r="E472" s="33" t="s">
        <v>18</v>
      </c>
      <c r="F472" s="27">
        <v>1</v>
      </c>
      <c r="G472" s="35">
        <v>20</v>
      </c>
      <c r="H472" s="35">
        <v>0</v>
      </c>
      <c r="I472" s="35">
        <v>0</v>
      </c>
      <c r="J472" s="1">
        <f>F472*(G472+ (G472= 0))*(H472+ (H472= 0))*(I472+ (I472= 0))</f>
        <v>20</v>
      </c>
      <c r="K472" s="27"/>
      <c r="L472" s="7"/>
      <c r="M472" s="7"/>
    </row>
    <row r="473" spans="1:13" x14ac:dyDescent="0.25">
      <c r="A473" s="27"/>
      <c r="B473" s="27"/>
      <c r="C473" s="27"/>
      <c r="D473" s="28"/>
      <c r="E473" s="33" t="s">
        <v>18</v>
      </c>
      <c r="F473" s="27">
        <v>8</v>
      </c>
      <c r="G473" s="35">
        <v>2</v>
      </c>
      <c r="H473" s="35">
        <v>0</v>
      </c>
      <c r="I473" s="35">
        <v>0</v>
      </c>
      <c r="J473" s="1">
        <f>F473*(G473+ (G473= 0))*(H473+ (H473= 0))*(I473+ (I473= 0))</f>
        <v>16</v>
      </c>
      <c r="K473" s="27"/>
      <c r="L473" s="7"/>
      <c r="M473" s="7"/>
    </row>
    <row r="474" spans="1:13" x14ac:dyDescent="0.25">
      <c r="A474" s="27"/>
      <c r="B474" s="27"/>
      <c r="C474" s="27"/>
      <c r="D474" s="28"/>
      <c r="E474" s="27"/>
      <c r="F474" s="27"/>
      <c r="G474" s="27"/>
      <c r="H474" s="27"/>
      <c r="I474" s="27"/>
      <c r="J474" s="36" t="s">
        <v>128</v>
      </c>
      <c r="K474" s="32">
        <f>SUM(J471:J473)</f>
        <v>54</v>
      </c>
      <c r="L474" s="10"/>
      <c r="M474" s="6">
        <f>ROUND(L474*K474,2)</f>
        <v>0</v>
      </c>
    </row>
    <row r="475" spans="1:13" ht="0.95" customHeight="1" x14ac:dyDescent="0.25">
      <c r="A475" s="37"/>
      <c r="B475" s="37"/>
      <c r="C475" s="37"/>
      <c r="D475" s="38"/>
      <c r="E475" s="37"/>
      <c r="F475" s="37"/>
      <c r="G475" s="37"/>
      <c r="H475" s="37"/>
      <c r="I475" s="37"/>
      <c r="J475" s="37"/>
      <c r="K475" s="37"/>
      <c r="L475" s="12"/>
      <c r="M475" s="12"/>
    </row>
    <row r="476" spans="1:13" x14ac:dyDescent="0.25">
      <c r="A476" s="33" t="s">
        <v>129</v>
      </c>
      <c r="B476" s="33" t="s">
        <v>23</v>
      </c>
      <c r="C476" s="33" t="s">
        <v>35</v>
      </c>
      <c r="D476" s="34" t="s">
        <v>130</v>
      </c>
      <c r="E476" s="27"/>
      <c r="F476" s="27"/>
      <c r="G476" s="27"/>
      <c r="H476" s="27"/>
      <c r="I476" s="27"/>
      <c r="J476" s="27"/>
      <c r="K476" s="1">
        <f>K479</f>
        <v>14.4</v>
      </c>
      <c r="L476" s="9"/>
      <c r="M476" s="9">
        <f>M479</f>
        <v>0</v>
      </c>
    </row>
    <row r="477" spans="1:13" ht="180" x14ac:dyDescent="0.25">
      <c r="A477" s="27"/>
      <c r="B477" s="27"/>
      <c r="C477" s="27"/>
      <c r="D477" s="28" t="s">
        <v>131</v>
      </c>
      <c r="E477" s="27"/>
      <c r="F477" s="27"/>
      <c r="G477" s="27"/>
      <c r="H477" s="27"/>
      <c r="I477" s="27"/>
      <c r="J477" s="27"/>
      <c r="K477" s="27"/>
      <c r="L477" s="7"/>
      <c r="M477" s="7"/>
    </row>
    <row r="478" spans="1:13" x14ac:dyDescent="0.25">
      <c r="A478" s="27"/>
      <c r="B478" s="27"/>
      <c r="C478" s="27"/>
      <c r="D478" s="28"/>
      <c r="E478" s="33" t="s">
        <v>339</v>
      </c>
      <c r="F478" s="27">
        <v>2</v>
      </c>
      <c r="G478" s="35">
        <v>9</v>
      </c>
      <c r="H478" s="35">
        <v>0</v>
      </c>
      <c r="I478" s="35">
        <v>0.8</v>
      </c>
      <c r="J478" s="1">
        <f>F478*(G478+ (G478= 0))*(H478+ (H478= 0))*(I478+ (I478= 0))</f>
        <v>14.4</v>
      </c>
      <c r="K478" s="27"/>
      <c r="L478" s="7"/>
      <c r="M478" s="7"/>
    </row>
    <row r="479" spans="1:13" x14ac:dyDescent="0.25">
      <c r="A479" s="27"/>
      <c r="B479" s="27"/>
      <c r="C479" s="27"/>
      <c r="D479" s="28"/>
      <c r="E479" s="27"/>
      <c r="F479" s="27"/>
      <c r="G479" s="27"/>
      <c r="H479" s="27"/>
      <c r="I479" s="27"/>
      <c r="J479" s="36" t="s">
        <v>133</v>
      </c>
      <c r="K479" s="32">
        <f>SUM(J478:J478)</f>
        <v>14.4</v>
      </c>
      <c r="L479" s="10"/>
      <c r="M479" s="6">
        <f>ROUND(L479*K479,2)</f>
        <v>0</v>
      </c>
    </row>
    <row r="480" spans="1:13" ht="0.95" customHeight="1" x14ac:dyDescent="0.25">
      <c r="A480" s="37"/>
      <c r="B480" s="37"/>
      <c r="C480" s="37"/>
      <c r="D480" s="38"/>
      <c r="E480" s="37"/>
      <c r="F480" s="37"/>
      <c r="G480" s="37"/>
      <c r="H480" s="37"/>
      <c r="I480" s="37"/>
      <c r="J480" s="37"/>
      <c r="K480" s="37"/>
      <c r="L480" s="12"/>
      <c r="M480" s="12"/>
    </row>
    <row r="481" spans="1:13" x14ac:dyDescent="0.25">
      <c r="A481" s="33" t="s">
        <v>134</v>
      </c>
      <c r="B481" s="33" t="s">
        <v>23</v>
      </c>
      <c r="C481" s="33" t="s">
        <v>35</v>
      </c>
      <c r="D481" s="34" t="s">
        <v>135</v>
      </c>
      <c r="E481" s="27"/>
      <c r="F481" s="27"/>
      <c r="G481" s="27"/>
      <c r="H481" s="27"/>
      <c r="I481" s="27"/>
      <c r="J481" s="27"/>
      <c r="K481" s="1">
        <f>K484</f>
        <v>7</v>
      </c>
      <c r="L481" s="9"/>
      <c r="M481" s="9">
        <f>M484</f>
        <v>0</v>
      </c>
    </row>
    <row r="482" spans="1:13" ht="123.75" x14ac:dyDescent="0.25">
      <c r="A482" s="27"/>
      <c r="B482" s="27"/>
      <c r="C482" s="27"/>
      <c r="D482" s="28" t="s">
        <v>136</v>
      </c>
      <c r="E482" s="27"/>
      <c r="F482" s="27"/>
      <c r="G482" s="27"/>
      <c r="H482" s="27"/>
      <c r="I482" s="27"/>
      <c r="J482" s="27"/>
      <c r="K482" s="27"/>
      <c r="L482" s="7"/>
      <c r="M482" s="7"/>
    </row>
    <row r="483" spans="1:13" x14ac:dyDescent="0.25">
      <c r="A483" s="27"/>
      <c r="B483" s="27"/>
      <c r="C483" s="27"/>
      <c r="D483" s="28"/>
      <c r="E483" s="33" t="s">
        <v>137</v>
      </c>
      <c r="F483" s="27">
        <v>2</v>
      </c>
      <c r="G483" s="35">
        <v>7</v>
      </c>
      <c r="H483" s="35">
        <v>0</v>
      </c>
      <c r="I483" s="35">
        <v>0.5</v>
      </c>
      <c r="J483" s="1">
        <f>F483*(G483+ (G483= 0))*(H483+ (H483= 0))*(I483+ (I483= 0))</f>
        <v>7</v>
      </c>
      <c r="K483" s="27"/>
      <c r="L483" s="7"/>
      <c r="M483" s="7"/>
    </row>
    <row r="484" spans="1:13" x14ac:dyDescent="0.25">
      <c r="A484" s="27"/>
      <c r="B484" s="27"/>
      <c r="C484" s="27"/>
      <c r="D484" s="28"/>
      <c r="E484" s="27"/>
      <c r="F484" s="27"/>
      <c r="G484" s="27"/>
      <c r="H484" s="27"/>
      <c r="I484" s="27"/>
      <c r="J484" s="36" t="s">
        <v>138</v>
      </c>
      <c r="K484" s="32">
        <f>SUM(J483:J483)</f>
        <v>7</v>
      </c>
      <c r="L484" s="10"/>
      <c r="M484" s="6">
        <f>ROUND(L484*K484,2)</f>
        <v>0</v>
      </c>
    </row>
    <row r="485" spans="1:13" ht="0.95" customHeight="1" x14ac:dyDescent="0.25">
      <c r="A485" s="37"/>
      <c r="B485" s="37"/>
      <c r="C485" s="37"/>
      <c r="D485" s="38"/>
      <c r="E485" s="37"/>
      <c r="F485" s="37"/>
      <c r="G485" s="37"/>
      <c r="H485" s="37"/>
      <c r="I485" s="37"/>
      <c r="J485" s="37"/>
      <c r="K485" s="37"/>
      <c r="L485" s="12"/>
      <c r="M485" s="12"/>
    </row>
    <row r="486" spans="1:13" x14ac:dyDescent="0.25">
      <c r="A486" s="33" t="s">
        <v>139</v>
      </c>
      <c r="B486" s="33" t="s">
        <v>23</v>
      </c>
      <c r="C486" s="33" t="s">
        <v>40</v>
      </c>
      <c r="D486" s="34" t="s">
        <v>140</v>
      </c>
      <c r="E486" s="27"/>
      <c r="F486" s="27"/>
      <c r="G486" s="27"/>
      <c r="H486" s="27"/>
      <c r="I486" s="27"/>
      <c r="J486" s="27"/>
      <c r="K486" s="1">
        <f>K489</f>
        <v>1</v>
      </c>
      <c r="L486" s="9"/>
      <c r="M486" s="9">
        <f>M489</f>
        <v>0</v>
      </c>
    </row>
    <row r="487" spans="1:13" ht="90" x14ac:dyDescent="0.25">
      <c r="A487" s="27"/>
      <c r="B487" s="27"/>
      <c r="C487" s="27"/>
      <c r="D487" s="28" t="s">
        <v>141</v>
      </c>
      <c r="E487" s="27"/>
      <c r="F487" s="27"/>
      <c r="G487" s="27"/>
      <c r="H487" s="27"/>
      <c r="I487" s="27"/>
      <c r="J487" s="27"/>
      <c r="K487" s="27"/>
      <c r="L487" s="7"/>
      <c r="M487" s="7"/>
    </row>
    <row r="488" spans="1:13" x14ac:dyDescent="0.25">
      <c r="A488" s="27"/>
      <c r="B488" s="27"/>
      <c r="C488" s="27"/>
      <c r="D488" s="28"/>
      <c r="E488" s="33" t="s">
        <v>142</v>
      </c>
      <c r="F488" s="27">
        <v>1</v>
      </c>
      <c r="G488" s="35">
        <v>0</v>
      </c>
      <c r="H488" s="35">
        <v>0</v>
      </c>
      <c r="I488" s="35">
        <v>0</v>
      </c>
      <c r="J488" s="1">
        <f>F488*(G488+ (G488= 0))*(H488+ (H488= 0))*(I488+ (I488= 0))</f>
        <v>1</v>
      </c>
      <c r="K488" s="27"/>
      <c r="L488" s="7"/>
      <c r="M488" s="7"/>
    </row>
    <row r="489" spans="1:13" x14ac:dyDescent="0.25">
      <c r="A489" s="27"/>
      <c r="B489" s="27"/>
      <c r="C489" s="27"/>
      <c r="D489" s="28"/>
      <c r="E489" s="27"/>
      <c r="F489" s="27"/>
      <c r="G489" s="27"/>
      <c r="H489" s="27"/>
      <c r="I489" s="27"/>
      <c r="J489" s="36" t="s">
        <v>143</v>
      </c>
      <c r="K489" s="32">
        <f>SUM(J488:J488)</f>
        <v>1</v>
      </c>
      <c r="L489" s="10"/>
      <c r="M489" s="6">
        <f>ROUND(L489*K489,2)</f>
        <v>0</v>
      </c>
    </row>
    <row r="490" spans="1:13" ht="0.95" customHeight="1" x14ac:dyDescent="0.25">
      <c r="A490" s="37"/>
      <c r="B490" s="37"/>
      <c r="C490" s="37"/>
      <c r="D490" s="38"/>
      <c r="E490" s="37"/>
      <c r="F490" s="37"/>
      <c r="G490" s="37"/>
      <c r="H490" s="37"/>
      <c r="I490" s="37"/>
      <c r="J490" s="37"/>
      <c r="K490" s="37"/>
      <c r="L490" s="12"/>
      <c r="M490" s="12"/>
    </row>
    <row r="491" spans="1:13" x14ac:dyDescent="0.25">
      <c r="A491" s="27"/>
      <c r="B491" s="27"/>
      <c r="C491" s="27"/>
      <c r="D491" s="28"/>
      <c r="E491" s="27"/>
      <c r="F491" s="27"/>
      <c r="G491" s="27"/>
      <c r="H491" s="27"/>
      <c r="I491" s="27"/>
      <c r="J491" s="36" t="s">
        <v>340</v>
      </c>
      <c r="K491" s="35">
        <v>1</v>
      </c>
      <c r="L491" s="6"/>
      <c r="M491" s="6">
        <f>ROUND(L491*K491,2)</f>
        <v>0</v>
      </c>
    </row>
    <row r="492" spans="1:13" ht="0.95" customHeight="1" x14ac:dyDescent="0.25">
      <c r="A492" s="37"/>
      <c r="B492" s="37"/>
      <c r="C492" s="37"/>
      <c r="D492" s="38"/>
      <c r="E492" s="37"/>
      <c r="F492" s="37"/>
      <c r="G492" s="37"/>
      <c r="H492" s="37"/>
      <c r="I492" s="37"/>
      <c r="J492" s="37"/>
      <c r="K492" s="37"/>
      <c r="L492" s="12"/>
      <c r="M492" s="12"/>
    </row>
    <row r="493" spans="1:13" x14ac:dyDescent="0.25">
      <c r="A493" s="29" t="s">
        <v>341</v>
      </c>
      <c r="B493" s="29" t="s">
        <v>17</v>
      </c>
      <c r="C493" s="29" t="s">
        <v>18</v>
      </c>
      <c r="D493" s="30" t="s">
        <v>146</v>
      </c>
      <c r="E493" s="31"/>
      <c r="F493" s="31"/>
      <c r="G493" s="31"/>
      <c r="H493" s="31"/>
      <c r="I493" s="31"/>
      <c r="J493" s="31"/>
      <c r="K493" s="32">
        <f>K553</f>
        <v>1</v>
      </c>
      <c r="L493" s="6"/>
      <c r="M493" s="6">
        <f>M553</f>
        <v>0</v>
      </c>
    </row>
    <row r="494" spans="1:13" x14ac:dyDescent="0.25">
      <c r="A494" s="27"/>
      <c r="B494" s="27"/>
      <c r="C494" s="27"/>
      <c r="D494" s="28"/>
      <c r="E494" s="27"/>
      <c r="F494" s="27"/>
      <c r="G494" s="27"/>
      <c r="H494" s="27"/>
      <c r="I494" s="27"/>
      <c r="J494" s="27"/>
      <c r="K494" s="27"/>
      <c r="L494" s="7"/>
      <c r="M494" s="7"/>
    </row>
    <row r="495" spans="1:13" x14ac:dyDescent="0.25">
      <c r="A495" s="33" t="s">
        <v>147</v>
      </c>
      <c r="B495" s="33" t="s">
        <v>23</v>
      </c>
      <c r="C495" s="33" t="s">
        <v>35</v>
      </c>
      <c r="D495" s="34" t="s">
        <v>148</v>
      </c>
      <c r="E495" s="27"/>
      <c r="F495" s="27"/>
      <c r="G495" s="27"/>
      <c r="H495" s="27"/>
      <c r="I495" s="27"/>
      <c r="J495" s="27"/>
      <c r="K495" s="1">
        <f>K499</f>
        <v>780</v>
      </c>
      <c r="L495" s="9"/>
      <c r="M495" s="9">
        <f>M499</f>
        <v>0</v>
      </c>
    </row>
    <row r="496" spans="1:13" ht="56.25" x14ac:dyDescent="0.25">
      <c r="A496" s="27"/>
      <c r="B496" s="27"/>
      <c r="C496" s="27"/>
      <c r="D496" s="28" t="s">
        <v>149</v>
      </c>
      <c r="E496" s="27"/>
      <c r="F496" s="27"/>
      <c r="G496" s="27"/>
      <c r="H496" s="27"/>
      <c r="I496" s="27"/>
      <c r="J496" s="27"/>
      <c r="K496" s="27"/>
      <c r="L496" s="7"/>
      <c r="M496" s="7"/>
    </row>
    <row r="497" spans="1:13" x14ac:dyDescent="0.25">
      <c r="A497" s="27"/>
      <c r="B497" s="27"/>
      <c r="C497" s="27"/>
      <c r="D497" s="28"/>
      <c r="E497" s="33" t="s">
        <v>338</v>
      </c>
      <c r="F497" s="27">
        <v>1</v>
      </c>
      <c r="G497" s="35">
        <v>23</v>
      </c>
      <c r="H497" s="35">
        <v>20</v>
      </c>
      <c r="I497" s="35">
        <v>0</v>
      </c>
      <c r="J497" s="1">
        <f>F497*(G497+ (G497= 0))*(H497+ (H497= 0))*(I497+ (I497= 0))</f>
        <v>460</v>
      </c>
      <c r="K497" s="27"/>
      <c r="L497" s="7"/>
      <c r="M497" s="7"/>
    </row>
    <row r="498" spans="1:13" x14ac:dyDescent="0.25">
      <c r="A498" s="27"/>
      <c r="B498" s="27"/>
      <c r="C498" s="27"/>
      <c r="D498" s="28"/>
      <c r="E498" s="33" t="s">
        <v>18</v>
      </c>
      <c r="F498" s="27">
        <v>2</v>
      </c>
      <c r="G498" s="35">
        <v>32</v>
      </c>
      <c r="H498" s="35">
        <v>5</v>
      </c>
      <c r="I498" s="35">
        <v>0</v>
      </c>
      <c r="J498" s="1">
        <f>F498*(G498+ (G498= 0))*(H498+ (H498= 0))*(I498+ (I498= 0))</f>
        <v>320</v>
      </c>
      <c r="K498" s="27"/>
      <c r="L498" s="7"/>
      <c r="M498" s="7"/>
    </row>
    <row r="499" spans="1:13" x14ac:dyDescent="0.25">
      <c r="A499" s="27"/>
      <c r="B499" s="27"/>
      <c r="C499" s="27"/>
      <c r="D499" s="28"/>
      <c r="E499" s="27"/>
      <c r="F499" s="27"/>
      <c r="G499" s="27"/>
      <c r="H499" s="27"/>
      <c r="I499" s="27"/>
      <c r="J499" s="36" t="s">
        <v>150</v>
      </c>
      <c r="K499" s="32">
        <f>SUM(J497:J498)</f>
        <v>780</v>
      </c>
      <c r="L499" s="10"/>
      <c r="M499" s="6">
        <f>ROUND(L499*K499,2)</f>
        <v>0</v>
      </c>
    </row>
    <row r="500" spans="1:13" ht="0.95" customHeight="1" x14ac:dyDescent="0.25">
      <c r="A500" s="37"/>
      <c r="B500" s="37"/>
      <c r="C500" s="37"/>
      <c r="D500" s="38"/>
      <c r="E500" s="37"/>
      <c r="F500" s="37"/>
      <c r="G500" s="37"/>
      <c r="H500" s="37"/>
      <c r="I500" s="37"/>
      <c r="J500" s="37"/>
      <c r="K500" s="37"/>
      <c r="L500" s="12"/>
      <c r="M500" s="12"/>
    </row>
    <row r="501" spans="1:13" ht="22.5" x14ac:dyDescent="0.25">
      <c r="A501" s="33" t="s">
        <v>151</v>
      </c>
      <c r="B501" s="33" t="s">
        <v>23</v>
      </c>
      <c r="C501" s="33" t="s">
        <v>45</v>
      </c>
      <c r="D501" s="34" t="s">
        <v>152</v>
      </c>
      <c r="E501" s="27"/>
      <c r="F501" s="27"/>
      <c r="G501" s="27"/>
      <c r="H501" s="27"/>
      <c r="I501" s="27"/>
      <c r="J501" s="27"/>
      <c r="K501" s="1">
        <f>K505</f>
        <v>780</v>
      </c>
      <c r="L501" s="9"/>
      <c r="M501" s="9">
        <f>M505</f>
        <v>0</v>
      </c>
    </row>
    <row r="502" spans="1:13" ht="146.25" x14ac:dyDescent="0.25">
      <c r="A502" s="27"/>
      <c r="B502" s="27"/>
      <c r="C502" s="27"/>
      <c r="D502" s="28" t="s">
        <v>153</v>
      </c>
      <c r="E502" s="27"/>
      <c r="F502" s="27"/>
      <c r="G502" s="27"/>
      <c r="H502" s="27"/>
      <c r="I502" s="27"/>
      <c r="J502" s="27"/>
      <c r="K502" s="27"/>
      <c r="L502" s="7"/>
      <c r="M502" s="7"/>
    </row>
    <row r="503" spans="1:13" x14ac:dyDescent="0.25">
      <c r="A503" s="27"/>
      <c r="B503" s="27"/>
      <c r="C503" s="27"/>
      <c r="D503" s="28"/>
      <c r="E503" s="33" t="s">
        <v>338</v>
      </c>
      <c r="F503" s="27">
        <v>1</v>
      </c>
      <c r="G503" s="35">
        <v>23</v>
      </c>
      <c r="H503" s="35">
        <v>20</v>
      </c>
      <c r="I503" s="35">
        <v>0</v>
      </c>
      <c r="J503" s="1">
        <f>F503*(G503+ (G503= 0))*(H503+ (H503= 0))*(I503+ (I503= 0))</f>
        <v>460</v>
      </c>
      <c r="K503" s="27"/>
      <c r="L503" s="7"/>
      <c r="M503" s="7"/>
    </row>
    <row r="504" spans="1:13" x14ac:dyDescent="0.25">
      <c r="A504" s="27"/>
      <c r="B504" s="27"/>
      <c r="C504" s="27"/>
      <c r="D504" s="28"/>
      <c r="E504" s="33" t="s">
        <v>18</v>
      </c>
      <c r="F504" s="27">
        <v>2</v>
      </c>
      <c r="G504" s="35">
        <v>32</v>
      </c>
      <c r="H504" s="35">
        <v>5</v>
      </c>
      <c r="I504" s="35">
        <v>0</v>
      </c>
      <c r="J504" s="1">
        <f>F504*(G504+ (G504= 0))*(H504+ (H504= 0))*(I504+ (I504= 0))</f>
        <v>320</v>
      </c>
      <c r="K504" s="27"/>
      <c r="L504" s="7"/>
      <c r="M504" s="7"/>
    </row>
    <row r="505" spans="1:13" x14ac:dyDescent="0.25">
      <c r="A505" s="27"/>
      <c r="B505" s="27"/>
      <c r="C505" s="27"/>
      <c r="D505" s="28"/>
      <c r="E505" s="27"/>
      <c r="F505" s="27"/>
      <c r="G505" s="27"/>
      <c r="H505" s="27"/>
      <c r="I505" s="27"/>
      <c r="J505" s="36" t="s">
        <v>154</v>
      </c>
      <c r="K505" s="32">
        <f>SUM(J503:J504)</f>
        <v>780</v>
      </c>
      <c r="L505" s="10"/>
      <c r="M505" s="6">
        <f>ROUND(L505*K505,2)</f>
        <v>0</v>
      </c>
    </row>
    <row r="506" spans="1:13" ht="0.95" customHeight="1" x14ac:dyDescent="0.25">
      <c r="A506" s="37"/>
      <c r="B506" s="37"/>
      <c r="C506" s="37"/>
      <c r="D506" s="38"/>
      <c r="E506" s="37"/>
      <c r="F506" s="37"/>
      <c r="G506" s="37"/>
      <c r="H506" s="37"/>
      <c r="I506" s="37"/>
      <c r="J506" s="37"/>
      <c r="K506" s="37"/>
      <c r="L506" s="12"/>
      <c r="M506" s="12"/>
    </row>
    <row r="507" spans="1:13" ht="22.5" x14ac:dyDescent="0.25">
      <c r="A507" s="33" t="s">
        <v>155</v>
      </c>
      <c r="B507" s="33" t="s">
        <v>23</v>
      </c>
      <c r="C507" s="33" t="s">
        <v>24</v>
      </c>
      <c r="D507" s="34" t="s">
        <v>156</v>
      </c>
      <c r="E507" s="27"/>
      <c r="F507" s="27"/>
      <c r="G507" s="27"/>
      <c r="H507" s="27"/>
      <c r="I507" s="27"/>
      <c r="J507" s="27"/>
      <c r="K507" s="1">
        <f>K515</f>
        <v>160</v>
      </c>
      <c r="L507" s="9"/>
      <c r="M507" s="9">
        <f>M515</f>
        <v>0</v>
      </c>
    </row>
    <row r="508" spans="1:13" ht="157.5" x14ac:dyDescent="0.25">
      <c r="A508" s="27"/>
      <c r="B508" s="27"/>
      <c r="C508" s="27"/>
      <c r="D508" s="28" t="s">
        <v>157</v>
      </c>
      <c r="E508" s="27"/>
      <c r="F508" s="27"/>
      <c r="G508" s="27"/>
      <c r="H508" s="27"/>
      <c r="I508" s="27"/>
      <c r="J508" s="27"/>
      <c r="K508" s="27"/>
      <c r="L508" s="7"/>
      <c r="M508" s="7"/>
    </row>
    <row r="509" spans="1:13" x14ac:dyDescent="0.25">
      <c r="A509" s="27"/>
      <c r="B509" s="27"/>
      <c r="C509" s="27"/>
      <c r="D509" s="28"/>
      <c r="E509" s="33" t="s">
        <v>330</v>
      </c>
      <c r="F509" s="27">
        <v>1</v>
      </c>
      <c r="G509" s="35">
        <v>23</v>
      </c>
      <c r="H509" s="35">
        <v>0</v>
      </c>
      <c r="I509" s="35">
        <v>0</v>
      </c>
      <c r="J509" s="1">
        <f t="shared" ref="J509:J514" si="3">F509*(G509+ (G509= 0))*(H509+ (H509= 0))*(I509+ (I509= 0))</f>
        <v>23</v>
      </c>
      <c r="K509" s="27"/>
      <c r="L509" s="7"/>
      <c r="M509" s="7"/>
    </row>
    <row r="510" spans="1:13" x14ac:dyDescent="0.25">
      <c r="A510" s="27"/>
      <c r="B510" s="27"/>
      <c r="C510" s="27"/>
      <c r="D510" s="28"/>
      <c r="E510" s="33" t="s">
        <v>18</v>
      </c>
      <c r="F510" s="27">
        <v>2</v>
      </c>
      <c r="G510" s="35">
        <v>5</v>
      </c>
      <c r="H510" s="35">
        <v>0</v>
      </c>
      <c r="I510" s="35">
        <v>0</v>
      </c>
      <c r="J510" s="1">
        <f t="shared" si="3"/>
        <v>10</v>
      </c>
      <c r="K510" s="27"/>
      <c r="L510" s="7"/>
      <c r="M510" s="7"/>
    </row>
    <row r="511" spans="1:13" x14ac:dyDescent="0.25">
      <c r="A511" s="27"/>
      <c r="B511" s="27"/>
      <c r="C511" s="27"/>
      <c r="D511" s="28"/>
      <c r="E511" s="33" t="s">
        <v>18</v>
      </c>
      <c r="F511" s="27">
        <v>2</v>
      </c>
      <c r="G511" s="35">
        <v>32</v>
      </c>
      <c r="H511" s="35">
        <v>0</v>
      </c>
      <c r="I511" s="35">
        <v>0</v>
      </c>
      <c r="J511" s="1">
        <f t="shared" si="3"/>
        <v>64</v>
      </c>
      <c r="K511" s="27"/>
      <c r="L511" s="7"/>
      <c r="M511" s="7"/>
    </row>
    <row r="512" spans="1:13" x14ac:dyDescent="0.25">
      <c r="A512" s="27"/>
      <c r="B512" s="27"/>
      <c r="C512" s="27"/>
      <c r="D512" s="28"/>
      <c r="E512" s="33" t="s">
        <v>18</v>
      </c>
      <c r="F512" s="27">
        <v>1</v>
      </c>
      <c r="G512" s="35">
        <v>20</v>
      </c>
      <c r="H512" s="35">
        <v>0</v>
      </c>
      <c r="I512" s="35">
        <v>0</v>
      </c>
      <c r="J512" s="1">
        <f t="shared" si="3"/>
        <v>20</v>
      </c>
      <c r="K512" s="27"/>
      <c r="L512" s="7"/>
      <c r="M512" s="7"/>
    </row>
    <row r="513" spans="1:13" x14ac:dyDescent="0.25">
      <c r="A513" s="27"/>
      <c r="B513" s="27"/>
      <c r="C513" s="27"/>
      <c r="D513" s="28"/>
      <c r="E513" s="33" t="s">
        <v>18</v>
      </c>
      <c r="F513" s="27">
        <v>2</v>
      </c>
      <c r="G513" s="35">
        <v>9</v>
      </c>
      <c r="H513" s="35">
        <v>0</v>
      </c>
      <c r="I513" s="35">
        <v>0</v>
      </c>
      <c r="J513" s="1">
        <f t="shared" si="3"/>
        <v>18</v>
      </c>
      <c r="K513" s="27"/>
      <c r="L513" s="7"/>
      <c r="M513" s="7"/>
    </row>
    <row r="514" spans="1:13" x14ac:dyDescent="0.25">
      <c r="A514" s="27"/>
      <c r="B514" s="27"/>
      <c r="C514" s="27"/>
      <c r="D514" s="28"/>
      <c r="E514" s="33" t="s">
        <v>158</v>
      </c>
      <c r="F514" s="27">
        <v>2</v>
      </c>
      <c r="G514" s="35">
        <v>12.5</v>
      </c>
      <c r="H514" s="35">
        <v>0</v>
      </c>
      <c r="I514" s="35">
        <v>0</v>
      </c>
      <c r="J514" s="1">
        <f t="shared" si="3"/>
        <v>25</v>
      </c>
      <c r="K514" s="27"/>
      <c r="L514" s="7"/>
      <c r="M514" s="7"/>
    </row>
    <row r="515" spans="1:13" x14ac:dyDescent="0.25">
      <c r="A515" s="27"/>
      <c r="B515" s="27"/>
      <c r="C515" s="27"/>
      <c r="D515" s="28"/>
      <c r="E515" s="27"/>
      <c r="F515" s="27"/>
      <c r="G515" s="27"/>
      <c r="H515" s="27"/>
      <c r="I515" s="27"/>
      <c r="J515" s="36" t="s">
        <v>159</v>
      </c>
      <c r="K515" s="32">
        <f>SUM(J509:J514)</f>
        <v>160</v>
      </c>
      <c r="L515" s="10"/>
      <c r="M515" s="6">
        <f>ROUND(L515*K515,2)</f>
        <v>0</v>
      </c>
    </row>
    <row r="516" spans="1:13" ht="0.95" customHeight="1" x14ac:dyDescent="0.25">
      <c r="A516" s="37"/>
      <c r="B516" s="37"/>
      <c r="C516" s="37"/>
      <c r="D516" s="38"/>
      <c r="E516" s="37"/>
      <c r="F516" s="37"/>
      <c r="G516" s="37"/>
      <c r="H516" s="37"/>
      <c r="I516" s="37"/>
      <c r="J516" s="37"/>
      <c r="K516" s="37"/>
      <c r="L516" s="12"/>
      <c r="M516" s="12"/>
    </row>
    <row r="517" spans="1:13" ht="22.5" x14ac:dyDescent="0.25">
      <c r="A517" s="33" t="s">
        <v>160</v>
      </c>
      <c r="B517" s="33" t="s">
        <v>23</v>
      </c>
      <c r="C517" s="33" t="s">
        <v>40</v>
      </c>
      <c r="D517" s="34" t="s">
        <v>161</v>
      </c>
      <c r="E517" s="27"/>
      <c r="F517" s="27"/>
      <c r="G517" s="27"/>
      <c r="H517" s="27"/>
      <c r="I517" s="27"/>
      <c r="J517" s="27"/>
      <c r="K517" s="1">
        <f>K521</f>
        <v>56</v>
      </c>
      <c r="L517" s="9"/>
      <c r="M517" s="9">
        <f>M521</f>
        <v>0</v>
      </c>
    </row>
    <row r="518" spans="1:13" ht="157.5" x14ac:dyDescent="0.25">
      <c r="A518" s="27"/>
      <c r="B518" s="27"/>
      <c r="C518" s="27"/>
      <c r="D518" s="28" t="s">
        <v>162</v>
      </c>
      <c r="E518" s="27"/>
      <c r="F518" s="27"/>
      <c r="G518" s="27"/>
      <c r="H518" s="27"/>
      <c r="I518" s="27"/>
      <c r="J518" s="27"/>
      <c r="K518" s="27"/>
      <c r="L518" s="7"/>
      <c r="M518" s="7"/>
    </row>
    <row r="519" spans="1:13" x14ac:dyDescent="0.25">
      <c r="A519" s="27"/>
      <c r="B519" s="27"/>
      <c r="C519" s="27"/>
      <c r="D519" s="28"/>
      <c r="E519" s="33" t="s">
        <v>163</v>
      </c>
      <c r="F519" s="27">
        <v>1</v>
      </c>
      <c r="G519" s="35">
        <v>48</v>
      </c>
      <c r="H519" s="35">
        <v>0</v>
      </c>
      <c r="I519" s="35">
        <v>0</v>
      </c>
      <c r="J519" s="1">
        <f>F519*(G519+ (G519= 0))*(H519+ (H519= 0))*(I519+ (I519= 0))</f>
        <v>48</v>
      </c>
      <c r="K519" s="27"/>
      <c r="L519" s="7"/>
      <c r="M519" s="7"/>
    </row>
    <row r="520" spans="1:13" x14ac:dyDescent="0.25">
      <c r="A520" s="27"/>
      <c r="B520" s="27"/>
      <c r="C520" s="27"/>
      <c r="D520" s="28"/>
      <c r="E520" s="33" t="s">
        <v>18</v>
      </c>
      <c r="F520" s="27">
        <v>1</v>
      </c>
      <c r="G520" s="35">
        <v>8</v>
      </c>
      <c r="H520" s="35">
        <v>0</v>
      </c>
      <c r="I520" s="35">
        <v>0</v>
      </c>
      <c r="J520" s="1">
        <f>F520*(G520+ (G520= 0))*(H520+ (H520= 0))*(I520+ (I520= 0))</f>
        <v>8</v>
      </c>
      <c r="K520" s="27"/>
      <c r="L520" s="7"/>
      <c r="M520" s="7"/>
    </row>
    <row r="521" spans="1:13" x14ac:dyDescent="0.25">
      <c r="A521" s="27"/>
      <c r="B521" s="27"/>
      <c r="C521" s="27"/>
      <c r="D521" s="28"/>
      <c r="E521" s="27"/>
      <c r="F521" s="27"/>
      <c r="G521" s="27"/>
      <c r="H521" s="27"/>
      <c r="I521" s="27"/>
      <c r="J521" s="36" t="s">
        <v>164</v>
      </c>
      <c r="K521" s="32">
        <f>SUM(J519:J520)</f>
        <v>56</v>
      </c>
      <c r="L521" s="10"/>
      <c r="M521" s="6">
        <f>ROUND(L521*K521,2)</f>
        <v>0</v>
      </c>
    </row>
    <row r="522" spans="1:13" ht="0.95" customHeight="1" x14ac:dyDescent="0.25">
      <c r="A522" s="37"/>
      <c r="B522" s="37"/>
      <c r="C522" s="37"/>
      <c r="D522" s="38"/>
      <c r="E522" s="37"/>
      <c r="F522" s="37"/>
      <c r="G522" s="37"/>
      <c r="H522" s="37"/>
      <c r="I522" s="37"/>
      <c r="J522" s="37"/>
      <c r="K522" s="37"/>
      <c r="L522" s="12"/>
      <c r="M522" s="12"/>
    </row>
    <row r="523" spans="1:13" x14ac:dyDescent="0.25">
      <c r="A523" s="33" t="s">
        <v>165</v>
      </c>
      <c r="B523" s="33" t="s">
        <v>23</v>
      </c>
      <c r="C523" s="33" t="s">
        <v>45</v>
      </c>
      <c r="D523" s="34" t="s">
        <v>166</v>
      </c>
      <c r="E523" s="27"/>
      <c r="F523" s="27"/>
      <c r="G523" s="27"/>
      <c r="H523" s="27"/>
      <c r="I523" s="27"/>
      <c r="J523" s="27"/>
      <c r="K523" s="1">
        <f>K527</f>
        <v>1560</v>
      </c>
      <c r="L523" s="9"/>
      <c r="M523" s="9">
        <f>M527</f>
        <v>0</v>
      </c>
    </row>
    <row r="524" spans="1:13" ht="33.75" x14ac:dyDescent="0.25">
      <c r="A524" s="27"/>
      <c r="B524" s="27"/>
      <c r="C524" s="27"/>
      <c r="D524" s="28" t="s">
        <v>167</v>
      </c>
      <c r="E524" s="27"/>
      <c r="F524" s="27"/>
      <c r="G524" s="27"/>
      <c r="H524" s="27"/>
      <c r="I524" s="27"/>
      <c r="J524" s="27"/>
      <c r="K524" s="27"/>
      <c r="L524" s="7"/>
      <c r="M524" s="7"/>
    </row>
    <row r="525" spans="1:13" x14ac:dyDescent="0.25">
      <c r="A525" s="27"/>
      <c r="B525" s="27"/>
      <c r="C525" s="27"/>
      <c r="D525" s="28"/>
      <c r="E525" s="33" t="s">
        <v>338</v>
      </c>
      <c r="F525" s="27">
        <v>2</v>
      </c>
      <c r="G525" s="35">
        <v>23</v>
      </c>
      <c r="H525" s="35">
        <v>20</v>
      </c>
      <c r="I525" s="35">
        <v>0</v>
      </c>
      <c r="J525" s="1">
        <f>F525*(G525+ (G525= 0))*(H525+ (H525= 0))*(I525+ (I525= 0))</f>
        <v>920</v>
      </c>
      <c r="K525" s="27"/>
      <c r="L525" s="7"/>
      <c r="M525" s="7"/>
    </row>
    <row r="526" spans="1:13" x14ac:dyDescent="0.25">
      <c r="A526" s="27"/>
      <c r="B526" s="27"/>
      <c r="C526" s="27"/>
      <c r="D526" s="28"/>
      <c r="E526" s="33" t="s">
        <v>18</v>
      </c>
      <c r="F526" s="27">
        <v>4</v>
      </c>
      <c r="G526" s="35">
        <v>32</v>
      </c>
      <c r="H526" s="35">
        <v>5</v>
      </c>
      <c r="I526" s="35">
        <v>0</v>
      </c>
      <c r="J526" s="1">
        <f>F526*(G526+ (G526= 0))*(H526+ (H526= 0))*(I526+ (I526= 0))</f>
        <v>640</v>
      </c>
      <c r="K526" s="27"/>
      <c r="L526" s="7"/>
      <c r="M526" s="7"/>
    </row>
    <row r="527" spans="1:13" x14ac:dyDescent="0.25">
      <c r="A527" s="27"/>
      <c r="B527" s="27"/>
      <c r="C527" s="27"/>
      <c r="D527" s="28"/>
      <c r="E527" s="27"/>
      <c r="F527" s="27"/>
      <c r="G527" s="27"/>
      <c r="H527" s="27"/>
      <c r="I527" s="27"/>
      <c r="J527" s="36" t="s">
        <v>168</v>
      </c>
      <c r="K527" s="32">
        <f>SUM(J525:J526)</f>
        <v>1560</v>
      </c>
      <c r="L527" s="10"/>
      <c r="M527" s="6">
        <f>ROUND(L527*K527,2)</f>
        <v>0</v>
      </c>
    </row>
    <row r="528" spans="1:13" ht="0.95" customHeight="1" x14ac:dyDescent="0.25">
      <c r="A528" s="37"/>
      <c r="B528" s="37"/>
      <c r="C528" s="37"/>
      <c r="D528" s="38"/>
      <c r="E528" s="37"/>
      <c r="F528" s="37"/>
      <c r="G528" s="37"/>
      <c r="H528" s="37"/>
      <c r="I528" s="37"/>
      <c r="J528" s="37"/>
      <c r="K528" s="37"/>
      <c r="L528" s="12"/>
      <c r="M528" s="12"/>
    </row>
    <row r="529" spans="1:13" x14ac:dyDescent="0.25">
      <c r="A529" s="33" t="s">
        <v>169</v>
      </c>
      <c r="B529" s="33" t="s">
        <v>23</v>
      </c>
      <c r="C529" s="33" t="s">
        <v>45</v>
      </c>
      <c r="D529" s="34" t="s">
        <v>170</v>
      </c>
      <c r="E529" s="27"/>
      <c r="F529" s="27"/>
      <c r="G529" s="27"/>
      <c r="H529" s="27"/>
      <c r="I529" s="27"/>
      <c r="J529" s="27"/>
      <c r="K529" s="1">
        <f>K532</f>
        <v>460</v>
      </c>
      <c r="L529" s="9"/>
      <c r="M529" s="9">
        <f>M532</f>
        <v>0</v>
      </c>
    </row>
    <row r="530" spans="1:13" ht="101.25" x14ac:dyDescent="0.25">
      <c r="A530" s="27"/>
      <c r="B530" s="27"/>
      <c r="C530" s="27"/>
      <c r="D530" s="28" t="s">
        <v>171</v>
      </c>
      <c r="E530" s="27"/>
      <c r="F530" s="27"/>
      <c r="G530" s="27"/>
      <c r="H530" s="27"/>
      <c r="I530" s="27"/>
      <c r="J530" s="27"/>
      <c r="K530" s="27"/>
      <c r="L530" s="7"/>
      <c r="M530" s="7"/>
    </row>
    <row r="531" spans="1:13" x14ac:dyDescent="0.25">
      <c r="A531" s="27"/>
      <c r="B531" s="27"/>
      <c r="C531" s="27"/>
      <c r="D531" s="28"/>
      <c r="E531" s="33" t="s">
        <v>338</v>
      </c>
      <c r="F531" s="27">
        <v>1</v>
      </c>
      <c r="G531" s="35">
        <v>23</v>
      </c>
      <c r="H531" s="35">
        <v>20</v>
      </c>
      <c r="I531" s="35">
        <v>0</v>
      </c>
      <c r="J531" s="1">
        <f>F531*(G531+ (G531= 0))*(H531+ (H531= 0))*(I531+ (I531= 0))</f>
        <v>460</v>
      </c>
      <c r="K531" s="27"/>
      <c r="L531" s="7"/>
      <c r="M531" s="7"/>
    </row>
    <row r="532" spans="1:13" x14ac:dyDescent="0.25">
      <c r="A532" s="27"/>
      <c r="B532" s="27"/>
      <c r="C532" s="27"/>
      <c r="D532" s="28"/>
      <c r="E532" s="27"/>
      <c r="F532" s="27"/>
      <c r="G532" s="27"/>
      <c r="H532" s="27"/>
      <c r="I532" s="27"/>
      <c r="J532" s="36" t="s">
        <v>172</v>
      </c>
      <c r="K532" s="32">
        <f>SUM(J531:J531)</f>
        <v>460</v>
      </c>
      <c r="L532" s="10"/>
      <c r="M532" s="6">
        <f>ROUND(L532*K532,2)</f>
        <v>0</v>
      </c>
    </row>
    <row r="533" spans="1:13" ht="0.95" customHeight="1" x14ac:dyDescent="0.25">
      <c r="A533" s="37"/>
      <c r="B533" s="37"/>
      <c r="C533" s="37"/>
      <c r="D533" s="38"/>
      <c r="E533" s="37"/>
      <c r="F533" s="37"/>
      <c r="G533" s="37"/>
      <c r="H533" s="37"/>
      <c r="I533" s="37"/>
      <c r="J533" s="37"/>
      <c r="K533" s="37"/>
      <c r="L533" s="12"/>
      <c r="M533" s="12"/>
    </row>
    <row r="534" spans="1:13" x14ac:dyDescent="0.25">
      <c r="A534" s="33" t="s">
        <v>173</v>
      </c>
      <c r="B534" s="33" t="s">
        <v>23</v>
      </c>
      <c r="C534" s="33" t="s">
        <v>45</v>
      </c>
      <c r="D534" s="34" t="s">
        <v>174</v>
      </c>
      <c r="E534" s="27"/>
      <c r="F534" s="27"/>
      <c r="G534" s="27"/>
      <c r="H534" s="27"/>
      <c r="I534" s="27"/>
      <c r="J534" s="27"/>
      <c r="K534" s="1">
        <f>K537</f>
        <v>189</v>
      </c>
      <c r="L534" s="9"/>
      <c r="M534" s="9">
        <f>M537</f>
        <v>0</v>
      </c>
    </row>
    <row r="535" spans="1:13" ht="236.25" x14ac:dyDescent="0.25">
      <c r="A535" s="27"/>
      <c r="B535" s="27"/>
      <c r="C535" s="27"/>
      <c r="D535" s="28" t="s">
        <v>175</v>
      </c>
      <c r="E535" s="27"/>
      <c r="F535" s="27"/>
      <c r="G535" s="27"/>
      <c r="H535" s="27"/>
      <c r="I535" s="27"/>
      <c r="J535" s="27"/>
      <c r="K535" s="27"/>
      <c r="L535" s="7"/>
      <c r="M535" s="7"/>
    </row>
    <row r="536" spans="1:13" x14ac:dyDescent="0.25">
      <c r="A536" s="27"/>
      <c r="B536" s="27"/>
      <c r="C536" s="27"/>
      <c r="D536" s="28"/>
      <c r="E536" s="33" t="s">
        <v>330</v>
      </c>
      <c r="F536" s="27">
        <v>1</v>
      </c>
      <c r="G536" s="35">
        <v>21</v>
      </c>
      <c r="H536" s="35">
        <v>9</v>
      </c>
      <c r="I536" s="35">
        <v>0</v>
      </c>
      <c r="J536" s="1">
        <f>F536*(G536+ (G536= 0))*(H536+ (H536= 0))*(I536+ (I536= 0))</f>
        <v>189</v>
      </c>
      <c r="K536" s="27"/>
      <c r="L536" s="7"/>
      <c r="M536" s="7"/>
    </row>
    <row r="537" spans="1:13" x14ac:dyDescent="0.25">
      <c r="A537" s="27"/>
      <c r="B537" s="27"/>
      <c r="C537" s="27"/>
      <c r="D537" s="28"/>
      <c r="E537" s="27"/>
      <c r="F537" s="27"/>
      <c r="G537" s="27"/>
      <c r="H537" s="27"/>
      <c r="I537" s="27"/>
      <c r="J537" s="36" t="s">
        <v>176</v>
      </c>
      <c r="K537" s="32">
        <f>SUM(J536:J536)</f>
        <v>189</v>
      </c>
      <c r="L537" s="10"/>
      <c r="M537" s="6">
        <f>ROUND(L537*K537,2)</f>
        <v>0</v>
      </c>
    </row>
    <row r="538" spans="1:13" ht="0.95" customHeight="1" x14ac:dyDescent="0.25">
      <c r="A538" s="37"/>
      <c r="B538" s="37"/>
      <c r="C538" s="37"/>
      <c r="D538" s="38"/>
      <c r="E538" s="37"/>
      <c r="F538" s="37"/>
      <c r="G538" s="37"/>
      <c r="H538" s="37"/>
      <c r="I538" s="37"/>
      <c r="J538" s="37"/>
      <c r="K538" s="37"/>
      <c r="L538" s="12"/>
      <c r="M538" s="12"/>
    </row>
    <row r="539" spans="1:13" ht="22.5" x14ac:dyDescent="0.25">
      <c r="A539" s="33" t="s">
        <v>177</v>
      </c>
      <c r="B539" s="33" t="s">
        <v>23</v>
      </c>
      <c r="C539" s="33" t="s">
        <v>24</v>
      </c>
      <c r="D539" s="34" t="s">
        <v>178</v>
      </c>
      <c r="E539" s="27"/>
      <c r="F539" s="27"/>
      <c r="G539" s="27"/>
      <c r="H539" s="27"/>
      <c r="I539" s="27"/>
      <c r="J539" s="27"/>
      <c r="K539" s="1">
        <f>K544</f>
        <v>46</v>
      </c>
      <c r="L539" s="9"/>
      <c r="M539" s="9">
        <f>M544</f>
        <v>0</v>
      </c>
    </row>
    <row r="540" spans="1:13" ht="112.5" x14ac:dyDescent="0.25">
      <c r="A540" s="27"/>
      <c r="B540" s="27"/>
      <c r="C540" s="27"/>
      <c r="D540" s="28" t="s">
        <v>179</v>
      </c>
      <c r="E540" s="27"/>
      <c r="F540" s="27"/>
      <c r="G540" s="27"/>
      <c r="H540" s="27"/>
      <c r="I540" s="27"/>
      <c r="J540" s="27"/>
      <c r="K540" s="27"/>
      <c r="L540" s="7"/>
      <c r="M540" s="7"/>
    </row>
    <row r="541" spans="1:13" x14ac:dyDescent="0.25">
      <c r="A541" s="27"/>
      <c r="B541" s="27"/>
      <c r="C541" s="27"/>
      <c r="D541" s="28"/>
      <c r="E541" s="33" t="s">
        <v>342</v>
      </c>
      <c r="F541" s="27">
        <v>1</v>
      </c>
      <c r="G541" s="35">
        <v>21</v>
      </c>
      <c r="H541" s="35">
        <v>0</v>
      </c>
      <c r="I541" s="35">
        <v>0</v>
      </c>
      <c r="J541" s="1">
        <f>F541*(G541+ (G541= 0))*(H541+ (H541= 0))*(I541+ (I541= 0))</f>
        <v>21</v>
      </c>
      <c r="K541" s="27"/>
      <c r="L541" s="7"/>
      <c r="M541" s="7"/>
    </row>
    <row r="542" spans="1:13" x14ac:dyDescent="0.25">
      <c r="A542" s="27"/>
      <c r="B542" s="27"/>
      <c r="C542" s="27"/>
      <c r="D542" s="28"/>
      <c r="E542" s="33" t="s">
        <v>18</v>
      </c>
      <c r="F542" s="27">
        <v>2</v>
      </c>
      <c r="G542" s="35">
        <v>9</v>
      </c>
      <c r="H542" s="35">
        <v>0</v>
      </c>
      <c r="I542" s="35">
        <v>0</v>
      </c>
      <c r="J542" s="1">
        <f>F542*(G542+ (G542= 0))*(H542+ (H542= 0))*(I542+ (I542= 0))</f>
        <v>18</v>
      </c>
      <c r="K542" s="27"/>
      <c r="L542" s="7"/>
      <c r="M542" s="7"/>
    </row>
    <row r="543" spans="1:13" x14ac:dyDescent="0.25">
      <c r="A543" s="27"/>
      <c r="B543" s="27"/>
      <c r="C543" s="27"/>
      <c r="D543" s="28"/>
      <c r="E543" s="33" t="s">
        <v>137</v>
      </c>
      <c r="F543" s="27">
        <v>1</v>
      </c>
      <c r="G543" s="35">
        <v>7</v>
      </c>
      <c r="H543" s="35">
        <v>0</v>
      </c>
      <c r="I543" s="35">
        <v>0</v>
      </c>
      <c r="J543" s="1">
        <f>F543*(G543+ (G543= 0))*(H543+ (H543= 0))*(I543+ (I543= 0))</f>
        <v>7</v>
      </c>
      <c r="K543" s="27"/>
      <c r="L543" s="7"/>
      <c r="M543" s="7"/>
    </row>
    <row r="544" spans="1:13" x14ac:dyDescent="0.25">
      <c r="A544" s="27"/>
      <c r="B544" s="27"/>
      <c r="C544" s="27"/>
      <c r="D544" s="28"/>
      <c r="E544" s="27"/>
      <c r="F544" s="27"/>
      <c r="G544" s="27"/>
      <c r="H544" s="27"/>
      <c r="I544" s="27"/>
      <c r="J544" s="36" t="s">
        <v>180</v>
      </c>
      <c r="K544" s="32">
        <f>SUM(J541:J543)</f>
        <v>46</v>
      </c>
      <c r="L544" s="10"/>
      <c r="M544" s="6">
        <f>ROUND(L544*K544,2)</f>
        <v>0</v>
      </c>
    </row>
    <row r="545" spans="1:13" ht="0.95" customHeight="1" x14ac:dyDescent="0.25">
      <c r="A545" s="37"/>
      <c r="B545" s="37"/>
      <c r="C545" s="37"/>
      <c r="D545" s="38"/>
      <c r="E545" s="37"/>
      <c r="F545" s="37"/>
      <c r="G545" s="37"/>
      <c r="H545" s="37"/>
      <c r="I545" s="37"/>
      <c r="J545" s="37"/>
      <c r="K545" s="37"/>
      <c r="L545" s="12"/>
      <c r="M545" s="12"/>
    </row>
    <row r="546" spans="1:13" ht="22.5" x14ac:dyDescent="0.25">
      <c r="A546" s="33" t="s">
        <v>181</v>
      </c>
      <c r="B546" s="33" t="s">
        <v>23</v>
      </c>
      <c r="C546" s="33" t="s">
        <v>24</v>
      </c>
      <c r="D546" s="34" t="s">
        <v>182</v>
      </c>
      <c r="E546" s="27"/>
      <c r="F546" s="27"/>
      <c r="G546" s="27"/>
      <c r="H546" s="27"/>
      <c r="I546" s="27"/>
      <c r="J546" s="27"/>
      <c r="K546" s="1">
        <f>K551</f>
        <v>94</v>
      </c>
      <c r="L546" s="9"/>
      <c r="M546" s="9">
        <f>M551</f>
        <v>0</v>
      </c>
    </row>
    <row r="547" spans="1:13" ht="168.75" x14ac:dyDescent="0.25">
      <c r="A547" s="27"/>
      <c r="B547" s="27"/>
      <c r="C547" s="27"/>
      <c r="D547" s="28" t="s">
        <v>183</v>
      </c>
      <c r="E547" s="27"/>
      <c r="F547" s="27"/>
      <c r="G547" s="27"/>
      <c r="H547" s="27"/>
      <c r="I547" s="27"/>
      <c r="J547" s="27"/>
      <c r="K547" s="27"/>
      <c r="L547" s="7"/>
      <c r="M547" s="7"/>
    </row>
    <row r="548" spans="1:13" x14ac:dyDescent="0.25">
      <c r="A548" s="27"/>
      <c r="B548" s="27"/>
      <c r="C548" s="27"/>
      <c r="D548" s="28"/>
      <c r="E548" s="33" t="s">
        <v>184</v>
      </c>
      <c r="F548" s="27">
        <v>1</v>
      </c>
      <c r="G548" s="35">
        <v>30</v>
      </c>
      <c r="H548" s="35">
        <v>0</v>
      </c>
      <c r="I548" s="35">
        <v>0</v>
      </c>
      <c r="J548" s="1">
        <f>F548*(G548+ (G548= 0))*(H548+ (H548= 0))*(I548+ (I548= 0))</f>
        <v>30</v>
      </c>
      <c r="K548" s="27"/>
      <c r="L548" s="7"/>
      <c r="M548" s="7"/>
    </row>
    <row r="549" spans="1:13" x14ac:dyDescent="0.25">
      <c r="A549" s="27"/>
      <c r="B549" s="27"/>
      <c r="C549" s="27"/>
      <c r="D549" s="28"/>
      <c r="E549" s="33" t="s">
        <v>185</v>
      </c>
      <c r="F549" s="27">
        <v>2</v>
      </c>
      <c r="G549" s="35">
        <v>23</v>
      </c>
      <c r="H549" s="35">
        <v>0</v>
      </c>
      <c r="I549" s="35">
        <v>0</v>
      </c>
      <c r="J549" s="1">
        <f>F549*(G549+ (G549= 0))*(H549+ (H549= 0))*(I549+ (I549= 0))</f>
        <v>46</v>
      </c>
      <c r="K549" s="27"/>
      <c r="L549" s="7"/>
      <c r="M549" s="7"/>
    </row>
    <row r="550" spans="1:13" x14ac:dyDescent="0.25">
      <c r="A550" s="27"/>
      <c r="B550" s="27"/>
      <c r="C550" s="27"/>
      <c r="D550" s="28"/>
      <c r="E550" s="33" t="s">
        <v>18</v>
      </c>
      <c r="F550" s="27">
        <v>2</v>
      </c>
      <c r="G550" s="35">
        <v>9</v>
      </c>
      <c r="H550" s="35">
        <v>0</v>
      </c>
      <c r="I550" s="35">
        <v>0</v>
      </c>
      <c r="J550" s="1">
        <f>F550*(G550+ (G550= 0))*(H550+ (H550= 0))*(I550+ (I550= 0))</f>
        <v>18</v>
      </c>
      <c r="K550" s="27"/>
      <c r="L550" s="7"/>
      <c r="M550" s="7"/>
    </row>
    <row r="551" spans="1:13" x14ac:dyDescent="0.25">
      <c r="A551" s="27"/>
      <c r="B551" s="27"/>
      <c r="C551" s="27"/>
      <c r="D551" s="28"/>
      <c r="E551" s="27"/>
      <c r="F551" s="27"/>
      <c r="G551" s="27"/>
      <c r="H551" s="27"/>
      <c r="I551" s="27"/>
      <c r="J551" s="36" t="s">
        <v>186</v>
      </c>
      <c r="K551" s="32">
        <f>SUM(J548:J550)</f>
        <v>94</v>
      </c>
      <c r="L551" s="10"/>
      <c r="M551" s="6">
        <f>ROUND(L551*K551,2)</f>
        <v>0</v>
      </c>
    </row>
    <row r="552" spans="1:13" ht="0.95" customHeight="1" x14ac:dyDescent="0.25">
      <c r="A552" s="37"/>
      <c r="B552" s="37"/>
      <c r="C552" s="37"/>
      <c r="D552" s="38"/>
      <c r="E552" s="37"/>
      <c r="F552" s="37"/>
      <c r="G552" s="37"/>
      <c r="H552" s="37"/>
      <c r="I552" s="37"/>
      <c r="J552" s="37"/>
      <c r="K552" s="37"/>
      <c r="L552" s="12"/>
      <c r="M552" s="12"/>
    </row>
    <row r="553" spans="1:13" x14ac:dyDescent="0.25">
      <c r="A553" s="27"/>
      <c r="B553" s="27"/>
      <c r="C553" s="27"/>
      <c r="D553" s="28"/>
      <c r="E553" s="27"/>
      <c r="F553" s="27"/>
      <c r="G553" s="27"/>
      <c r="H553" s="27"/>
      <c r="I553" s="27"/>
      <c r="J553" s="36" t="s">
        <v>343</v>
      </c>
      <c r="K553" s="35">
        <v>1</v>
      </c>
      <c r="L553" s="6"/>
      <c r="M553" s="6">
        <f>ROUND(L553*K553,2)</f>
        <v>0</v>
      </c>
    </row>
    <row r="554" spans="1:13" ht="0.95" customHeight="1" x14ac:dyDescent="0.25">
      <c r="A554" s="37"/>
      <c r="B554" s="37"/>
      <c r="C554" s="37"/>
      <c r="D554" s="38"/>
      <c r="E554" s="37"/>
      <c r="F554" s="37"/>
      <c r="G554" s="37"/>
      <c r="H554" s="37"/>
      <c r="I554" s="37"/>
      <c r="J554" s="37"/>
      <c r="K554" s="37"/>
      <c r="L554" s="12"/>
      <c r="M554" s="12"/>
    </row>
    <row r="555" spans="1:13" x14ac:dyDescent="0.25">
      <c r="A555" s="29" t="s">
        <v>344</v>
      </c>
      <c r="B555" s="29" t="s">
        <v>17</v>
      </c>
      <c r="C555" s="29" t="s">
        <v>18</v>
      </c>
      <c r="D555" s="30" t="s">
        <v>189</v>
      </c>
      <c r="E555" s="31"/>
      <c r="F555" s="31"/>
      <c r="G555" s="31"/>
      <c r="H555" s="31"/>
      <c r="I555" s="31"/>
      <c r="J555" s="31"/>
      <c r="K555" s="32">
        <f>K595</f>
        <v>1</v>
      </c>
      <c r="L555" s="6"/>
      <c r="M555" s="6">
        <f>M595</f>
        <v>0</v>
      </c>
    </row>
    <row r="556" spans="1:13" x14ac:dyDescent="0.25">
      <c r="A556" s="27"/>
      <c r="B556" s="27"/>
      <c r="C556" s="27"/>
      <c r="D556" s="28"/>
      <c r="E556" s="27"/>
      <c r="F556" s="27"/>
      <c r="G556" s="27"/>
      <c r="H556" s="27"/>
      <c r="I556" s="27"/>
      <c r="J556" s="27"/>
      <c r="K556" s="27"/>
      <c r="L556" s="7"/>
      <c r="M556" s="7"/>
    </row>
    <row r="557" spans="1:13" x14ac:dyDescent="0.25">
      <c r="A557" s="33" t="s">
        <v>190</v>
      </c>
      <c r="B557" s="33" t="s">
        <v>23</v>
      </c>
      <c r="C557" s="33" t="s">
        <v>40</v>
      </c>
      <c r="D557" s="34" t="s">
        <v>191</v>
      </c>
      <c r="E557" s="27"/>
      <c r="F557" s="27"/>
      <c r="G557" s="27"/>
      <c r="H557" s="27"/>
      <c r="I557" s="27"/>
      <c r="J557" s="27"/>
      <c r="K557" s="1">
        <f>K562</f>
        <v>8</v>
      </c>
      <c r="L557" s="9"/>
      <c r="M557" s="9">
        <f>M562</f>
        <v>0</v>
      </c>
    </row>
    <row r="558" spans="1:13" ht="101.25" x14ac:dyDescent="0.25">
      <c r="A558" s="27"/>
      <c r="B558" s="27"/>
      <c r="C558" s="27"/>
      <c r="D558" s="28" t="s">
        <v>192</v>
      </c>
      <c r="E558" s="27"/>
      <c r="F558" s="27"/>
      <c r="G558" s="27"/>
      <c r="H558" s="27"/>
      <c r="I558" s="27"/>
      <c r="J558" s="27"/>
      <c r="K558" s="27"/>
      <c r="L558" s="7"/>
      <c r="M558" s="7"/>
    </row>
    <row r="559" spans="1:13" x14ac:dyDescent="0.25">
      <c r="A559" s="27"/>
      <c r="B559" s="27"/>
      <c r="C559" s="27"/>
      <c r="D559" s="28"/>
      <c r="E559" s="33" t="s">
        <v>330</v>
      </c>
      <c r="F559" s="27">
        <v>1</v>
      </c>
      <c r="G559" s="35">
        <v>4</v>
      </c>
      <c r="H559" s="35">
        <v>0</v>
      </c>
      <c r="I559" s="35">
        <v>0</v>
      </c>
      <c r="J559" s="1">
        <f>F559*(G559+ (G559= 0))*(H559+ (H559= 0))*(I559+ (I559= 0))</f>
        <v>4</v>
      </c>
      <c r="K559" s="27"/>
      <c r="L559" s="7"/>
      <c r="M559" s="7"/>
    </row>
    <row r="560" spans="1:13" x14ac:dyDescent="0.25">
      <c r="A560" s="27"/>
      <c r="B560" s="27"/>
      <c r="C560" s="27"/>
      <c r="D560" s="28"/>
      <c r="E560" s="33" t="s">
        <v>18</v>
      </c>
      <c r="F560" s="27">
        <v>2</v>
      </c>
      <c r="G560" s="35">
        <v>0</v>
      </c>
      <c r="H560" s="35">
        <v>0</v>
      </c>
      <c r="I560" s="35">
        <v>0</v>
      </c>
      <c r="J560" s="1">
        <f>F560*(G560+ (G560= 0))*(H560+ (H560= 0))*(I560+ (I560= 0))</f>
        <v>2</v>
      </c>
      <c r="K560" s="27"/>
      <c r="L560" s="7"/>
      <c r="M560" s="7"/>
    </row>
    <row r="561" spans="1:13" x14ac:dyDescent="0.25">
      <c r="A561" s="27"/>
      <c r="B561" s="27"/>
      <c r="C561" s="27"/>
      <c r="D561" s="28"/>
      <c r="E561" s="33" t="s">
        <v>110</v>
      </c>
      <c r="F561" s="27">
        <v>2</v>
      </c>
      <c r="G561" s="35">
        <v>0</v>
      </c>
      <c r="H561" s="35">
        <v>0</v>
      </c>
      <c r="I561" s="35">
        <v>0</v>
      </c>
      <c r="J561" s="1">
        <f>F561*(G561+ (G561= 0))*(H561+ (H561= 0))*(I561+ (I561= 0))</f>
        <v>2</v>
      </c>
      <c r="K561" s="27"/>
      <c r="L561" s="7"/>
      <c r="M561" s="7"/>
    </row>
    <row r="562" spans="1:13" x14ac:dyDescent="0.25">
      <c r="A562" s="27"/>
      <c r="B562" s="27"/>
      <c r="C562" s="27"/>
      <c r="D562" s="28"/>
      <c r="E562" s="27"/>
      <c r="F562" s="27"/>
      <c r="G562" s="27"/>
      <c r="H562" s="27"/>
      <c r="I562" s="27"/>
      <c r="J562" s="36" t="s">
        <v>194</v>
      </c>
      <c r="K562" s="32">
        <f>SUM(J559:J561)</f>
        <v>8</v>
      </c>
      <c r="L562" s="10"/>
      <c r="M562" s="6">
        <f>ROUND(L562*K562,2)</f>
        <v>0</v>
      </c>
    </row>
    <row r="563" spans="1:13" ht="0.95" customHeight="1" x14ac:dyDescent="0.25">
      <c r="A563" s="37"/>
      <c r="B563" s="37"/>
      <c r="C563" s="37"/>
      <c r="D563" s="38"/>
      <c r="E563" s="37"/>
      <c r="F563" s="37"/>
      <c r="G563" s="37"/>
      <c r="H563" s="37"/>
      <c r="I563" s="37"/>
      <c r="J563" s="37"/>
      <c r="K563" s="37"/>
      <c r="L563" s="12"/>
      <c r="M563" s="12"/>
    </row>
    <row r="564" spans="1:13" x14ac:dyDescent="0.25">
      <c r="A564" s="33" t="s">
        <v>195</v>
      </c>
      <c r="B564" s="33" t="s">
        <v>23</v>
      </c>
      <c r="C564" s="33" t="s">
        <v>40</v>
      </c>
      <c r="D564" s="34" t="s">
        <v>196</v>
      </c>
      <c r="E564" s="27"/>
      <c r="F564" s="27"/>
      <c r="G564" s="27"/>
      <c r="H564" s="27"/>
      <c r="I564" s="27"/>
      <c r="J564" s="27"/>
      <c r="K564" s="1">
        <f>K568</f>
        <v>8</v>
      </c>
      <c r="L564" s="9"/>
      <c r="M564" s="9">
        <f>M568</f>
        <v>0</v>
      </c>
    </row>
    <row r="565" spans="1:13" ht="123.75" x14ac:dyDescent="0.25">
      <c r="A565" s="27"/>
      <c r="B565" s="27"/>
      <c r="C565" s="27"/>
      <c r="D565" s="28" t="s">
        <v>197</v>
      </c>
      <c r="E565" s="27"/>
      <c r="F565" s="27"/>
      <c r="G565" s="27"/>
      <c r="H565" s="27"/>
      <c r="I565" s="27"/>
      <c r="J565" s="27"/>
      <c r="K565" s="27"/>
      <c r="L565" s="7"/>
      <c r="M565" s="7"/>
    </row>
    <row r="566" spans="1:13" x14ac:dyDescent="0.25">
      <c r="A566" s="27"/>
      <c r="B566" s="27"/>
      <c r="C566" s="27"/>
      <c r="D566" s="28"/>
      <c r="E566" s="33" t="s">
        <v>338</v>
      </c>
      <c r="F566" s="27">
        <v>1</v>
      </c>
      <c r="G566" s="35">
        <v>4</v>
      </c>
      <c r="H566" s="35">
        <v>0</v>
      </c>
      <c r="I566" s="35">
        <v>0</v>
      </c>
      <c r="J566" s="1">
        <f>F566*(G566+ (G566= 0))*(H566+ (H566= 0))*(I566+ (I566= 0))</f>
        <v>4</v>
      </c>
      <c r="K566" s="27"/>
      <c r="L566" s="7"/>
      <c r="M566" s="7"/>
    </row>
    <row r="567" spans="1:13" x14ac:dyDescent="0.25">
      <c r="A567" s="27"/>
      <c r="B567" s="27"/>
      <c r="C567" s="27"/>
      <c r="D567" s="28"/>
      <c r="E567" s="33" t="s">
        <v>18</v>
      </c>
      <c r="F567" s="27">
        <v>2</v>
      </c>
      <c r="G567" s="35">
        <v>2</v>
      </c>
      <c r="H567" s="35">
        <v>0</v>
      </c>
      <c r="I567" s="35">
        <v>0</v>
      </c>
      <c r="J567" s="1">
        <f>F567*(G567+ (G567= 0))*(H567+ (H567= 0))*(I567+ (I567= 0))</f>
        <v>4</v>
      </c>
      <c r="K567" s="27"/>
      <c r="L567" s="7"/>
      <c r="M567" s="7"/>
    </row>
    <row r="568" spans="1:13" x14ac:dyDescent="0.25">
      <c r="A568" s="27"/>
      <c r="B568" s="27"/>
      <c r="C568" s="27"/>
      <c r="D568" s="28"/>
      <c r="E568" s="27"/>
      <c r="F568" s="27"/>
      <c r="G568" s="27"/>
      <c r="H568" s="27"/>
      <c r="I568" s="27"/>
      <c r="J568" s="36" t="s">
        <v>198</v>
      </c>
      <c r="K568" s="32">
        <f>SUM(J566:J567)</f>
        <v>8</v>
      </c>
      <c r="L568" s="10"/>
      <c r="M568" s="6">
        <f>ROUND(L568*K568,2)</f>
        <v>0</v>
      </c>
    </row>
    <row r="569" spans="1:13" ht="0.95" customHeight="1" x14ac:dyDescent="0.25">
      <c r="A569" s="37"/>
      <c r="B569" s="37"/>
      <c r="C569" s="37"/>
      <c r="D569" s="38"/>
      <c r="E569" s="37"/>
      <c r="F569" s="37"/>
      <c r="G569" s="37"/>
      <c r="H569" s="37"/>
      <c r="I569" s="37"/>
      <c r="J569" s="37"/>
      <c r="K569" s="37"/>
      <c r="L569" s="12"/>
      <c r="M569" s="12"/>
    </row>
    <row r="570" spans="1:13" ht="22.5" x14ac:dyDescent="0.25">
      <c r="A570" s="33" t="s">
        <v>199</v>
      </c>
      <c r="B570" s="33" t="s">
        <v>23</v>
      </c>
      <c r="C570" s="33" t="s">
        <v>24</v>
      </c>
      <c r="D570" s="34" t="s">
        <v>200</v>
      </c>
      <c r="E570" s="27"/>
      <c r="F570" s="27"/>
      <c r="G570" s="27"/>
      <c r="H570" s="27"/>
      <c r="I570" s="27"/>
      <c r="J570" s="27"/>
      <c r="K570" s="1">
        <f>K573</f>
        <v>5</v>
      </c>
      <c r="L570" s="9"/>
      <c r="M570" s="9">
        <f>M573</f>
        <v>0</v>
      </c>
    </row>
    <row r="571" spans="1:13" ht="101.25" x14ac:dyDescent="0.25">
      <c r="A571" s="27"/>
      <c r="B571" s="27"/>
      <c r="C571" s="27"/>
      <c r="D571" s="28" t="s">
        <v>201</v>
      </c>
      <c r="E571" s="27"/>
      <c r="F571" s="27"/>
      <c r="G571" s="27"/>
      <c r="H571" s="27"/>
      <c r="I571" s="27"/>
      <c r="J571" s="27"/>
      <c r="K571" s="27"/>
      <c r="L571" s="7"/>
      <c r="M571" s="7"/>
    </row>
    <row r="572" spans="1:13" x14ac:dyDescent="0.25">
      <c r="A572" s="27"/>
      <c r="B572" s="27"/>
      <c r="C572" s="27"/>
      <c r="D572" s="28"/>
      <c r="E572" s="33" t="s">
        <v>330</v>
      </c>
      <c r="F572" s="27">
        <v>1</v>
      </c>
      <c r="G572" s="35">
        <v>5</v>
      </c>
      <c r="H572" s="35">
        <v>0</v>
      </c>
      <c r="I572" s="35">
        <v>0</v>
      </c>
      <c r="J572" s="1">
        <f>F572*(G572+ (G572= 0))*(H572+ (H572= 0))*(I572+ (I572= 0))</f>
        <v>5</v>
      </c>
      <c r="K572" s="27"/>
      <c r="L572" s="7"/>
      <c r="M572" s="7"/>
    </row>
    <row r="573" spans="1:13" x14ac:dyDescent="0.25">
      <c r="A573" s="27"/>
      <c r="B573" s="27"/>
      <c r="C573" s="27"/>
      <c r="D573" s="28"/>
      <c r="E573" s="27"/>
      <c r="F573" s="27"/>
      <c r="G573" s="27"/>
      <c r="H573" s="27"/>
      <c r="I573" s="27"/>
      <c r="J573" s="36" t="s">
        <v>202</v>
      </c>
      <c r="K573" s="32">
        <f>SUM(J572:J572)</f>
        <v>5</v>
      </c>
      <c r="L573" s="10"/>
      <c r="M573" s="6">
        <f>ROUND(L573*K573,2)</f>
        <v>0</v>
      </c>
    </row>
    <row r="574" spans="1:13" ht="0.95" customHeight="1" x14ac:dyDescent="0.25">
      <c r="A574" s="37"/>
      <c r="B574" s="37"/>
      <c r="C574" s="37"/>
      <c r="D574" s="38"/>
      <c r="E574" s="37"/>
      <c r="F574" s="37"/>
      <c r="G574" s="37"/>
      <c r="H574" s="37"/>
      <c r="I574" s="37"/>
      <c r="J574" s="37"/>
      <c r="K574" s="37"/>
      <c r="L574" s="12"/>
      <c r="M574" s="12"/>
    </row>
    <row r="575" spans="1:13" ht="22.5" x14ac:dyDescent="0.25">
      <c r="A575" s="33" t="s">
        <v>203</v>
      </c>
      <c r="B575" s="33" t="s">
        <v>23</v>
      </c>
      <c r="C575" s="33" t="s">
        <v>24</v>
      </c>
      <c r="D575" s="34" t="s">
        <v>204</v>
      </c>
      <c r="E575" s="27"/>
      <c r="F575" s="27"/>
      <c r="G575" s="27"/>
      <c r="H575" s="27"/>
      <c r="I575" s="27"/>
      <c r="J575" s="27"/>
      <c r="K575" s="1">
        <f>K578</f>
        <v>21</v>
      </c>
      <c r="L575" s="9"/>
      <c r="M575" s="9">
        <f>M578</f>
        <v>0</v>
      </c>
    </row>
    <row r="576" spans="1:13" ht="112.5" x14ac:dyDescent="0.25">
      <c r="A576" s="27"/>
      <c r="B576" s="27"/>
      <c r="C576" s="27"/>
      <c r="D576" s="28" t="s">
        <v>205</v>
      </c>
      <c r="E576" s="27"/>
      <c r="F576" s="27"/>
      <c r="G576" s="27"/>
      <c r="H576" s="27"/>
      <c r="I576" s="27"/>
      <c r="J576" s="27"/>
      <c r="K576" s="27"/>
      <c r="L576" s="7"/>
      <c r="M576" s="7"/>
    </row>
    <row r="577" spans="1:13" x14ac:dyDescent="0.25">
      <c r="A577" s="27"/>
      <c r="B577" s="27"/>
      <c r="C577" s="27"/>
      <c r="D577" s="28"/>
      <c r="E577" s="33" t="s">
        <v>330</v>
      </c>
      <c r="F577" s="27">
        <v>1</v>
      </c>
      <c r="G577" s="35">
        <v>21</v>
      </c>
      <c r="H577" s="35">
        <v>0</v>
      </c>
      <c r="I577" s="35">
        <v>0</v>
      </c>
      <c r="J577" s="1">
        <f>F577*(G577+ (G577= 0))*(H577+ (H577= 0))*(I577+ (I577= 0))</f>
        <v>21</v>
      </c>
      <c r="K577" s="27"/>
      <c r="L577" s="7"/>
      <c r="M577" s="7"/>
    </row>
    <row r="578" spans="1:13" x14ac:dyDescent="0.25">
      <c r="A578" s="27"/>
      <c r="B578" s="27"/>
      <c r="C578" s="27"/>
      <c r="D578" s="28"/>
      <c r="E578" s="27"/>
      <c r="F578" s="27"/>
      <c r="G578" s="27"/>
      <c r="H578" s="27"/>
      <c r="I578" s="27"/>
      <c r="J578" s="36" t="s">
        <v>206</v>
      </c>
      <c r="K578" s="32">
        <f>SUM(J577:J577)</f>
        <v>21</v>
      </c>
      <c r="L578" s="10"/>
      <c r="M578" s="6">
        <f>ROUND(L578*K578,2)</f>
        <v>0</v>
      </c>
    </row>
    <row r="579" spans="1:13" ht="0.95" customHeight="1" x14ac:dyDescent="0.25">
      <c r="A579" s="37"/>
      <c r="B579" s="37"/>
      <c r="C579" s="37"/>
      <c r="D579" s="38"/>
      <c r="E579" s="37"/>
      <c r="F579" s="37"/>
      <c r="G579" s="37"/>
      <c r="H579" s="37"/>
      <c r="I579" s="37"/>
      <c r="J579" s="37"/>
      <c r="K579" s="37"/>
      <c r="L579" s="12"/>
      <c r="M579" s="12"/>
    </row>
    <row r="580" spans="1:13" x14ac:dyDescent="0.25">
      <c r="A580" s="33" t="s">
        <v>207</v>
      </c>
      <c r="B580" s="33" t="s">
        <v>23</v>
      </c>
      <c r="C580" s="33" t="s">
        <v>24</v>
      </c>
      <c r="D580" s="34" t="s">
        <v>208</v>
      </c>
      <c r="E580" s="27"/>
      <c r="F580" s="27"/>
      <c r="G580" s="27"/>
      <c r="H580" s="27"/>
      <c r="I580" s="27"/>
      <c r="J580" s="27"/>
      <c r="K580" s="1">
        <f>K583</f>
        <v>6</v>
      </c>
      <c r="L580" s="9"/>
      <c r="M580" s="9">
        <f>M583</f>
        <v>0</v>
      </c>
    </row>
    <row r="581" spans="1:13" ht="67.5" x14ac:dyDescent="0.25">
      <c r="A581" s="27"/>
      <c r="B581" s="27"/>
      <c r="C581" s="27"/>
      <c r="D581" s="28" t="s">
        <v>209</v>
      </c>
      <c r="E581" s="27"/>
      <c r="F581" s="27"/>
      <c r="G581" s="27"/>
      <c r="H581" s="27"/>
      <c r="I581" s="27"/>
      <c r="J581" s="27"/>
      <c r="K581" s="27"/>
      <c r="L581" s="7"/>
      <c r="M581" s="7"/>
    </row>
    <row r="582" spans="1:13" x14ac:dyDescent="0.25">
      <c r="A582" s="27"/>
      <c r="B582" s="27"/>
      <c r="C582" s="27"/>
      <c r="D582" s="28"/>
      <c r="E582" s="33" t="s">
        <v>330</v>
      </c>
      <c r="F582" s="27">
        <v>2</v>
      </c>
      <c r="G582" s="35">
        <v>3</v>
      </c>
      <c r="H582" s="35">
        <v>0</v>
      </c>
      <c r="I582" s="35">
        <v>0</v>
      </c>
      <c r="J582" s="1">
        <f>F582*(G582+ (G582= 0))*(H582+ (H582= 0))*(I582+ (I582= 0))</f>
        <v>6</v>
      </c>
      <c r="K582" s="27"/>
      <c r="L582" s="7"/>
      <c r="M582" s="7"/>
    </row>
    <row r="583" spans="1:13" x14ac:dyDescent="0.25">
      <c r="A583" s="27"/>
      <c r="B583" s="27"/>
      <c r="C583" s="27"/>
      <c r="D583" s="28"/>
      <c r="E583" s="27"/>
      <c r="F583" s="27"/>
      <c r="G583" s="27"/>
      <c r="H583" s="27"/>
      <c r="I583" s="27"/>
      <c r="J583" s="36" t="s">
        <v>210</v>
      </c>
      <c r="K583" s="32">
        <f>SUM(J582:J582)</f>
        <v>6</v>
      </c>
      <c r="L583" s="10"/>
      <c r="M583" s="6">
        <f>ROUND(L583*K583,2)</f>
        <v>0</v>
      </c>
    </row>
    <row r="584" spans="1:13" ht="0.95" customHeight="1" x14ac:dyDescent="0.25">
      <c r="A584" s="37"/>
      <c r="B584" s="37"/>
      <c r="C584" s="37"/>
      <c r="D584" s="38"/>
      <c r="E584" s="37"/>
      <c r="F584" s="37"/>
      <c r="G584" s="37"/>
      <c r="H584" s="37"/>
      <c r="I584" s="37"/>
      <c r="J584" s="37"/>
      <c r="K584" s="37"/>
      <c r="L584" s="12"/>
      <c r="M584" s="12"/>
    </row>
    <row r="585" spans="1:13" ht="22.5" x14ac:dyDescent="0.25">
      <c r="A585" s="33" t="s">
        <v>211</v>
      </c>
      <c r="B585" s="33" t="s">
        <v>23</v>
      </c>
      <c r="C585" s="33" t="s">
        <v>24</v>
      </c>
      <c r="D585" s="34" t="s">
        <v>212</v>
      </c>
      <c r="E585" s="27"/>
      <c r="F585" s="27"/>
      <c r="G585" s="27"/>
      <c r="H585" s="27"/>
      <c r="I585" s="27"/>
      <c r="J585" s="27"/>
      <c r="K585" s="1">
        <f>K588</f>
        <v>62</v>
      </c>
      <c r="L585" s="9"/>
      <c r="M585" s="9">
        <f>M588</f>
        <v>0</v>
      </c>
    </row>
    <row r="586" spans="1:13" ht="101.25" x14ac:dyDescent="0.25">
      <c r="A586" s="27"/>
      <c r="B586" s="27"/>
      <c r="C586" s="27"/>
      <c r="D586" s="28" t="s">
        <v>213</v>
      </c>
      <c r="E586" s="27"/>
      <c r="F586" s="27"/>
      <c r="G586" s="27"/>
      <c r="H586" s="27"/>
      <c r="I586" s="27"/>
      <c r="J586" s="27"/>
      <c r="K586" s="27"/>
      <c r="L586" s="7"/>
      <c r="M586" s="7"/>
    </row>
    <row r="587" spans="1:13" x14ac:dyDescent="0.25">
      <c r="A587" s="27"/>
      <c r="B587" s="27"/>
      <c r="C587" s="27"/>
      <c r="D587" s="28"/>
      <c r="E587" s="33" t="s">
        <v>330</v>
      </c>
      <c r="F587" s="27">
        <v>2</v>
      </c>
      <c r="G587" s="35">
        <v>31</v>
      </c>
      <c r="H587" s="35">
        <v>0</v>
      </c>
      <c r="I587" s="35">
        <v>0</v>
      </c>
      <c r="J587" s="1">
        <f>F587*(G587+ (G587= 0))*(H587+ (H587= 0))*(I587+ (I587= 0))</f>
        <v>62</v>
      </c>
      <c r="K587" s="27"/>
      <c r="L587" s="7"/>
      <c r="M587" s="7"/>
    </row>
    <row r="588" spans="1:13" x14ac:dyDescent="0.25">
      <c r="A588" s="27"/>
      <c r="B588" s="27"/>
      <c r="C588" s="27"/>
      <c r="D588" s="28"/>
      <c r="E588" s="27"/>
      <c r="F588" s="27"/>
      <c r="G588" s="27"/>
      <c r="H588" s="27"/>
      <c r="I588" s="27"/>
      <c r="J588" s="36" t="s">
        <v>214</v>
      </c>
      <c r="K588" s="32">
        <f>SUM(J587:J587)</f>
        <v>62</v>
      </c>
      <c r="L588" s="10"/>
      <c r="M588" s="6">
        <f>ROUND(L588*K588,2)</f>
        <v>0</v>
      </c>
    </row>
    <row r="589" spans="1:13" ht="0.95" customHeight="1" x14ac:dyDescent="0.25">
      <c r="A589" s="37"/>
      <c r="B589" s="37"/>
      <c r="C589" s="37"/>
      <c r="D589" s="38"/>
      <c r="E589" s="37"/>
      <c r="F589" s="37"/>
      <c r="G589" s="37"/>
      <c r="H589" s="37"/>
      <c r="I589" s="37"/>
      <c r="J589" s="37"/>
      <c r="K589" s="37"/>
      <c r="L589" s="12"/>
      <c r="M589" s="12"/>
    </row>
    <row r="590" spans="1:13" x14ac:dyDescent="0.25">
      <c r="A590" s="33" t="s">
        <v>215</v>
      </c>
      <c r="B590" s="33" t="s">
        <v>23</v>
      </c>
      <c r="C590" s="33" t="s">
        <v>24</v>
      </c>
      <c r="D590" s="34" t="s">
        <v>216</v>
      </c>
      <c r="E590" s="27"/>
      <c r="F590" s="27"/>
      <c r="G590" s="27"/>
      <c r="H590" s="27"/>
      <c r="I590" s="27"/>
      <c r="J590" s="27"/>
      <c r="K590" s="1">
        <f>K593</f>
        <v>10</v>
      </c>
      <c r="L590" s="9"/>
      <c r="M590" s="9">
        <f>M593</f>
        <v>0</v>
      </c>
    </row>
    <row r="591" spans="1:13" ht="67.5" x14ac:dyDescent="0.25">
      <c r="A591" s="27"/>
      <c r="B591" s="27"/>
      <c r="C591" s="27"/>
      <c r="D591" s="28" t="s">
        <v>217</v>
      </c>
      <c r="E591" s="27"/>
      <c r="F591" s="27"/>
      <c r="G591" s="27"/>
      <c r="H591" s="27"/>
      <c r="I591" s="27"/>
      <c r="J591" s="27"/>
      <c r="K591" s="27"/>
      <c r="L591" s="7"/>
      <c r="M591" s="7"/>
    </row>
    <row r="592" spans="1:13" x14ac:dyDescent="0.25">
      <c r="A592" s="27"/>
      <c r="B592" s="27"/>
      <c r="C592" s="27"/>
      <c r="D592" s="28"/>
      <c r="E592" s="33" t="s">
        <v>218</v>
      </c>
      <c r="F592" s="27">
        <v>1</v>
      </c>
      <c r="G592" s="35">
        <v>10</v>
      </c>
      <c r="H592" s="35">
        <v>0</v>
      </c>
      <c r="I592" s="35">
        <v>0</v>
      </c>
      <c r="J592" s="1">
        <f>F592*(G592+ (G592= 0))*(H592+ (H592= 0))*(I592+ (I592= 0))</f>
        <v>10</v>
      </c>
      <c r="K592" s="27"/>
      <c r="L592" s="7"/>
      <c r="M592" s="7"/>
    </row>
    <row r="593" spans="1:13" x14ac:dyDescent="0.25">
      <c r="A593" s="27"/>
      <c r="B593" s="27"/>
      <c r="C593" s="27"/>
      <c r="D593" s="28"/>
      <c r="E593" s="27"/>
      <c r="F593" s="27"/>
      <c r="G593" s="27"/>
      <c r="H593" s="27"/>
      <c r="I593" s="27"/>
      <c r="J593" s="36" t="s">
        <v>219</v>
      </c>
      <c r="K593" s="32">
        <f>SUM(J592:J592)</f>
        <v>10</v>
      </c>
      <c r="L593" s="10"/>
      <c r="M593" s="6">
        <f>ROUND(L593*K593,2)</f>
        <v>0</v>
      </c>
    </row>
    <row r="594" spans="1:13" ht="0.95" customHeight="1" x14ac:dyDescent="0.25">
      <c r="A594" s="37"/>
      <c r="B594" s="37"/>
      <c r="C594" s="37"/>
      <c r="D594" s="38"/>
      <c r="E594" s="37"/>
      <c r="F594" s="37"/>
      <c r="G594" s="37"/>
      <c r="H594" s="37"/>
      <c r="I594" s="37"/>
      <c r="J594" s="37"/>
      <c r="K594" s="37"/>
      <c r="L594" s="12"/>
      <c r="M594" s="12"/>
    </row>
    <row r="595" spans="1:13" x14ac:dyDescent="0.25">
      <c r="A595" s="27"/>
      <c r="B595" s="27"/>
      <c r="C595" s="27"/>
      <c r="D595" s="28"/>
      <c r="E595" s="27"/>
      <c r="F595" s="27"/>
      <c r="G595" s="27"/>
      <c r="H595" s="27"/>
      <c r="I595" s="27"/>
      <c r="J595" s="36" t="s">
        <v>345</v>
      </c>
      <c r="K595" s="35">
        <v>1</v>
      </c>
      <c r="L595" s="6"/>
      <c r="M595" s="6">
        <f>ROUND(L595*K595,2)</f>
        <v>0</v>
      </c>
    </row>
    <row r="596" spans="1:13" ht="0.95" customHeight="1" x14ac:dyDescent="0.25">
      <c r="A596" s="37"/>
      <c r="B596" s="37"/>
      <c r="C596" s="37"/>
      <c r="D596" s="38"/>
      <c r="E596" s="37"/>
      <c r="F596" s="37"/>
      <c r="G596" s="37"/>
      <c r="H596" s="37"/>
      <c r="I596" s="37"/>
      <c r="J596" s="37"/>
      <c r="K596" s="37"/>
      <c r="L596" s="12"/>
      <c r="M596" s="12"/>
    </row>
    <row r="597" spans="1:13" x14ac:dyDescent="0.25">
      <c r="A597" s="29" t="s">
        <v>346</v>
      </c>
      <c r="B597" s="29" t="s">
        <v>17</v>
      </c>
      <c r="C597" s="29" t="s">
        <v>18</v>
      </c>
      <c r="D597" s="30" t="s">
        <v>222</v>
      </c>
      <c r="E597" s="31"/>
      <c r="F597" s="31"/>
      <c r="G597" s="31"/>
      <c r="H597" s="31"/>
      <c r="I597" s="31"/>
      <c r="J597" s="31"/>
      <c r="K597" s="32">
        <f>K621</f>
        <v>1</v>
      </c>
      <c r="L597" s="6"/>
      <c r="M597" s="6">
        <f>M621</f>
        <v>0</v>
      </c>
    </row>
    <row r="598" spans="1:13" x14ac:dyDescent="0.25">
      <c r="A598" s="27"/>
      <c r="B598" s="27"/>
      <c r="C598" s="27"/>
      <c r="D598" s="28"/>
      <c r="E598" s="27"/>
      <c r="F598" s="27"/>
      <c r="G598" s="27"/>
      <c r="H598" s="27"/>
      <c r="I598" s="27"/>
      <c r="J598" s="27"/>
      <c r="K598" s="27"/>
      <c r="L598" s="7"/>
      <c r="M598" s="7"/>
    </row>
    <row r="599" spans="1:13" ht="22.5" x14ac:dyDescent="0.25">
      <c r="A599" s="33" t="s">
        <v>223</v>
      </c>
      <c r="B599" s="33" t="s">
        <v>23</v>
      </c>
      <c r="C599" s="33" t="s">
        <v>35</v>
      </c>
      <c r="D599" s="34" t="s">
        <v>224</v>
      </c>
      <c r="E599" s="27"/>
      <c r="F599" s="27"/>
      <c r="G599" s="27"/>
      <c r="H599" s="27"/>
      <c r="I599" s="27"/>
      <c r="J599" s="27"/>
      <c r="K599" s="1">
        <f>K603</f>
        <v>43.920999999999999</v>
      </c>
      <c r="L599" s="9"/>
      <c r="M599" s="9">
        <f>M603</f>
        <v>0</v>
      </c>
    </row>
    <row r="600" spans="1:13" ht="112.5" x14ac:dyDescent="0.25">
      <c r="A600" s="27"/>
      <c r="B600" s="27"/>
      <c r="C600" s="27"/>
      <c r="D600" s="28" t="s">
        <v>225</v>
      </c>
      <c r="E600" s="27"/>
      <c r="F600" s="27"/>
      <c r="G600" s="27"/>
      <c r="H600" s="27"/>
      <c r="I600" s="27"/>
      <c r="J600" s="27"/>
      <c r="K600" s="27"/>
      <c r="L600" s="7"/>
      <c r="M600" s="7"/>
    </row>
    <row r="601" spans="1:13" x14ac:dyDescent="0.25">
      <c r="A601" s="27"/>
      <c r="B601" s="27"/>
      <c r="C601" s="27"/>
      <c r="D601" s="28"/>
      <c r="E601" s="33" t="s">
        <v>338</v>
      </c>
      <c r="F601" s="27">
        <v>2</v>
      </c>
      <c r="G601" s="35">
        <v>12.5</v>
      </c>
      <c r="H601" s="35">
        <v>0</v>
      </c>
      <c r="I601" s="35">
        <v>1</v>
      </c>
      <c r="J601" s="1">
        <f>F601*(G601+ (G601= 0))*(H601+ (H601= 0))*(I601+ (I601= 0))</f>
        <v>25</v>
      </c>
      <c r="K601" s="27"/>
      <c r="L601" s="7"/>
      <c r="M601" s="7"/>
    </row>
    <row r="602" spans="1:13" x14ac:dyDescent="0.25">
      <c r="A602" s="27"/>
      <c r="B602" s="27"/>
      <c r="C602" s="27"/>
      <c r="D602" s="28"/>
      <c r="E602" s="33" t="s">
        <v>18</v>
      </c>
      <c r="F602" s="27">
        <v>2</v>
      </c>
      <c r="G602" s="35">
        <v>2.65</v>
      </c>
      <c r="H602" s="35">
        <v>3.57</v>
      </c>
      <c r="I602" s="35">
        <v>0</v>
      </c>
      <c r="J602" s="1">
        <f>F602*(G602+ (G602= 0))*(H602+ (H602= 0))*(I602+ (I602= 0))</f>
        <v>18.920999999999999</v>
      </c>
      <c r="K602" s="27"/>
      <c r="L602" s="7"/>
      <c r="M602" s="7"/>
    </row>
    <row r="603" spans="1:13" x14ac:dyDescent="0.25">
      <c r="A603" s="27"/>
      <c r="B603" s="27"/>
      <c r="C603" s="27"/>
      <c r="D603" s="28"/>
      <c r="E603" s="27"/>
      <c r="F603" s="27"/>
      <c r="G603" s="27"/>
      <c r="H603" s="27"/>
      <c r="I603" s="27"/>
      <c r="J603" s="36" t="s">
        <v>227</v>
      </c>
      <c r="K603" s="32">
        <f>SUM(J601:J602)</f>
        <v>43.920999999999999</v>
      </c>
      <c r="L603" s="10"/>
      <c r="M603" s="6">
        <f>ROUND(L603*K603,2)</f>
        <v>0</v>
      </c>
    </row>
    <row r="604" spans="1:13" ht="0.95" customHeight="1" x14ac:dyDescent="0.25">
      <c r="A604" s="37"/>
      <c r="B604" s="37"/>
      <c r="C604" s="37"/>
      <c r="D604" s="38"/>
      <c r="E604" s="37"/>
      <c r="F604" s="37"/>
      <c r="G604" s="37"/>
      <c r="H604" s="37"/>
      <c r="I604" s="37"/>
      <c r="J604" s="37"/>
      <c r="K604" s="37"/>
      <c r="L604" s="12"/>
      <c r="M604" s="12"/>
    </row>
    <row r="605" spans="1:13" ht="22.5" x14ac:dyDescent="0.25">
      <c r="A605" s="33" t="s">
        <v>228</v>
      </c>
      <c r="B605" s="33" t="s">
        <v>23</v>
      </c>
      <c r="C605" s="33" t="s">
        <v>40</v>
      </c>
      <c r="D605" s="34" t="s">
        <v>229</v>
      </c>
      <c r="E605" s="27"/>
      <c r="F605" s="27"/>
      <c r="G605" s="27"/>
      <c r="H605" s="27"/>
      <c r="I605" s="27"/>
      <c r="J605" s="27"/>
      <c r="K605" s="1">
        <f>K608</f>
        <v>4</v>
      </c>
      <c r="L605" s="9"/>
      <c r="M605" s="9">
        <f>M608</f>
        <v>0</v>
      </c>
    </row>
    <row r="606" spans="1:13" ht="67.5" x14ac:dyDescent="0.25">
      <c r="A606" s="27"/>
      <c r="B606" s="27"/>
      <c r="C606" s="27"/>
      <c r="D606" s="28" t="s">
        <v>230</v>
      </c>
      <c r="E606" s="27"/>
      <c r="F606" s="27"/>
      <c r="G606" s="27"/>
      <c r="H606" s="27"/>
      <c r="I606" s="27"/>
      <c r="J606" s="27"/>
      <c r="K606" s="27"/>
      <c r="L606" s="7"/>
      <c r="M606" s="7"/>
    </row>
    <row r="607" spans="1:13" x14ac:dyDescent="0.25">
      <c r="A607" s="27"/>
      <c r="B607" s="27"/>
      <c r="C607" s="27"/>
      <c r="D607" s="28"/>
      <c r="E607" s="33" t="s">
        <v>330</v>
      </c>
      <c r="F607" s="27">
        <v>1</v>
      </c>
      <c r="G607" s="35">
        <v>4</v>
      </c>
      <c r="H607" s="35">
        <v>0</v>
      </c>
      <c r="I607" s="35">
        <v>0</v>
      </c>
      <c r="J607" s="1">
        <f>F607*(G607+ (G607= 0))*(H607+ (H607= 0))*(I607+ (I607= 0))</f>
        <v>4</v>
      </c>
      <c r="K607" s="27"/>
      <c r="L607" s="7"/>
      <c r="M607" s="7"/>
    </row>
    <row r="608" spans="1:13" x14ac:dyDescent="0.25">
      <c r="A608" s="27"/>
      <c r="B608" s="27"/>
      <c r="C608" s="27"/>
      <c r="D608" s="28"/>
      <c r="E608" s="27"/>
      <c r="F608" s="27"/>
      <c r="G608" s="27"/>
      <c r="H608" s="27"/>
      <c r="I608" s="27"/>
      <c r="J608" s="36" t="s">
        <v>231</v>
      </c>
      <c r="K608" s="32">
        <f>SUM(J607:J607)</f>
        <v>4</v>
      </c>
      <c r="L608" s="10"/>
      <c r="M608" s="6">
        <f>ROUND(L608*K608,2)</f>
        <v>0</v>
      </c>
    </row>
    <row r="609" spans="1:13" ht="0.95" customHeight="1" x14ac:dyDescent="0.25">
      <c r="A609" s="37"/>
      <c r="B609" s="37"/>
      <c r="C609" s="37"/>
      <c r="D609" s="38"/>
      <c r="E609" s="37"/>
      <c r="F609" s="37"/>
      <c r="G609" s="37"/>
      <c r="H609" s="37"/>
      <c r="I609" s="37"/>
      <c r="J609" s="37"/>
      <c r="K609" s="37"/>
      <c r="L609" s="12"/>
      <c r="M609" s="12"/>
    </row>
    <row r="610" spans="1:13" ht="22.5" x14ac:dyDescent="0.25">
      <c r="A610" s="33" t="s">
        <v>232</v>
      </c>
      <c r="B610" s="33" t="s">
        <v>23</v>
      </c>
      <c r="C610" s="33" t="s">
        <v>35</v>
      </c>
      <c r="D610" s="34" t="s">
        <v>233</v>
      </c>
      <c r="E610" s="27"/>
      <c r="F610" s="27"/>
      <c r="G610" s="27"/>
      <c r="H610" s="27"/>
      <c r="I610" s="27"/>
      <c r="J610" s="27"/>
      <c r="K610" s="1">
        <f>K614</f>
        <v>15</v>
      </c>
      <c r="L610" s="9"/>
      <c r="M610" s="9">
        <f>M614</f>
        <v>0</v>
      </c>
    </row>
    <row r="611" spans="1:13" ht="67.5" x14ac:dyDescent="0.25">
      <c r="A611" s="27"/>
      <c r="B611" s="27"/>
      <c r="C611" s="27"/>
      <c r="D611" s="28" t="s">
        <v>234</v>
      </c>
      <c r="E611" s="27"/>
      <c r="F611" s="27"/>
      <c r="G611" s="27"/>
      <c r="H611" s="27"/>
      <c r="I611" s="27"/>
      <c r="J611" s="27"/>
      <c r="K611" s="27"/>
      <c r="L611" s="7"/>
      <c r="M611" s="7"/>
    </row>
    <row r="612" spans="1:13" x14ac:dyDescent="0.25">
      <c r="A612" s="27"/>
      <c r="B612" s="27"/>
      <c r="C612" s="27"/>
      <c r="D612" s="28"/>
      <c r="E612" s="33" t="s">
        <v>342</v>
      </c>
      <c r="F612" s="27">
        <v>2</v>
      </c>
      <c r="G612" s="35">
        <v>21</v>
      </c>
      <c r="H612" s="35">
        <v>0</v>
      </c>
      <c r="I612" s="35">
        <v>0.25</v>
      </c>
      <c r="J612" s="1">
        <f>F612*(G612+ (G612= 0))*(H612+ (H612= 0))*(I612+ (I612= 0))</f>
        <v>10.5</v>
      </c>
      <c r="K612" s="27"/>
      <c r="L612" s="7"/>
      <c r="M612" s="7"/>
    </row>
    <row r="613" spans="1:13" x14ac:dyDescent="0.25">
      <c r="A613" s="27"/>
      <c r="B613" s="27"/>
      <c r="C613" s="27"/>
      <c r="D613" s="28"/>
      <c r="E613" s="33" t="s">
        <v>18</v>
      </c>
      <c r="F613" s="27">
        <v>2</v>
      </c>
      <c r="G613" s="35">
        <v>9</v>
      </c>
      <c r="H613" s="35">
        <v>0</v>
      </c>
      <c r="I613" s="35">
        <v>0.25</v>
      </c>
      <c r="J613" s="1">
        <f>F613*(G613+ (G613= 0))*(H613+ (H613= 0))*(I613+ (I613= 0))</f>
        <v>4.5</v>
      </c>
      <c r="K613" s="27"/>
      <c r="L613" s="7"/>
      <c r="M613" s="7"/>
    </row>
    <row r="614" spans="1:13" x14ac:dyDescent="0.25">
      <c r="A614" s="27"/>
      <c r="B614" s="27"/>
      <c r="C614" s="27"/>
      <c r="D614" s="28"/>
      <c r="E614" s="27"/>
      <c r="F614" s="27"/>
      <c r="G614" s="27"/>
      <c r="H614" s="27"/>
      <c r="I614" s="27"/>
      <c r="J614" s="36" t="s">
        <v>235</v>
      </c>
      <c r="K614" s="32">
        <f>SUM(J612:J613)</f>
        <v>15</v>
      </c>
      <c r="L614" s="10"/>
      <c r="M614" s="6">
        <f>ROUND(L614*K614,2)</f>
        <v>0</v>
      </c>
    </row>
    <row r="615" spans="1:13" ht="0.95" customHeight="1" x14ac:dyDescent="0.25">
      <c r="A615" s="37"/>
      <c r="B615" s="37"/>
      <c r="C615" s="37"/>
      <c r="D615" s="38"/>
      <c r="E615" s="37"/>
      <c r="F615" s="37"/>
      <c r="G615" s="37"/>
      <c r="H615" s="37"/>
      <c r="I615" s="37"/>
      <c r="J615" s="37"/>
      <c r="K615" s="37"/>
      <c r="L615" s="12"/>
      <c r="M615" s="12"/>
    </row>
    <row r="616" spans="1:13" ht="22.5" x14ac:dyDescent="0.25">
      <c r="A616" s="33" t="s">
        <v>236</v>
      </c>
      <c r="B616" s="33" t="s">
        <v>23</v>
      </c>
      <c r="C616" s="33" t="s">
        <v>24</v>
      </c>
      <c r="D616" s="34" t="s">
        <v>237</v>
      </c>
      <c r="E616" s="27"/>
      <c r="F616" s="27"/>
      <c r="G616" s="27"/>
      <c r="H616" s="27"/>
      <c r="I616" s="27"/>
      <c r="J616" s="27"/>
      <c r="K616" s="1">
        <f>K619</f>
        <v>310</v>
      </c>
      <c r="L616" s="9"/>
      <c r="M616" s="9">
        <f>M619</f>
        <v>0</v>
      </c>
    </row>
    <row r="617" spans="1:13" ht="90" x14ac:dyDescent="0.25">
      <c r="A617" s="27"/>
      <c r="B617" s="27"/>
      <c r="C617" s="27"/>
      <c r="D617" s="28" t="s">
        <v>238</v>
      </c>
      <c r="E617" s="27"/>
      <c r="F617" s="27"/>
      <c r="G617" s="27"/>
      <c r="H617" s="27"/>
      <c r="I617" s="27"/>
      <c r="J617" s="27"/>
      <c r="K617" s="27"/>
      <c r="L617" s="7"/>
      <c r="M617" s="7"/>
    </row>
    <row r="618" spans="1:13" x14ac:dyDescent="0.25">
      <c r="A618" s="27"/>
      <c r="B618" s="27"/>
      <c r="C618" s="27"/>
      <c r="D618" s="28"/>
      <c r="E618" s="33" t="s">
        <v>347</v>
      </c>
      <c r="F618" s="27">
        <v>1</v>
      </c>
      <c r="G618" s="35">
        <v>310</v>
      </c>
      <c r="H618" s="35">
        <v>0</v>
      </c>
      <c r="I618" s="35">
        <v>0</v>
      </c>
      <c r="J618" s="1">
        <f>F618*(G618+ (G618= 0))*(H618+ (H618= 0))*(I618+ (I618= 0))</f>
        <v>310</v>
      </c>
      <c r="K618" s="27"/>
      <c r="L618" s="7"/>
      <c r="M618" s="7"/>
    </row>
    <row r="619" spans="1:13" x14ac:dyDescent="0.25">
      <c r="A619" s="27"/>
      <c r="B619" s="27"/>
      <c r="C619" s="27"/>
      <c r="D619" s="28"/>
      <c r="E619" s="27"/>
      <c r="F619" s="27"/>
      <c r="G619" s="27"/>
      <c r="H619" s="27"/>
      <c r="I619" s="27"/>
      <c r="J619" s="36" t="s">
        <v>239</v>
      </c>
      <c r="K619" s="32">
        <f>SUM(J618:J618)</f>
        <v>310</v>
      </c>
      <c r="L619" s="10"/>
      <c r="M619" s="6">
        <f>ROUND(L619*K619,2)</f>
        <v>0</v>
      </c>
    </row>
    <row r="620" spans="1:13" ht="0.95" customHeight="1" x14ac:dyDescent="0.25">
      <c r="A620" s="37"/>
      <c r="B620" s="37"/>
      <c r="C620" s="37"/>
      <c r="D620" s="38"/>
      <c r="E620" s="37"/>
      <c r="F620" s="37"/>
      <c r="G620" s="37"/>
      <c r="H620" s="37"/>
      <c r="I620" s="37"/>
      <c r="J620" s="37"/>
      <c r="K620" s="37"/>
      <c r="L620" s="12"/>
      <c r="M620" s="12"/>
    </row>
    <row r="621" spans="1:13" x14ac:dyDescent="0.25">
      <c r="A621" s="27"/>
      <c r="B621" s="27"/>
      <c r="C621" s="27"/>
      <c r="D621" s="28"/>
      <c r="E621" s="27"/>
      <c r="F621" s="27"/>
      <c r="G621" s="27"/>
      <c r="H621" s="27"/>
      <c r="I621" s="27"/>
      <c r="J621" s="36" t="s">
        <v>348</v>
      </c>
      <c r="K621" s="35">
        <v>1</v>
      </c>
      <c r="L621" s="6"/>
      <c r="M621" s="6">
        <f>ROUND(L621*K621,2)</f>
        <v>0</v>
      </c>
    </row>
    <row r="622" spans="1:13" ht="0.95" customHeight="1" x14ac:dyDescent="0.25">
      <c r="A622" s="37"/>
      <c r="B622" s="37"/>
      <c r="C622" s="37"/>
      <c r="D622" s="38"/>
      <c r="E622" s="37"/>
      <c r="F622" s="37"/>
      <c r="G622" s="37"/>
      <c r="H622" s="37"/>
      <c r="I622" s="37"/>
      <c r="J622" s="37"/>
      <c r="K622" s="37"/>
      <c r="L622" s="12"/>
      <c r="M622" s="12"/>
    </row>
    <row r="623" spans="1:13" x14ac:dyDescent="0.25">
      <c r="A623" s="29" t="s">
        <v>349</v>
      </c>
      <c r="B623" s="29" t="s">
        <v>17</v>
      </c>
      <c r="C623" s="29" t="s">
        <v>18</v>
      </c>
      <c r="D623" s="30" t="s">
        <v>242</v>
      </c>
      <c r="E623" s="31"/>
      <c r="F623" s="31"/>
      <c r="G623" s="31"/>
      <c r="H623" s="31"/>
      <c r="I623" s="31"/>
      <c r="J623" s="31"/>
      <c r="K623" s="39">
        <v>1</v>
      </c>
      <c r="L623" s="14"/>
      <c r="M623" s="14">
        <f>ROUND(K623*L623,2)</f>
        <v>0</v>
      </c>
    </row>
    <row r="624" spans="1:13" x14ac:dyDescent="0.25">
      <c r="A624" s="27"/>
      <c r="B624" s="27"/>
      <c r="C624" s="27"/>
      <c r="D624" s="28"/>
      <c r="E624" s="27"/>
      <c r="F624" s="27"/>
      <c r="G624" s="27"/>
      <c r="H624" s="27"/>
      <c r="I624" s="27"/>
      <c r="J624" s="27"/>
      <c r="K624" s="27"/>
      <c r="L624" s="7"/>
      <c r="M624" s="7"/>
    </row>
    <row r="625" spans="1:13" x14ac:dyDescent="0.25">
      <c r="A625" s="29" t="s">
        <v>350</v>
      </c>
      <c r="B625" s="29" t="s">
        <v>17</v>
      </c>
      <c r="C625" s="29" t="s">
        <v>18</v>
      </c>
      <c r="D625" s="30" t="s">
        <v>244</v>
      </c>
      <c r="E625" s="31"/>
      <c r="F625" s="31"/>
      <c r="G625" s="31"/>
      <c r="H625" s="31"/>
      <c r="I625" s="31"/>
      <c r="J625" s="31"/>
      <c r="K625" s="32">
        <f>K655</f>
        <v>1</v>
      </c>
      <c r="L625" s="6"/>
      <c r="M625" s="6">
        <f>M655</f>
        <v>0</v>
      </c>
    </row>
    <row r="626" spans="1:13" x14ac:dyDescent="0.25">
      <c r="A626" s="27"/>
      <c r="B626" s="27"/>
      <c r="C626" s="27"/>
      <c r="D626" s="28"/>
      <c r="E626" s="27"/>
      <c r="F626" s="27"/>
      <c r="G626" s="27"/>
      <c r="H626" s="27"/>
      <c r="I626" s="27"/>
      <c r="J626" s="27"/>
      <c r="K626" s="27"/>
      <c r="L626" s="7"/>
      <c r="M626" s="7"/>
    </row>
    <row r="627" spans="1:13" ht="22.5" x14ac:dyDescent="0.25">
      <c r="A627" s="33" t="s">
        <v>245</v>
      </c>
      <c r="B627" s="33" t="s">
        <v>23</v>
      </c>
      <c r="C627" s="33" t="s">
        <v>247</v>
      </c>
      <c r="D627" s="34" t="s">
        <v>246</v>
      </c>
      <c r="E627" s="27"/>
      <c r="F627" s="27"/>
      <c r="G627" s="27"/>
      <c r="H627" s="27"/>
      <c r="I627" s="27"/>
      <c r="J627" s="27"/>
      <c r="K627" s="1">
        <f>K639</f>
        <v>146.16479999999999</v>
      </c>
      <c r="L627" s="9"/>
      <c r="M627" s="9">
        <f>M639</f>
        <v>0</v>
      </c>
    </row>
    <row r="628" spans="1:13" ht="56.25" x14ac:dyDescent="0.25">
      <c r="A628" s="27"/>
      <c r="B628" s="27"/>
      <c r="C628" s="27"/>
      <c r="D628" s="28" t="s">
        <v>248</v>
      </c>
      <c r="E628" s="27"/>
      <c r="F628" s="27"/>
      <c r="G628" s="27"/>
      <c r="H628" s="27"/>
      <c r="I628" s="27"/>
      <c r="J628" s="27"/>
      <c r="K628" s="27"/>
      <c r="L628" s="7"/>
      <c r="M628" s="7"/>
    </row>
    <row r="629" spans="1:13" x14ac:dyDescent="0.25">
      <c r="A629" s="27"/>
      <c r="B629" s="27"/>
      <c r="C629" s="27"/>
      <c r="D629" s="28"/>
      <c r="E629" s="33" t="s">
        <v>351</v>
      </c>
      <c r="F629" s="27">
        <v>0</v>
      </c>
      <c r="G629" s="35">
        <v>0</v>
      </c>
      <c r="H629" s="35">
        <v>0</v>
      </c>
      <c r="I629" s="35">
        <v>0</v>
      </c>
      <c r="J629" s="1">
        <f t="shared" ref="J629:J638" si="4">F629*(G629+ (G629= 0))*(H629+ (H629= 0))*(I629+ (I629= 0))</f>
        <v>0</v>
      </c>
      <c r="K629" s="27"/>
      <c r="L629" s="7"/>
      <c r="M629" s="7"/>
    </row>
    <row r="630" spans="1:13" x14ac:dyDescent="0.25">
      <c r="A630" s="27"/>
      <c r="B630" s="27"/>
      <c r="C630" s="27"/>
      <c r="D630" s="28"/>
      <c r="E630" s="33" t="s">
        <v>249</v>
      </c>
      <c r="F630" s="27">
        <v>2</v>
      </c>
      <c r="G630" s="35">
        <v>23</v>
      </c>
      <c r="H630" s="35">
        <v>5</v>
      </c>
      <c r="I630" s="35">
        <v>0.12</v>
      </c>
      <c r="J630" s="1">
        <f t="shared" si="4"/>
        <v>27.599999999999998</v>
      </c>
      <c r="K630" s="27"/>
      <c r="L630" s="7"/>
      <c r="M630" s="7"/>
    </row>
    <row r="631" spans="1:13" x14ac:dyDescent="0.25">
      <c r="A631" s="27"/>
      <c r="B631" s="27"/>
      <c r="C631" s="27"/>
      <c r="D631" s="28"/>
      <c r="E631" s="33" t="s">
        <v>18</v>
      </c>
      <c r="F631" s="27">
        <v>1</v>
      </c>
      <c r="G631" s="35">
        <v>20</v>
      </c>
      <c r="H631" s="35">
        <v>23</v>
      </c>
      <c r="I631" s="35">
        <v>0.12</v>
      </c>
      <c r="J631" s="1">
        <f t="shared" si="4"/>
        <v>55.199999999999996</v>
      </c>
      <c r="K631" s="27"/>
      <c r="L631" s="7"/>
      <c r="M631" s="7"/>
    </row>
    <row r="632" spans="1:13" x14ac:dyDescent="0.25">
      <c r="A632" s="27"/>
      <c r="B632" s="27"/>
      <c r="C632" s="27"/>
      <c r="D632" s="28"/>
      <c r="E632" s="33" t="s">
        <v>250</v>
      </c>
      <c r="F632" s="27">
        <v>1</v>
      </c>
      <c r="G632" s="35">
        <v>20</v>
      </c>
      <c r="H632" s="35">
        <v>23</v>
      </c>
      <c r="I632" s="35">
        <v>7.0000000000000007E-2</v>
      </c>
      <c r="J632" s="1">
        <f t="shared" si="4"/>
        <v>32.200000000000003</v>
      </c>
      <c r="K632" s="27"/>
      <c r="L632" s="7"/>
      <c r="M632" s="7"/>
    </row>
    <row r="633" spans="1:13" x14ac:dyDescent="0.25">
      <c r="A633" s="27"/>
      <c r="B633" s="27"/>
      <c r="C633" s="27"/>
      <c r="D633" s="28"/>
      <c r="E633" s="33" t="s">
        <v>47</v>
      </c>
      <c r="F633" s="27">
        <v>4</v>
      </c>
      <c r="G633" s="35">
        <v>32</v>
      </c>
      <c r="H633" s="35">
        <v>0.12</v>
      </c>
      <c r="I633" s="35">
        <v>0.8</v>
      </c>
      <c r="J633" s="1">
        <f t="shared" si="4"/>
        <v>12.288</v>
      </c>
      <c r="K633" s="27"/>
      <c r="L633" s="7"/>
      <c r="M633" s="7"/>
    </row>
    <row r="634" spans="1:13" x14ac:dyDescent="0.25">
      <c r="A634" s="27"/>
      <c r="B634" s="27"/>
      <c r="C634" s="27"/>
      <c r="D634" s="28"/>
      <c r="E634" s="33" t="s">
        <v>18</v>
      </c>
      <c r="F634" s="27">
        <v>4</v>
      </c>
      <c r="G634" s="35">
        <v>6.4</v>
      </c>
      <c r="H634" s="35">
        <v>0.1</v>
      </c>
      <c r="I634" s="35">
        <v>0.8</v>
      </c>
      <c r="J634" s="1">
        <f t="shared" si="4"/>
        <v>2.0480000000000005</v>
      </c>
      <c r="K634" s="27"/>
      <c r="L634" s="7"/>
      <c r="M634" s="7"/>
    </row>
    <row r="635" spans="1:13" x14ac:dyDescent="0.25">
      <c r="A635" s="27"/>
      <c r="B635" s="27"/>
      <c r="C635" s="27"/>
      <c r="D635" s="28"/>
      <c r="E635" s="33" t="s">
        <v>252</v>
      </c>
      <c r="F635" s="27">
        <v>2</v>
      </c>
      <c r="G635" s="35">
        <v>32</v>
      </c>
      <c r="H635" s="35">
        <v>0.8</v>
      </c>
      <c r="I635" s="35">
        <v>0.02</v>
      </c>
      <c r="J635" s="1">
        <f t="shared" si="4"/>
        <v>1.024</v>
      </c>
      <c r="K635" s="27"/>
      <c r="L635" s="7"/>
      <c r="M635" s="7"/>
    </row>
    <row r="636" spans="1:13" x14ac:dyDescent="0.25">
      <c r="A636" s="27"/>
      <c r="B636" s="27"/>
      <c r="C636" s="27"/>
      <c r="D636" s="28"/>
      <c r="E636" s="33" t="s">
        <v>18</v>
      </c>
      <c r="F636" s="27">
        <v>2</v>
      </c>
      <c r="G636" s="35">
        <v>6.4</v>
      </c>
      <c r="H636" s="35">
        <v>0.8</v>
      </c>
      <c r="I636" s="35">
        <v>0.02</v>
      </c>
      <c r="J636" s="1">
        <f t="shared" si="4"/>
        <v>0.20480000000000004</v>
      </c>
      <c r="K636" s="27"/>
      <c r="L636" s="7"/>
      <c r="M636" s="7"/>
    </row>
    <row r="637" spans="1:13" x14ac:dyDescent="0.25">
      <c r="A637" s="27"/>
      <c r="B637" s="27"/>
      <c r="C637" s="27"/>
      <c r="D637" s="28"/>
      <c r="E637" s="33" t="s">
        <v>352</v>
      </c>
      <c r="F637" s="27">
        <v>2</v>
      </c>
      <c r="G637" s="35">
        <v>20</v>
      </c>
      <c r="H637" s="35">
        <v>23</v>
      </c>
      <c r="I637" s="35">
        <v>0.01</v>
      </c>
      <c r="J637" s="1">
        <f t="shared" si="4"/>
        <v>9.2000000000000011</v>
      </c>
      <c r="K637" s="27"/>
      <c r="L637" s="7"/>
      <c r="M637" s="7"/>
    </row>
    <row r="638" spans="1:13" x14ac:dyDescent="0.25">
      <c r="A638" s="27"/>
      <c r="B638" s="27"/>
      <c r="C638" s="27"/>
      <c r="D638" s="28"/>
      <c r="E638" s="33" t="s">
        <v>18</v>
      </c>
      <c r="F638" s="27">
        <v>4</v>
      </c>
      <c r="G638" s="35">
        <v>32</v>
      </c>
      <c r="H638" s="35">
        <v>5</v>
      </c>
      <c r="I638" s="35">
        <v>0.01</v>
      </c>
      <c r="J638" s="1">
        <f t="shared" si="4"/>
        <v>6.4</v>
      </c>
      <c r="K638" s="27"/>
      <c r="L638" s="7"/>
      <c r="M638" s="7"/>
    </row>
    <row r="639" spans="1:13" x14ac:dyDescent="0.25">
      <c r="A639" s="27"/>
      <c r="B639" s="27"/>
      <c r="C639" s="27"/>
      <c r="D639" s="28"/>
      <c r="E639" s="27"/>
      <c r="F639" s="27"/>
      <c r="G639" s="27"/>
      <c r="H639" s="27"/>
      <c r="I639" s="27"/>
      <c r="J639" s="36" t="s">
        <v>253</v>
      </c>
      <c r="K639" s="32">
        <f>SUM(J629:J638)</f>
        <v>146.16479999999999</v>
      </c>
      <c r="L639" s="10"/>
      <c r="M639" s="6">
        <f>ROUND(L639*K639,2)</f>
        <v>0</v>
      </c>
    </row>
    <row r="640" spans="1:13" ht="0.95" customHeight="1" x14ac:dyDescent="0.25">
      <c r="A640" s="37"/>
      <c r="B640" s="37"/>
      <c r="C640" s="37"/>
      <c r="D640" s="38"/>
      <c r="E640" s="37"/>
      <c r="F640" s="37"/>
      <c r="G640" s="37"/>
      <c r="H640" s="37"/>
      <c r="I640" s="37"/>
      <c r="J640" s="37"/>
      <c r="K640" s="37"/>
      <c r="L640" s="12"/>
      <c r="M640" s="12"/>
    </row>
    <row r="641" spans="1:13" x14ac:dyDescent="0.25">
      <c r="A641" s="33" t="s">
        <v>254</v>
      </c>
      <c r="B641" s="33" t="s">
        <v>23</v>
      </c>
      <c r="C641" s="33" t="s">
        <v>256</v>
      </c>
      <c r="D641" s="34" t="s">
        <v>255</v>
      </c>
      <c r="E641" s="27"/>
      <c r="F641" s="27"/>
      <c r="G641" s="27"/>
      <c r="H641" s="27"/>
      <c r="I641" s="27"/>
      <c r="J641" s="27"/>
      <c r="K641" s="1">
        <f>K653</f>
        <v>146.16479999999999</v>
      </c>
      <c r="L641" s="9"/>
      <c r="M641" s="9">
        <f>M653</f>
        <v>0</v>
      </c>
    </row>
    <row r="642" spans="1:13" ht="78.75" x14ac:dyDescent="0.25">
      <c r="A642" s="27"/>
      <c r="B642" s="27"/>
      <c r="C642" s="27"/>
      <c r="D642" s="28" t="s">
        <v>257</v>
      </c>
      <c r="E642" s="27"/>
      <c r="F642" s="27"/>
      <c r="G642" s="27"/>
      <c r="H642" s="27"/>
      <c r="I642" s="27"/>
      <c r="J642" s="27"/>
      <c r="K642" s="27"/>
      <c r="L642" s="7"/>
      <c r="M642" s="7"/>
    </row>
    <row r="643" spans="1:13" x14ac:dyDescent="0.25">
      <c r="A643" s="27"/>
      <c r="B643" s="27"/>
      <c r="C643" s="27"/>
      <c r="D643" s="28"/>
      <c r="E643" s="33" t="s">
        <v>353</v>
      </c>
      <c r="F643" s="27">
        <v>0</v>
      </c>
      <c r="G643" s="35">
        <v>0</v>
      </c>
      <c r="H643" s="35">
        <v>0</v>
      </c>
      <c r="I643" s="35">
        <v>0</v>
      </c>
      <c r="J643" s="1">
        <f t="shared" ref="J643:J652" si="5">F643*(G643+ (G643= 0))*(H643+ (H643= 0))*(I643+ (I643= 0))</f>
        <v>0</v>
      </c>
      <c r="K643" s="27"/>
      <c r="L643" s="7"/>
      <c r="M643" s="7"/>
    </row>
    <row r="644" spans="1:13" x14ac:dyDescent="0.25">
      <c r="A644" s="27"/>
      <c r="B644" s="27"/>
      <c r="C644" s="27"/>
      <c r="D644" s="28"/>
      <c r="E644" s="33" t="s">
        <v>249</v>
      </c>
      <c r="F644" s="27">
        <v>2</v>
      </c>
      <c r="G644" s="35">
        <v>23</v>
      </c>
      <c r="H644" s="35">
        <v>5</v>
      </c>
      <c r="I644" s="35">
        <v>0.12</v>
      </c>
      <c r="J644" s="1">
        <f t="shared" si="5"/>
        <v>27.599999999999998</v>
      </c>
      <c r="K644" s="27"/>
      <c r="L644" s="7"/>
      <c r="M644" s="7"/>
    </row>
    <row r="645" spans="1:13" x14ac:dyDescent="0.25">
      <c r="A645" s="27"/>
      <c r="B645" s="27"/>
      <c r="C645" s="27"/>
      <c r="D645" s="28"/>
      <c r="E645" s="33" t="s">
        <v>18</v>
      </c>
      <c r="F645" s="27">
        <v>1</v>
      </c>
      <c r="G645" s="35">
        <v>20</v>
      </c>
      <c r="H645" s="35">
        <v>23</v>
      </c>
      <c r="I645" s="35">
        <v>0.12</v>
      </c>
      <c r="J645" s="1">
        <f t="shared" si="5"/>
        <v>55.199999999999996</v>
      </c>
      <c r="K645" s="27"/>
      <c r="L645" s="7"/>
      <c r="M645" s="7"/>
    </row>
    <row r="646" spans="1:13" x14ac:dyDescent="0.25">
      <c r="A646" s="27"/>
      <c r="B646" s="27"/>
      <c r="C646" s="27"/>
      <c r="D646" s="28"/>
      <c r="E646" s="33" t="s">
        <v>250</v>
      </c>
      <c r="F646" s="27">
        <v>1</v>
      </c>
      <c r="G646" s="35">
        <v>20</v>
      </c>
      <c r="H646" s="35">
        <v>23</v>
      </c>
      <c r="I646" s="35">
        <v>7.0000000000000007E-2</v>
      </c>
      <c r="J646" s="1">
        <f t="shared" si="5"/>
        <v>32.200000000000003</v>
      </c>
      <c r="K646" s="27"/>
      <c r="L646" s="7"/>
      <c r="M646" s="7"/>
    </row>
    <row r="647" spans="1:13" x14ac:dyDescent="0.25">
      <c r="A647" s="27"/>
      <c r="B647" s="27"/>
      <c r="C647" s="27"/>
      <c r="D647" s="28"/>
      <c r="E647" s="33" t="s">
        <v>47</v>
      </c>
      <c r="F647" s="27">
        <v>4</v>
      </c>
      <c r="G647" s="35">
        <v>32</v>
      </c>
      <c r="H647" s="35">
        <v>0.12</v>
      </c>
      <c r="I647" s="35">
        <v>0.8</v>
      </c>
      <c r="J647" s="1">
        <f t="shared" si="5"/>
        <v>12.288</v>
      </c>
      <c r="K647" s="27"/>
      <c r="L647" s="7"/>
      <c r="M647" s="7"/>
    </row>
    <row r="648" spans="1:13" x14ac:dyDescent="0.25">
      <c r="A648" s="27"/>
      <c r="B648" s="27"/>
      <c r="C648" s="27"/>
      <c r="D648" s="28"/>
      <c r="E648" s="33" t="s">
        <v>18</v>
      </c>
      <c r="F648" s="27">
        <v>4</v>
      </c>
      <c r="G648" s="35">
        <v>6.4</v>
      </c>
      <c r="H648" s="35">
        <v>0.1</v>
      </c>
      <c r="I648" s="35">
        <v>0.8</v>
      </c>
      <c r="J648" s="1">
        <f t="shared" si="5"/>
        <v>2.0480000000000005</v>
      </c>
      <c r="K648" s="27"/>
      <c r="L648" s="7"/>
      <c r="M648" s="7"/>
    </row>
    <row r="649" spans="1:13" x14ac:dyDescent="0.25">
      <c r="A649" s="27"/>
      <c r="B649" s="27"/>
      <c r="C649" s="27"/>
      <c r="D649" s="28"/>
      <c r="E649" s="33" t="s">
        <v>252</v>
      </c>
      <c r="F649" s="27">
        <v>2</v>
      </c>
      <c r="G649" s="35">
        <v>32</v>
      </c>
      <c r="H649" s="35">
        <v>0.8</v>
      </c>
      <c r="I649" s="35">
        <v>0.02</v>
      </c>
      <c r="J649" s="1">
        <f t="shared" si="5"/>
        <v>1.024</v>
      </c>
      <c r="K649" s="27"/>
      <c r="L649" s="7"/>
      <c r="M649" s="7"/>
    </row>
    <row r="650" spans="1:13" x14ac:dyDescent="0.25">
      <c r="A650" s="27"/>
      <c r="B650" s="27"/>
      <c r="C650" s="27"/>
      <c r="D650" s="28"/>
      <c r="E650" s="33" t="s">
        <v>18</v>
      </c>
      <c r="F650" s="27">
        <v>2</v>
      </c>
      <c r="G650" s="35">
        <v>6.4</v>
      </c>
      <c r="H650" s="35">
        <v>0.8</v>
      </c>
      <c r="I650" s="35">
        <v>0.02</v>
      </c>
      <c r="J650" s="1">
        <f t="shared" si="5"/>
        <v>0.20480000000000004</v>
      </c>
      <c r="K650" s="27"/>
      <c r="L650" s="7"/>
      <c r="M650" s="7"/>
    </row>
    <row r="651" spans="1:13" x14ac:dyDescent="0.25">
      <c r="A651" s="27"/>
      <c r="B651" s="27"/>
      <c r="C651" s="27"/>
      <c r="D651" s="28"/>
      <c r="E651" s="33" t="s">
        <v>352</v>
      </c>
      <c r="F651" s="27">
        <v>2</v>
      </c>
      <c r="G651" s="35">
        <v>20</v>
      </c>
      <c r="H651" s="35">
        <v>23</v>
      </c>
      <c r="I651" s="35">
        <v>0.01</v>
      </c>
      <c r="J651" s="1">
        <f t="shared" si="5"/>
        <v>9.2000000000000011</v>
      </c>
      <c r="K651" s="27"/>
      <c r="L651" s="7"/>
      <c r="M651" s="7"/>
    </row>
    <row r="652" spans="1:13" x14ac:dyDescent="0.25">
      <c r="A652" s="27"/>
      <c r="B652" s="27"/>
      <c r="C652" s="27"/>
      <c r="D652" s="28"/>
      <c r="E652" s="33" t="s">
        <v>18</v>
      </c>
      <c r="F652" s="27">
        <v>4</v>
      </c>
      <c r="G652" s="35">
        <v>32</v>
      </c>
      <c r="H652" s="35">
        <v>5</v>
      </c>
      <c r="I652" s="35">
        <v>0.01</v>
      </c>
      <c r="J652" s="1">
        <f t="shared" si="5"/>
        <v>6.4</v>
      </c>
      <c r="K652" s="27"/>
      <c r="L652" s="7"/>
      <c r="M652" s="7"/>
    </row>
    <row r="653" spans="1:13" x14ac:dyDescent="0.25">
      <c r="A653" s="27"/>
      <c r="B653" s="27"/>
      <c r="C653" s="27"/>
      <c r="D653" s="28"/>
      <c r="E653" s="27"/>
      <c r="F653" s="27"/>
      <c r="G653" s="27"/>
      <c r="H653" s="27"/>
      <c r="I653" s="27"/>
      <c r="J653" s="36" t="s">
        <v>258</v>
      </c>
      <c r="K653" s="32">
        <f>SUM(J643:J652)</f>
        <v>146.16479999999999</v>
      </c>
      <c r="L653" s="10"/>
      <c r="M653" s="6">
        <f>ROUND(L653*K653,2)</f>
        <v>0</v>
      </c>
    </row>
    <row r="654" spans="1:13" ht="0.95" customHeight="1" x14ac:dyDescent="0.25">
      <c r="A654" s="37"/>
      <c r="B654" s="37"/>
      <c r="C654" s="37"/>
      <c r="D654" s="38"/>
      <c r="E654" s="37"/>
      <c r="F654" s="37"/>
      <c r="G654" s="37"/>
      <c r="H654" s="37"/>
      <c r="I654" s="37"/>
      <c r="J654" s="37"/>
      <c r="K654" s="37"/>
      <c r="L654" s="12"/>
      <c r="M654" s="12"/>
    </row>
    <row r="655" spans="1:13" x14ac:dyDescent="0.25">
      <c r="A655" s="27"/>
      <c r="B655" s="27"/>
      <c r="C655" s="27"/>
      <c r="D655" s="28"/>
      <c r="E655" s="27"/>
      <c r="F655" s="27"/>
      <c r="G655" s="27"/>
      <c r="H655" s="27"/>
      <c r="I655" s="27"/>
      <c r="J655" s="36" t="s">
        <v>354</v>
      </c>
      <c r="K655" s="35">
        <v>1</v>
      </c>
      <c r="L655" s="6"/>
      <c r="M655" s="6">
        <f>ROUND(L655*K655,2)</f>
        <v>0</v>
      </c>
    </row>
    <row r="656" spans="1:13" ht="0.95" customHeight="1" x14ac:dyDescent="0.25">
      <c r="A656" s="37"/>
      <c r="B656" s="37"/>
      <c r="C656" s="37"/>
      <c r="D656" s="38"/>
      <c r="E656" s="37"/>
      <c r="F656" s="37"/>
      <c r="G656" s="37"/>
      <c r="H656" s="37"/>
      <c r="I656" s="37"/>
      <c r="J656" s="37"/>
      <c r="K656" s="37"/>
      <c r="L656" s="12"/>
      <c r="M656" s="12"/>
    </row>
    <row r="657" spans="1:13" x14ac:dyDescent="0.25">
      <c r="A657" s="29" t="s">
        <v>355</v>
      </c>
      <c r="B657" s="29" t="s">
        <v>17</v>
      </c>
      <c r="C657" s="29" t="s">
        <v>18</v>
      </c>
      <c r="D657" s="30" t="s">
        <v>261</v>
      </c>
      <c r="E657" s="31"/>
      <c r="F657" s="31"/>
      <c r="G657" s="31"/>
      <c r="H657" s="31"/>
      <c r="I657" s="31"/>
      <c r="J657" s="31"/>
      <c r="K657" s="32">
        <f>K661</f>
        <v>1</v>
      </c>
      <c r="L657" s="6"/>
      <c r="M657" s="6">
        <f>M661</f>
        <v>0</v>
      </c>
    </row>
    <row r="658" spans="1:13" x14ac:dyDescent="0.25">
      <c r="A658" s="27"/>
      <c r="B658" s="27"/>
      <c r="C658" s="27"/>
      <c r="D658" s="28"/>
      <c r="E658" s="27"/>
      <c r="F658" s="27"/>
      <c r="G658" s="27"/>
      <c r="H658" s="27"/>
      <c r="I658" s="27"/>
      <c r="J658" s="27"/>
      <c r="K658" s="27"/>
      <c r="L658" s="7"/>
      <c r="M658" s="7"/>
    </row>
    <row r="659" spans="1:13" x14ac:dyDescent="0.25">
      <c r="A659" s="33" t="s">
        <v>262</v>
      </c>
      <c r="B659" s="33" t="s">
        <v>23</v>
      </c>
      <c r="C659" s="33" t="s">
        <v>40</v>
      </c>
      <c r="D659" s="34" t="s">
        <v>263</v>
      </c>
      <c r="E659" s="27"/>
      <c r="F659" s="27"/>
      <c r="G659" s="27"/>
      <c r="H659" s="27"/>
      <c r="I659" s="27"/>
      <c r="J659" s="27"/>
      <c r="K659" s="35">
        <v>2</v>
      </c>
      <c r="L659" s="10"/>
      <c r="M659" s="9">
        <f>ROUND(K659*L659,2)</f>
        <v>0</v>
      </c>
    </row>
    <row r="660" spans="1:13" ht="112.5" x14ac:dyDescent="0.25">
      <c r="A660" s="27"/>
      <c r="B660" s="27"/>
      <c r="C660" s="27"/>
      <c r="D660" s="28" t="s">
        <v>264</v>
      </c>
      <c r="E660" s="27"/>
      <c r="F660" s="27"/>
      <c r="G660" s="27"/>
      <c r="H660" s="27"/>
      <c r="I660" s="27"/>
      <c r="J660" s="27"/>
      <c r="K660" s="27"/>
      <c r="L660" s="7"/>
      <c r="M660" s="7"/>
    </row>
    <row r="661" spans="1:13" x14ac:dyDescent="0.25">
      <c r="A661" s="27"/>
      <c r="B661" s="27"/>
      <c r="C661" s="27"/>
      <c r="D661" s="28"/>
      <c r="E661" s="27"/>
      <c r="F661" s="27"/>
      <c r="G661" s="27"/>
      <c r="H661" s="27"/>
      <c r="I661" s="27"/>
      <c r="J661" s="36" t="s">
        <v>356</v>
      </c>
      <c r="K661" s="35">
        <v>1</v>
      </c>
      <c r="L661" s="6"/>
      <c r="M661" s="6">
        <f>ROUND(L661*K661,2)</f>
        <v>0</v>
      </c>
    </row>
    <row r="662" spans="1:13" ht="0.95" customHeight="1" x14ac:dyDescent="0.25">
      <c r="A662" s="37"/>
      <c r="B662" s="37"/>
      <c r="C662" s="37"/>
      <c r="D662" s="38"/>
      <c r="E662" s="37"/>
      <c r="F662" s="37"/>
      <c r="G662" s="37"/>
      <c r="H662" s="37"/>
      <c r="I662" s="37"/>
      <c r="J662" s="37"/>
      <c r="K662" s="37"/>
      <c r="L662" s="12"/>
      <c r="M662" s="12"/>
    </row>
    <row r="663" spans="1:13" x14ac:dyDescent="0.25">
      <c r="A663" s="29" t="s">
        <v>357</v>
      </c>
      <c r="B663" s="29" t="s">
        <v>17</v>
      </c>
      <c r="C663" s="29" t="s">
        <v>18</v>
      </c>
      <c r="D663" s="30" t="s">
        <v>267</v>
      </c>
      <c r="E663" s="31"/>
      <c r="F663" s="31"/>
      <c r="G663" s="31"/>
      <c r="H663" s="31"/>
      <c r="I663" s="31"/>
      <c r="J663" s="31"/>
      <c r="K663" s="32">
        <f>K701</f>
        <v>1</v>
      </c>
      <c r="L663" s="32">
        <f>L701</f>
        <v>1394.6100000000001</v>
      </c>
      <c r="M663" s="32">
        <f>M701</f>
        <v>1394.61</v>
      </c>
    </row>
    <row r="664" spans="1:13" x14ac:dyDescent="0.25">
      <c r="A664" s="27"/>
      <c r="B664" s="27"/>
      <c r="C664" s="27"/>
      <c r="D664" s="28"/>
      <c r="E664" s="27"/>
      <c r="F664" s="27"/>
      <c r="G664" s="27"/>
      <c r="H664" s="27"/>
      <c r="I664" s="27"/>
      <c r="J664" s="27"/>
      <c r="K664" s="27"/>
      <c r="L664" s="27"/>
      <c r="M664" s="27"/>
    </row>
    <row r="665" spans="1:13" x14ac:dyDescent="0.25">
      <c r="A665" s="33" t="s">
        <v>268</v>
      </c>
      <c r="B665" s="33" t="s">
        <v>23</v>
      </c>
      <c r="C665" s="33" t="s">
        <v>270</v>
      </c>
      <c r="D665" s="34" t="s">
        <v>269</v>
      </c>
      <c r="E665" s="27"/>
      <c r="F665" s="27"/>
      <c r="G665" s="27"/>
      <c r="H665" s="27"/>
      <c r="I665" s="27"/>
      <c r="J665" s="27"/>
      <c r="K665" s="35">
        <v>2</v>
      </c>
      <c r="L665" s="35">
        <v>5.7</v>
      </c>
      <c r="M665" s="1">
        <f>ROUND(K665*L665,2)</f>
        <v>11.4</v>
      </c>
    </row>
    <row r="666" spans="1:13" ht="22.5" x14ac:dyDescent="0.25">
      <c r="A666" s="27"/>
      <c r="B666" s="27"/>
      <c r="C666" s="27"/>
      <c r="D666" s="28" t="s">
        <v>271</v>
      </c>
      <c r="E666" s="27"/>
      <c r="F666" s="27"/>
      <c r="G666" s="27"/>
      <c r="H666" s="27"/>
      <c r="I666" s="27"/>
      <c r="J666" s="27"/>
      <c r="K666" s="27"/>
      <c r="L666" s="27"/>
      <c r="M666" s="27"/>
    </row>
    <row r="667" spans="1:13" x14ac:dyDescent="0.25">
      <c r="A667" s="33" t="s">
        <v>272</v>
      </c>
      <c r="B667" s="33" t="s">
        <v>23</v>
      </c>
      <c r="C667" s="33" t="s">
        <v>270</v>
      </c>
      <c r="D667" s="34" t="s">
        <v>273</v>
      </c>
      <c r="E667" s="27"/>
      <c r="F667" s="27"/>
      <c r="G667" s="27"/>
      <c r="H667" s="27"/>
      <c r="I667" s="27"/>
      <c r="J667" s="27"/>
      <c r="K667" s="35">
        <v>1</v>
      </c>
      <c r="L667" s="35">
        <v>9.6</v>
      </c>
      <c r="M667" s="1">
        <f>ROUND(K667*L667,2)</f>
        <v>9.6</v>
      </c>
    </row>
    <row r="668" spans="1:13" ht="22.5" x14ac:dyDescent="0.25">
      <c r="A668" s="27"/>
      <c r="B668" s="27"/>
      <c r="C668" s="27"/>
      <c r="D668" s="28" t="s">
        <v>274</v>
      </c>
      <c r="E668" s="27"/>
      <c r="F668" s="27"/>
      <c r="G668" s="27"/>
      <c r="H668" s="27"/>
      <c r="I668" s="27"/>
      <c r="J668" s="27"/>
      <c r="K668" s="27"/>
      <c r="L668" s="27"/>
      <c r="M668" s="27"/>
    </row>
    <row r="669" spans="1:13" x14ac:dyDescent="0.25">
      <c r="A669" s="33" t="s">
        <v>275</v>
      </c>
      <c r="B669" s="33" t="s">
        <v>23</v>
      </c>
      <c r="C669" s="33" t="s">
        <v>270</v>
      </c>
      <c r="D669" s="34" t="s">
        <v>276</v>
      </c>
      <c r="E669" s="27"/>
      <c r="F669" s="27"/>
      <c r="G669" s="27"/>
      <c r="H669" s="27"/>
      <c r="I669" s="27"/>
      <c r="J669" s="27"/>
      <c r="K669" s="35">
        <v>1</v>
      </c>
      <c r="L669" s="35">
        <v>17.3</v>
      </c>
      <c r="M669" s="1">
        <f>ROUND(K669*L669,2)</f>
        <v>17.3</v>
      </c>
    </row>
    <row r="670" spans="1:13" x14ac:dyDescent="0.25">
      <c r="A670" s="27"/>
      <c r="B670" s="27"/>
      <c r="C670" s="27"/>
      <c r="D670" s="28" t="s">
        <v>277</v>
      </c>
      <c r="E670" s="27"/>
      <c r="F670" s="27"/>
      <c r="G670" s="27"/>
      <c r="H670" s="27"/>
      <c r="I670" s="27"/>
      <c r="J670" s="27"/>
      <c r="K670" s="27"/>
      <c r="L670" s="27"/>
      <c r="M670" s="27"/>
    </row>
    <row r="671" spans="1:13" x14ac:dyDescent="0.25">
      <c r="A671" s="33" t="s">
        <v>278</v>
      </c>
      <c r="B671" s="33" t="s">
        <v>23</v>
      </c>
      <c r="C671" s="33" t="s">
        <v>270</v>
      </c>
      <c r="D671" s="34" t="s">
        <v>279</v>
      </c>
      <c r="E671" s="27"/>
      <c r="F671" s="27"/>
      <c r="G671" s="27"/>
      <c r="H671" s="27"/>
      <c r="I671" s="27"/>
      <c r="J671" s="27"/>
      <c r="K671" s="35">
        <v>1</v>
      </c>
      <c r="L671" s="35">
        <v>12.74</v>
      </c>
      <c r="M671" s="1">
        <f>ROUND(K671*L671,2)</f>
        <v>12.74</v>
      </c>
    </row>
    <row r="672" spans="1:13" ht="33.75" x14ac:dyDescent="0.25">
      <c r="A672" s="27"/>
      <c r="B672" s="27"/>
      <c r="C672" s="27"/>
      <c r="D672" s="28" t="s">
        <v>280</v>
      </c>
      <c r="E672" s="27"/>
      <c r="F672" s="27"/>
      <c r="G672" s="27"/>
      <c r="H672" s="27"/>
      <c r="I672" s="27"/>
      <c r="J672" s="27"/>
      <c r="K672" s="27"/>
      <c r="L672" s="27"/>
      <c r="M672" s="27"/>
    </row>
    <row r="673" spans="1:13" x14ac:dyDescent="0.25">
      <c r="A673" s="33" t="s">
        <v>281</v>
      </c>
      <c r="B673" s="33" t="s">
        <v>23</v>
      </c>
      <c r="C673" s="33" t="s">
        <v>270</v>
      </c>
      <c r="D673" s="34" t="s">
        <v>282</v>
      </c>
      <c r="E673" s="27"/>
      <c r="F673" s="27"/>
      <c r="G673" s="27"/>
      <c r="H673" s="27"/>
      <c r="I673" s="27"/>
      <c r="J673" s="27"/>
      <c r="K673" s="35">
        <v>1</v>
      </c>
      <c r="L673" s="35">
        <v>27.7</v>
      </c>
      <c r="M673" s="1">
        <f>ROUND(K673*L673,2)</f>
        <v>27.7</v>
      </c>
    </row>
    <row r="674" spans="1:13" ht="112.5" x14ac:dyDescent="0.25">
      <c r="A674" s="27"/>
      <c r="B674" s="27"/>
      <c r="C674" s="27"/>
      <c r="D674" s="28" t="s">
        <v>283</v>
      </c>
      <c r="E674" s="27"/>
      <c r="F674" s="27"/>
      <c r="G674" s="27"/>
      <c r="H674" s="27"/>
      <c r="I674" s="27"/>
      <c r="J674" s="27"/>
      <c r="K674" s="27"/>
      <c r="L674" s="27"/>
      <c r="M674" s="27"/>
    </row>
    <row r="675" spans="1:13" x14ac:dyDescent="0.25">
      <c r="A675" s="33" t="s">
        <v>284</v>
      </c>
      <c r="B675" s="33" t="s">
        <v>23</v>
      </c>
      <c r="C675" s="33" t="s">
        <v>270</v>
      </c>
      <c r="D675" s="34" t="s">
        <v>285</v>
      </c>
      <c r="E675" s="27"/>
      <c r="F675" s="27"/>
      <c r="G675" s="27"/>
      <c r="H675" s="27"/>
      <c r="I675" s="27"/>
      <c r="J675" s="27"/>
      <c r="K675" s="35">
        <v>1</v>
      </c>
      <c r="L675" s="35">
        <v>19.23</v>
      </c>
      <c r="M675" s="1">
        <f>ROUND(K675*L675,2)</f>
        <v>19.23</v>
      </c>
    </row>
    <row r="676" spans="1:13" ht="90" x14ac:dyDescent="0.25">
      <c r="A676" s="27"/>
      <c r="B676" s="27"/>
      <c r="C676" s="27"/>
      <c r="D676" s="28" t="s">
        <v>286</v>
      </c>
      <c r="E676" s="27"/>
      <c r="F676" s="27"/>
      <c r="G676" s="27"/>
      <c r="H676" s="27"/>
      <c r="I676" s="27"/>
      <c r="J676" s="27"/>
      <c r="K676" s="27"/>
      <c r="L676" s="27"/>
      <c r="M676" s="27"/>
    </row>
    <row r="677" spans="1:13" x14ac:dyDescent="0.25">
      <c r="A677" s="33" t="s">
        <v>287</v>
      </c>
      <c r="B677" s="33" t="s">
        <v>23</v>
      </c>
      <c r="C677" s="33" t="s">
        <v>270</v>
      </c>
      <c r="D677" s="34" t="s">
        <v>288</v>
      </c>
      <c r="E677" s="27"/>
      <c r="F677" s="27"/>
      <c r="G677" s="27"/>
      <c r="H677" s="27"/>
      <c r="I677" s="27"/>
      <c r="J677" s="27"/>
      <c r="K677" s="35">
        <v>1</v>
      </c>
      <c r="L677" s="35">
        <v>39.56</v>
      </c>
      <c r="M677" s="1">
        <f>ROUND(K677*L677,2)</f>
        <v>39.56</v>
      </c>
    </row>
    <row r="678" spans="1:13" ht="78.75" x14ac:dyDescent="0.25">
      <c r="A678" s="27"/>
      <c r="B678" s="27"/>
      <c r="C678" s="27"/>
      <c r="D678" s="28" t="s">
        <v>289</v>
      </c>
      <c r="E678" s="27"/>
      <c r="F678" s="27"/>
      <c r="G678" s="27"/>
      <c r="H678" s="27"/>
      <c r="I678" s="27"/>
      <c r="J678" s="27"/>
      <c r="K678" s="27"/>
      <c r="L678" s="27"/>
      <c r="M678" s="27"/>
    </row>
    <row r="679" spans="1:13" x14ac:dyDescent="0.25">
      <c r="A679" s="33" t="s">
        <v>290</v>
      </c>
      <c r="B679" s="33" t="s">
        <v>23</v>
      </c>
      <c r="C679" s="33" t="s">
        <v>270</v>
      </c>
      <c r="D679" s="34" t="s">
        <v>291</v>
      </c>
      <c r="E679" s="27"/>
      <c r="F679" s="27"/>
      <c r="G679" s="27"/>
      <c r="H679" s="27"/>
      <c r="I679" s="27"/>
      <c r="J679" s="27"/>
      <c r="K679" s="35">
        <v>1</v>
      </c>
      <c r="L679" s="35">
        <v>61.37</v>
      </c>
      <c r="M679" s="1">
        <f>ROUND(K679*L679,2)</f>
        <v>61.37</v>
      </c>
    </row>
    <row r="680" spans="1:13" ht="33.75" x14ac:dyDescent="0.25">
      <c r="A680" s="27"/>
      <c r="B680" s="27"/>
      <c r="C680" s="27"/>
      <c r="D680" s="28" t="s">
        <v>292</v>
      </c>
      <c r="E680" s="27"/>
      <c r="F680" s="27"/>
      <c r="G680" s="27"/>
      <c r="H680" s="27"/>
      <c r="I680" s="27"/>
      <c r="J680" s="27"/>
      <c r="K680" s="27"/>
      <c r="L680" s="27"/>
      <c r="M680" s="27"/>
    </row>
    <row r="681" spans="1:13" x14ac:dyDescent="0.25">
      <c r="A681" s="33" t="s">
        <v>293</v>
      </c>
      <c r="B681" s="33" t="s">
        <v>23</v>
      </c>
      <c r="C681" s="33" t="s">
        <v>270</v>
      </c>
      <c r="D681" s="34" t="s">
        <v>294</v>
      </c>
      <c r="E681" s="27"/>
      <c r="F681" s="27"/>
      <c r="G681" s="27"/>
      <c r="H681" s="27"/>
      <c r="I681" s="27"/>
      <c r="J681" s="27"/>
      <c r="K681" s="35">
        <v>1</v>
      </c>
      <c r="L681" s="35">
        <v>60.67</v>
      </c>
      <c r="M681" s="1">
        <f>ROUND(K681*L681,2)</f>
        <v>60.67</v>
      </c>
    </row>
    <row r="682" spans="1:13" ht="22.5" x14ac:dyDescent="0.25">
      <c r="A682" s="27"/>
      <c r="B682" s="27"/>
      <c r="C682" s="27"/>
      <c r="D682" s="28" t="s">
        <v>295</v>
      </c>
      <c r="E682" s="27"/>
      <c r="F682" s="27"/>
      <c r="G682" s="27"/>
      <c r="H682" s="27"/>
      <c r="I682" s="27"/>
      <c r="J682" s="27"/>
      <c r="K682" s="27"/>
      <c r="L682" s="27"/>
      <c r="M682" s="27"/>
    </row>
    <row r="683" spans="1:13" x14ac:dyDescent="0.25">
      <c r="A683" s="33" t="s">
        <v>296</v>
      </c>
      <c r="B683" s="33" t="s">
        <v>23</v>
      </c>
      <c r="C683" s="33" t="s">
        <v>270</v>
      </c>
      <c r="D683" s="34" t="s">
        <v>297</v>
      </c>
      <c r="E683" s="27"/>
      <c r="F683" s="27"/>
      <c r="G683" s="27"/>
      <c r="H683" s="27"/>
      <c r="I683" s="27"/>
      <c r="J683" s="27"/>
      <c r="K683" s="35">
        <v>1</v>
      </c>
      <c r="L683" s="35">
        <v>32.97</v>
      </c>
      <c r="M683" s="1">
        <f>ROUND(K683*L683,2)</f>
        <v>32.97</v>
      </c>
    </row>
    <row r="684" spans="1:13" ht="22.5" x14ac:dyDescent="0.25">
      <c r="A684" s="27"/>
      <c r="B684" s="27"/>
      <c r="C684" s="27"/>
      <c r="D684" s="28" t="s">
        <v>298</v>
      </c>
      <c r="E684" s="27"/>
      <c r="F684" s="27"/>
      <c r="G684" s="27"/>
      <c r="H684" s="27"/>
      <c r="I684" s="27"/>
      <c r="J684" s="27"/>
      <c r="K684" s="27"/>
      <c r="L684" s="27"/>
      <c r="M684" s="27"/>
    </row>
    <row r="685" spans="1:13" x14ac:dyDescent="0.25">
      <c r="A685" s="33" t="s">
        <v>299</v>
      </c>
      <c r="B685" s="33" t="s">
        <v>23</v>
      </c>
      <c r="C685" s="33" t="s">
        <v>270</v>
      </c>
      <c r="D685" s="34" t="s">
        <v>300</v>
      </c>
      <c r="E685" s="27"/>
      <c r="F685" s="27"/>
      <c r="G685" s="27"/>
      <c r="H685" s="27"/>
      <c r="I685" s="27"/>
      <c r="J685" s="27"/>
      <c r="K685" s="35">
        <v>1</v>
      </c>
      <c r="L685" s="35">
        <v>97.94</v>
      </c>
      <c r="M685" s="1">
        <f>ROUND(K685*L685,2)</f>
        <v>97.94</v>
      </c>
    </row>
    <row r="686" spans="1:13" ht="22.5" x14ac:dyDescent="0.25">
      <c r="A686" s="27"/>
      <c r="B686" s="27"/>
      <c r="C686" s="27"/>
      <c r="D686" s="28" t="s">
        <v>301</v>
      </c>
      <c r="E686" s="27"/>
      <c r="F686" s="27"/>
      <c r="G686" s="27"/>
      <c r="H686" s="27"/>
      <c r="I686" s="27"/>
      <c r="J686" s="27"/>
      <c r="K686" s="27"/>
      <c r="L686" s="27"/>
      <c r="M686" s="27"/>
    </row>
    <row r="687" spans="1:13" x14ac:dyDescent="0.25">
      <c r="A687" s="33" t="s">
        <v>302</v>
      </c>
      <c r="B687" s="33" t="s">
        <v>23</v>
      </c>
      <c r="C687" s="33" t="s">
        <v>270</v>
      </c>
      <c r="D687" s="34" t="s">
        <v>303</v>
      </c>
      <c r="E687" s="27"/>
      <c r="F687" s="27"/>
      <c r="G687" s="27"/>
      <c r="H687" s="27"/>
      <c r="I687" s="27"/>
      <c r="J687" s="27"/>
      <c r="K687" s="35">
        <v>1</v>
      </c>
      <c r="L687" s="35">
        <v>73.5</v>
      </c>
      <c r="M687" s="1">
        <f>ROUND(K687*L687,2)</f>
        <v>73.5</v>
      </c>
    </row>
    <row r="688" spans="1:13" ht="22.5" x14ac:dyDescent="0.25">
      <c r="A688" s="27"/>
      <c r="B688" s="27"/>
      <c r="C688" s="27"/>
      <c r="D688" s="28" t="s">
        <v>304</v>
      </c>
      <c r="E688" s="27"/>
      <c r="F688" s="27"/>
      <c r="G688" s="27"/>
      <c r="H688" s="27"/>
      <c r="I688" s="27"/>
      <c r="J688" s="27"/>
      <c r="K688" s="27"/>
      <c r="L688" s="27"/>
      <c r="M688" s="27"/>
    </row>
    <row r="689" spans="1:13" x14ac:dyDescent="0.25">
      <c r="A689" s="33" t="s">
        <v>305</v>
      </c>
      <c r="B689" s="33" t="s">
        <v>23</v>
      </c>
      <c r="C689" s="33" t="s">
        <v>307</v>
      </c>
      <c r="D689" s="34" t="s">
        <v>306</v>
      </c>
      <c r="E689" s="27"/>
      <c r="F689" s="27"/>
      <c r="G689" s="27"/>
      <c r="H689" s="27"/>
      <c r="I689" s="27"/>
      <c r="J689" s="27"/>
      <c r="K689" s="35">
        <v>35</v>
      </c>
      <c r="L689" s="35">
        <v>13.22</v>
      </c>
      <c r="M689" s="1">
        <f>ROUND(K689*L689,2)</f>
        <v>462.7</v>
      </c>
    </row>
    <row r="690" spans="1:13" ht="67.5" x14ac:dyDescent="0.25">
      <c r="A690" s="27"/>
      <c r="B690" s="27"/>
      <c r="C690" s="27"/>
      <c r="D690" s="28" t="s">
        <v>308</v>
      </c>
      <c r="E690" s="27"/>
      <c r="F690" s="27"/>
      <c r="G690" s="27"/>
      <c r="H690" s="27"/>
      <c r="I690" s="27"/>
      <c r="J690" s="27"/>
      <c r="K690" s="27"/>
      <c r="L690" s="27"/>
      <c r="M690" s="27"/>
    </row>
    <row r="691" spans="1:13" x14ac:dyDescent="0.25">
      <c r="A691" s="33" t="s">
        <v>309</v>
      </c>
      <c r="B691" s="33" t="s">
        <v>23</v>
      </c>
      <c r="C691" s="33" t="s">
        <v>270</v>
      </c>
      <c r="D691" s="34" t="s">
        <v>310</v>
      </c>
      <c r="E691" s="27"/>
      <c r="F691" s="27"/>
      <c r="G691" s="27"/>
      <c r="H691" s="27"/>
      <c r="I691" s="27"/>
      <c r="J691" s="27"/>
      <c r="K691" s="35">
        <v>1</v>
      </c>
      <c r="L691" s="35">
        <v>96.21</v>
      </c>
      <c r="M691" s="1">
        <f>ROUND(K691*L691,2)</f>
        <v>96.21</v>
      </c>
    </row>
    <row r="692" spans="1:13" ht="78.75" x14ac:dyDescent="0.25">
      <c r="A692" s="27"/>
      <c r="B692" s="27"/>
      <c r="C692" s="27"/>
      <c r="D692" s="28" t="s">
        <v>311</v>
      </c>
      <c r="E692" s="27"/>
      <c r="F692" s="27"/>
      <c r="G692" s="27"/>
      <c r="H692" s="27"/>
      <c r="I692" s="27"/>
      <c r="J692" s="27"/>
      <c r="K692" s="27"/>
      <c r="L692" s="27"/>
      <c r="M692" s="27"/>
    </row>
    <row r="693" spans="1:13" x14ac:dyDescent="0.25">
      <c r="A693" s="33" t="s">
        <v>312</v>
      </c>
      <c r="B693" s="33" t="s">
        <v>23</v>
      </c>
      <c r="C693" s="33" t="s">
        <v>270</v>
      </c>
      <c r="D693" s="34" t="s">
        <v>313</v>
      </c>
      <c r="E693" s="27"/>
      <c r="F693" s="27"/>
      <c r="G693" s="27"/>
      <c r="H693" s="27"/>
      <c r="I693" s="27"/>
      <c r="J693" s="27"/>
      <c r="K693" s="35">
        <v>2</v>
      </c>
      <c r="L693" s="35">
        <v>58.94</v>
      </c>
      <c r="M693" s="1">
        <f>ROUND(K693*L693,2)</f>
        <v>117.88</v>
      </c>
    </row>
    <row r="694" spans="1:13" ht="326.25" x14ac:dyDescent="0.25">
      <c r="A694" s="27"/>
      <c r="B694" s="27"/>
      <c r="C694" s="27"/>
      <c r="D694" s="28" t="s">
        <v>314</v>
      </c>
      <c r="E694" s="27"/>
      <c r="F694" s="27"/>
      <c r="G694" s="27"/>
      <c r="H694" s="27"/>
      <c r="I694" s="27"/>
      <c r="J694" s="27"/>
      <c r="K694" s="27"/>
      <c r="L694" s="27"/>
      <c r="M694" s="27"/>
    </row>
    <row r="695" spans="1:13" x14ac:dyDescent="0.25">
      <c r="A695" s="33" t="s">
        <v>315</v>
      </c>
      <c r="B695" s="33" t="s">
        <v>23</v>
      </c>
      <c r="C695" s="33" t="s">
        <v>307</v>
      </c>
      <c r="D695" s="34" t="s">
        <v>316</v>
      </c>
      <c r="E695" s="27"/>
      <c r="F695" s="27"/>
      <c r="G695" s="27"/>
      <c r="H695" s="27"/>
      <c r="I695" s="27"/>
      <c r="J695" s="27"/>
      <c r="K695" s="35">
        <v>10</v>
      </c>
      <c r="L695" s="35">
        <v>5.49</v>
      </c>
      <c r="M695" s="1">
        <f>ROUND(K695*L695,2)</f>
        <v>54.9</v>
      </c>
    </row>
    <row r="696" spans="1:13" ht="90" x14ac:dyDescent="0.25">
      <c r="A696" s="27"/>
      <c r="B696" s="27"/>
      <c r="C696" s="27"/>
      <c r="D696" s="28" t="s">
        <v>317</v>
      </c>
      <c r="E696" s="27"/>
      <c r="F696" s="27"/>
      <c r="G696" s="27"/>
      <c r="H696" s="27"/>
      <c r="I696" s="27"/>
      <c r="J696" s="27"/>
      <c r="K696" s="27"/>
      <c r="L696" s="27"/>
      <c r="M696" s="27"/>
    </row>
    <row r="697" spans="1:13" x14ac:dyDescent="0.25">
      <c r="A697" s="33" t="s">
        <v>318</v>
      </c>
      <c r="B697" s="33" t="s">
        <v>23</v>
      </c>
      <c r="C697" s="33" t="s">
        <v>307</v>
      </c>
      <c r="D697" s="34" t="s">
        <v>319</v>
      </c>
      <c r="E697" s="27"/>
      <c r="F697" s="27"/>
      <c r="G697" s="27"/>
      <c r="H697" s="27"/>
      <c r="I697" s="27"/>
      <c r="J697" s="27"/>
      <c r="K697" s="35">
        <v>7</v>
      </c>
      <c r="L697" s="35">
        <v>14.34</v>
      </c>
      <c r="M697" s="1">
        <f>ROUND(K697*L697,2)</f>
        <v>100.38</v>
      </c>
    </row>
    <row r="698" spans="1:13" ht="78.75" x14ac:dyDescent="0.25">
      <c r="A698" s="27"/>
      <c r="B698" s="27"/>
      <c r="C698" s="27"/>
      <c r="D698" s="28" t="s">
        <v>320</v>
      </c>
      <c r="E698" s="27"/>
      <c r="F698" s="27"/>
      <c r="G698" s="27"/>
      <c r="H698" s="27"/>
      <c r="I698" s="27"/>
      <c r="J698" s="27"/>
      <c r="K698" s="27"/>
      <c r="L698" s="27"/>
      <c r="M698" s="27"/>
    </row>
    <row r="699" spans="1:13" x14ac:dyDescent="0.25">
      <c r="A699" s="33" t="s">
        <v>321</v>
      </c>
      <c r="B699" s="33" t="s">
        <v>23</v>
      </c>
      <c r="C699" s="33" t="s">
        <v>270</v>
      </c>
      <c r="D699" s="34" t="s">
        <v>322</v>
      </c>
      <c r="E699" s="27"/>
      <c r="F699" s="27"/>
      <c r="G699" s="27"/>
      <c r="H699" s="27"/>
      <c r="I699" s="27"/>
      <c r="J699" s="27"/>
      <c r="K699" s="35">
        <v>7</v>
      </c>
      <c r="L699" s="35">
        <v>14.08</v>
      </c>
      <c r="M699" s="1">
        <f>ROUND(K699*L699,2)</f>
        <v>98.56</v>
      </c>
    </row>
    <row r="700" spans="1:13" ht="56.25" x14ac:dyDescent="0.25">
      <c r="A700" s="27"/>
      <c r="B700" s="27"/>
      <c r="C700" s="27"/>
      <c r="D700" s="28" t="s">
        <v>323</v>
      </c>
      <c r="E700" s="27"/>
      <c r="F700" s="27"/>
      <c r="G700" s="27"/>
      <c r="H700" s="27"/>
      <c r="I700" s="27"/>
      <c r="J700" s="27"/>
      <c r="K700" s="27"/>
      <c r="L700" s="27"/>
      <c r="M700" s="27"/>
    </row>
    <row r="701" spans="1:13" x14ac:dyDescent="0.25">
      <c r="A701" s="27"/>
      <c r="B701" s="27"/>
      <c r="C701" s="27"/>
      <c r="D701" s="28"/>
      <c r="E701" s="27"/>
      <c r="F701" s="27"/>
      <c r="G701" s="27"/>
      <c r="H701" s="27"/>
      <c r="I701" s="27"/>
      <c r="J701" s="36" t="s">
        <v>358</v>
      </c>
      <c r="K701" s="35">
        <v>1</v>
      </c>
      <c r="L701" s="32">
        <f>M665+M667+M669+M671+M673+M675+M677+M679+M681+M683+M685+M687+M689+M691+M693+M695+M697+M699</f>
        <v>1394.6100000000001</v>
      </c>
      <c r="M701" s="32">
        <f>ROUND(L701*K701,2)</f>
        <v>1394.61</v>
      </c>
    </row>
    <row r="702" spans="1:13" ht="0.95" customHeight="1" x14ac:dyDescent="0.25">
      <c r="A702" s="37"/>
      <c r="B702" s="37"/>
      <c r="C702" s="37"/>
      <c r="D702" s="38"/>
      <c r="E702" s="37"/>
      <c r="F702" s="37"/>
      <c r="G702" s="37"/>
      <c r="H702" s="37"/>
      <c r="I702" s="37"/>
      <c r="J702" s="37"/>
      <c r="K702" s="37"/>
      <c r="L702" s="37"/>
      <c r="M702" s="37"/>
    </row>
    <row r="703" spans="1:13" x14ac:dyDescent="0.25">
      <c r="A703" s="27"/>
      <c r="B703" s="27"/>
      <c r="C703" s="27"/>
      <c r="D703" s="28"/>
      <c r="E703" s="7"/>
      <c r="F703" s="7"/>
      <c r="G703" s="7"/>
      <c r="H703" s="7"/>
      <c r="I703" s="7"/>
      <c r="J703" s="11" t="s">
        <v>359</v>
      </c>
      <c r="K703" s="15">
        <v>1</v>
      </c>
      <c r="L703" s="6">
        <f>M440+M491+M553+M595+M621+M623+M655+M661+M701</f>
        <v>1394.61</v>
      </c>
      <c r="M703" s="6">
        <f>ROUND(L703*K703,2)</f>
        <v>1394.61</v>
      </c>
    </row>
    <row r="704" spans="1:13" ht="0.95" customHeight="1" x14ac:dyDescent="0.25">
      <c r="A704" s="12"/>
      <c r="B704" s="12"/>
      <c r="C704" s="12"/>
      <c r="D704" s="13"/>
      <c r="E704" s="12"/>
      <c r="F704" s="12"/>
      <c r="G704" s="12"/>
      <c r="H704" s="12"/>
      <c r="I704" s="12"/>
      <c r="J704" s="12"/>
      <c r="K704" s="12"/>
      <c r="L704" s="12"/>
      <c r="M704" s="12"/>
    </row>
    <row r="705" spans="1:13" ht="15" customHeight="1" x14ac:dyDescent="0.25">
      <c r="A705" s="7"/>
      <c r="B705" s="7"/>
      <c r="C705" s="7"/>
      <c r="D705" s="8"/>
      <c r="E705" s="61" t="s">
        <v>365</v>
      </c>
      <c r="F705" s="61"/>
      <c r="G705" s="61"/>
      <c r="H705" s="61"/>
      <c r="I705" s="62"/>
      <c r="J705" s="46" t="s">
        <v>362</v>
      </c>
      <c r="K705" s="15"/>
      <c r="L705" s="6"/>
      <c r="M705" s="6">
        <f>M6+M98+M159+M221+M263+M289+M291+M325</f>
        <v>0</v>
      </c>
    </row>
    <row r="706" spans="1:13" x14ac:dyDescent="0.25">
      <c r="A706" s="7"/>
      <c r="B706" s="7"/>
      <c r="C706" s="7"/>
      <c r="D706" s="8"/>
      <c r="E706" s="61"/>
      <c r="F706" s="61"/>
      <c r="G706" s="61"/>
      <c r="H706" s="61"/>
      <c r="I706" s="62"/>
      <c r="J706" s="47" t="s">
        <v>363</v>
      </c>
      <c r="K706" s="42"/>
      <c r="L706" s="42"/>
      <c r="M706" s="54">
        <f>M375+M442+M493+M555+M597+M623+M625+M657</f>
        <v>0</v>
      </c>
    </row>
    <row r="707" spans="1:13" x14ac:dyDescent="0.25">
      <c r="A707" s="7"/>
      <c r="B707" s="7"/>
      <c r="C707" s="7"/>
      <c r="D707" s="8"/>
      <c r="E707" s="63"/>
      <c r="F707" s="63"/>
      <c r="G707" s="63"/>
      <c r="H707" s="63"/>
      <c r="I707" s="64"/>
      <c r="J707" s="51" t="s">
        <v>364</v>
      </c>
      <c r="K707" s="42"/>
      <c r="L707" s="42"/>
      <c r="M707" s="54">
        <f>M705+M706</f>
        <v>0</v>
      </c>
    </row>
    <row r="708" spans="1:13" x14ac:dyDescent="0.25">
      <c r="A708" s="7"/>
      <c r="B708" s="7"/>
      <c r="C708" s="7"/>
      <c r="D708" s="8"/>
      <c r="E708" s="41"/>
      <c r="F708" s="41"/>
      <c r="G708" s="41"/>
      <c r="H708" s="41"/>
      <c r="I708" s="52"/>
      <c r="J708" s="48" t="s">
        <v>366</v>
      </c>
      <c r="K708" s="7"/>
      <c r="L708" s="7"/>
      <c r="M708" s="7">
        <f>M707*L708</f>
        <v>0</v>
      </c>
    </row>
    <row r="709" spans="1:13" x14ac:dyDescent="0.25">
      <c r="E709" s="43"/>
      <c r="F709" s="43"/>
      <c r="G709" s="43"/>
      <c r="H709" s="43"/>
      <c r="I709" s="53"/>
      <c r="J709" s="49" t="s">
        <v>367</v>
      </c>
      <c r="K709" s="43"/>
      <c r="L709" s="43"/>
      <c r="M709" s="44">
        <f>M707*L709</f>
        <v>0</v>
      </c>
    </row>
    <row r="710" spans="1:13" x14ac:dyDescent="0.25">
      <c r="E710" s="59" t="s">
        <v>267</v>
      </c>
      <c r="F710" s="59"/>
      <c r="G710" s="59"/>
      <c r="H710" s="59"/>
      <c r="I710" s="59"/>
      <c r="J710" s="60"/>
      <c r="K710" s="45"/>
      <c r="L710" s="45"/>
      <c r="M710" s="56">
        <f>M369+M701</f>
        <v>2730.2799999999997</v>
      </c>
    </row>
    <row r="711" spans="1:13" x14ac:dyDescent="0.25">
      <c r="E711" s="57" t="s">
        <v>360</v>
      </c>
      <c r="F711" s="57"/>
      <c r="G711" s="57"/>
      <c r="H711" s="57"/>
      <c r="I711" s="58"/>
      <c r="J711" s="50" t="s">
        <v>361</v>
      </c>
      <c r="K711" s="45"/>
      <c r="L711" s="45"/>
      <c r="M711" s="55">
        <f>M707+M708+M709+M710</f>
        <v>2730.2799999999997</v>
      </c>
    </row>
  </sheetData>
  <sheetProtection password="8421" sheet="1" objects="1" scenarios="1"/>
  <protectedRanges>
    <protectedRange password="DF6B" sqref="L374:L661 L4:L329" name="Rango1"/>
  </protectedRanges>
  <mergeCells count="3">
    <mergeCell ref="E711:I711"/>
    <mergeCell ref="E710:J710"/>
    <mergeCell ref="E705:I707"/>
  </mergeCells>
  <dataValidations disablePrompts="1" count="1">
    <dataValidation type="list" allowBlank="1" showInputMessage="1" showErrorMessage="1" sqref="B4:B708">
      <formula1>"Capítulo,Partida,Mano de obra,Maquinaria,Material,Otros,"</formula1>
    </dataValidation>
  </dataValidations>
  <pageMargins left="0.7" right="0.7" top="0.75" bottom="0.75" header="0.3" footer="0.3"/>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Propietario</dc:creator>
  <cp:lastModifiedBy>Amparo  Fernández</cp:lastModifiedBy>
  <dcterms:created xsi:type="dcterms:W3CDTF">2020-01-22T09:47:12Z</dcterms:created>
  <dcterms:modified xsi:type="dcterms:W3CDTF">2020-01-22T14:59:02Z</dcterms:modified>
</cp:coreProperties>
</file>