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28680" yWindow="855" windowWidth="19440" windowHeight="15000"/>
  </bookViews>
  <sheets>
    <sheet name="Hoja1" sheetId="1" r:id="rId1"/>
  </sheets>
  <calcPr calcId="145621"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M334" i="1" l="1"/>
  <c r="M335" i="1"/>
  <c r="L330" i="1"/>
  <c r="K157" i="1" l="1"/>
  <c r="K315" i="1"/>
  <c r="L321" i="1"/>
  <c r="J323" i="1"/>
  <c r="K324" i="1" s="1"/>
  <c r="L316" i="1"/>
  <c r="K316" i="1"/>
  <c r="K319" i="1"/>
  <c r="M319" i="1" s="1"/>
  <c r="M316" i="1" s="1"/>
  <c r="J318" i="1"/>
  <c r="K252" i="1"/>
  <c r="L308" i="1"/>
  <c r="K311" i="1"/>
  <c r="M311" i="1" s="1"/>
  <c r="M308" i="1" s="1"/>
  <c r="J310" i="1"/>
  <c r="L303" i="1"/>
  <c r="J305" i="1"/>
  <c r="K306" i="1" s="1"/>
  <c r="L298" i="1"/>
  <c r="J300" i="1"/>
  <c r="K301" i="1" s="1"/>
  <c r="L293" i="1"/>
  <c r="J295" i="1"/>
  <c r="K296" i="1" s="1"/>
  <c r="L288" i="1"/>
  <c r="K291" i="1"/>
  <c r="M291" i="1" s="1"/>
  <c r="M288" i="1" s="1"/>
  <c r="J290" i="1"/>
  <c r="L283" i="1"/>
  <c r="J285" i="1"/>
  <c r="K286" i="1" s="1"/>
  <c r="L278" i="1"/>
  <c r="J280" i="1"/>
  <c r="K281" i="1" s="1"/>
  <c r="L273" i="1"/>
  <c r="J275" i="1"/>
  <c r="K276" i="1" s="1"/>
  <c r="L268" i="1"/>
  <c r="M271" i="1"/>
  <c r="M268" i="1" s="1"/>
  <c r="K271" i="1"/>
  <c r="K268" i="1" s="1"/>
  <c r="J270" i="1"/>
  <c r="L263" i="1"/>
  <c r="J265" i="1"/>
  <c r="K266" i="1" s="1"/>
  <c r="L258" i="1"/>
  <c r="J260" i="1"/>
  <c r="K261" i="1" s="1"/>
  <c r="L253" i="1"/>
  <c r="J255" i="1"/>
  <c r="K256" i="1" s="1"/>
  <c r="K223" i="1"/>
  <c r="L245" i="1"/>
  <c r="K245" i="1"/>
  <c r="K248" i="1"/>
  <c r="M248" i="1" s="1"/>
  <c r="M245" i="1" s="1"/>
  <c r="J247" i="1"/>
  <c r="L240" i="1"/>
  <c r="K243" i="1"/>
  <c r="K240" i="1" s="1"/>
  <c r="J242" i="1"/>
  <c r="M235" i="1"/>
  <c r="L235" i="1"/>
  <c r="K235" i="1"/>
  <c r="M238" i="1"/>
  <c r="K238" i="1"/>
  <c r="J237" i="1"/>
  <c r="L230" i="1"/>
  <c r="J232" i="1"/>
  <c r="K233" i="1" s="1"/>
  <c r="L224" i="1"/>
  <c r="K224" i="1"/>
  <c r="K228" i="1"/>
  <c r="M228" i="1" s="1"/>
  <c r="M224" i="1" s="1"/>
  <c r="J227" i="1"/>
  <c r="J226" i="1"/>
  <c r="K210" i="1"/>
  <c r="M216" i="1"/>
  <c r="L216" i="1"/>
  <c r="K216" i="1"/>
  <c r="M219" i="1"/>
  <c r="K219" i="1"/>
  <c r="J218" i="1"/>
  <c r="L211" i="1"/>
  <c r="J213" i="1"/>
  <c r="K214" i="1" s="1"/>
  <c r="K158" i="1"/>
  <c r="L203" i="1"/>
  <c r="J205" i="1"/>
  <c r="K206" i="1" s="1"/>
  <c r="L198" i="1"/>
  <c r="K201" i="1"/>
  <c r="K198" i="1" s="1"/>
  <c r="J200" i="1"/>
  <c r="L193" i="1"/>
  <c r="J195" i="1"/>
  <c r="K196" i="1" s="1"/>
  <c r="L188" i="1"/>
  <c r="J190" i="1"/>
  <c r="K191" i="1" s="1"/>
  <c r="L183" i="1"/>
  <c r="J185" i="1"/>
  <c r="K186" i="1" s="1"/>
  <c r="L178" i="1"/>
  <c r="K181" i="1"/>
  <c r="K178" i="1" s="1"/>
  <c r="J180" i="1"/>
  <c r="L173" i="1"/>
  <c r="J175" i="1"/>
  <c r="K176" i="1" s="1"/>
  <c r="L168" i="1"/>
  <c r="J170" i="1"/>
  <c r="K171" i="1" s="1"/>
  <c r="L163" i="1"/>
  <c r="J165" i="1"/>
  <c r="K166" i="1" s="1"/>
  <c r="M161" i="1"/>
  <c r="M159" i="1"/>
  <c r="K152" i="1"/>
  <c r="M153" i="1"/>
  <c r="L155" i="1" s="1"/>
  <c r="K139" i="1"/>
  <c r="L145" i="1"/>
  <c r="K148" i="1"/>
  <c r="K145" i="1" s="1"/>
  <c r="J147" i="1"/>
  <c r="L140" i="1"/>
  <c r="K143" i="1"/>
  <c r="K140" i="1" s="1"/>
  <c r="J142" i="1"/>
  <c r="K97" i="1"/>
  <c r="L132" i="1"/>
  <c r="J134" i="1"/>
  <c r="K135" i="1" s="1"/>
  <c r="L127" i="1"/>
  <c r="J129" i="1"/>
  <c r="K130" i="1" s="1"/>
  <c r="L122" i="1"/>
  <c r="J124" i="1"/>
  <c r="K125" i="1" s="1"/>
  <c r="L116" i="1"/>
  <c r="K120" i="1"/>
  <c r="M120" i="1" s="1"/>
  <c r="M116" i="1" s="1"/>
  <c r="L110" i="1"/>
  <c r="K114" i="1"/>
  <c r="K110" i="1" s="1"/>
  <c r="L104" i="1"/>
  <c r="K104" i="1"/>
  <c r="M108" i="1"/>
  <c r="M104" i="1" s="1"/>
  <c r="K108" i="1"/>
  <c r="L98" i="1"/>
  <c r="J100" i="1"/>
  <c r="K102" i="1" s="1"/>
  <c r="K11" i="1"/>
  <c r="L90" i="1"/>
  <c r="J92" i="1"/>
  <c r="K93" i="1" s="1"/>
  <c r="L85" i="1"/>
  <c r="K88" i="1"/>
  <c r="K85" i="1" s="1"/>
  <c r="J87" i="1"/>
  <c r="L80" i="1"/>
  <c r="J82" i="1"/>
  <c r="K83" i="1" s="1"/>
  <c r="L75" i="1"/>
  <c r="J77" i="1"/>
  <c r="K78" i="1" s="1"/>
  <c r="L70" i="1"/>
  <c r="J72" i="1"/>
  <c r="K73" i="1" s="1"/>
  <c r="L64" i="1"/>
  <c r="K68" i="1"/>
  <c r="M68" i="1" s="1"/>
  <c r="M64" i="1" s="1"/>
  <c r="J67" i="1"/>
  <c r="J66" i="1"/>
  <c r="L59" i="1"/>
  <c r="J61" i="1"/>
  <c r="K62" i="1" s="1"/>
  <c r="L54" i="1"/>
  <c r="K57" i="1"/>
  <c r="K54" i="1" s="1"/>
  <c r="L49" i="1"/>
  <c r="J51" i="1"/>
  <c r="K52" i="1" s="1"/>
  <c r="L44" i="1"/>
  <c r="K47" i="1"/>
  <c r="M47" i="1" s="1"/>
  <c r="M44" i="1" s="1"/>
  <c r="J46" i="1"/>
  <c r="L39" i="1"/>
  <c r="J41" i="1"/>
  <c r="K42" i="1" s="1"/>
  <c r="L34" i="1"/>
  <c r="K34" i="1"/>
  <c r="M37" i="1"/>
  <c r="M34" i="1" s="1"/>
  <c r="K37" i="1"/>
  <c r="L27" i="1"/>
  <c r="J31" i="1"/>
  <c r="J30" i="1"/>
  <c r="K32" i="1" s="1"/>
  <c r="J29" i="1"/>
  <c r="M22" i="1"/>
  <c r="L22" i="1"/>
  <c r="K22" i="1"/>
  <c r="M25" i="1"/>
  <c r="K25" i="1"/>
  <c r="L17" i="1"/>
  <c r="M20" i="1"/>
  <c r="M17" i="1" s="1"/>
  <c r="K20" i="1"/>
  <c r="K17" i="1" s="1"/>
  <c r="L12" i="1"/>
  <c r="K15" i="1"/>
  <c r="K12" i="1" s="1"/>
  <c r="K4" i="1"/>
  <c r="M7" i="1"/>
  <c r="L9" i="1" s="1"/>
  <c r="M9" i="1" s="1"/>
  <c r="M4" i="1" s="1"/>
  <c r="M5" i="1"/>
  <c r="L4" i="1" l="1"/>
  <c r="K39" i="1"/>
  <c r="M42" i="1"/>
  <c r="M39" i="1" s="1"/>
  <c r="K193" i="1"/>
  <c r="M196" i="1"/>
  <c r="M193" i="1" s="1"/>
  <c r="K211" i="1"/>
  <c r="M214" i="1"/>
  <c r="M211" i="1" s="1"/>
  <c r="L221" i="1" s="1"/>
  <c r="K258" i="1"/>
  <c r="M261" i="1"/>
  <c r="M258" i="1" s="1"/>
  <c r="K49" i="1"/>
  <c r="M52" i="1"/>
  <c r="M49" i="1" s="1"/>
  <c r="M125" i="1"/>
  <c r="M122" i="1" s="1"/>
  <c r="K122" i="1"/>
  <c r="K293" i="1"/>
  <c r="M296" i="1"/>
  <c r="M293" i="1" s="1"/>
  <c r="K263" i="1"/>
  <c r="M266" i="1"/>
  <c r="M263" i="1" s="1"/>
  <c r="K278" i="1"/>
  <c r="M281" i="1"/>
  <c r="M278" i="1" s="1"/>
  <c r="K70" i="1"/>
  <c r="M73" i="1"/>
  <c r="M70" i="1" s="1"/>
  <c r="K127" i="1"/>
  <c r="M130" i="1"/>
  <c r="M127" i="1" s="1"/>
  <c r="K163" i="1"/>
  <c r="M166" i="1"/>
  <c r="M163" i="1" s="1"/>
  <c r="L208" i="1" s="1"/>
  <c r="K298" i="1"/>
  <c r="M301" i="1"/>
  <c r="M298" i="1" s="1"/>
  <c r="K283" i="1"/>
  <c r="M286" i="1"/>
  <c r="M283" i="1" s="1"/>
  <c r="M93" i="1"/>
  <c r="M90" i="1" s="1"/>
  <c r="K90" i="1"/>
  <c r="K183" i="1"/>
  <c r="M186" i="1"/>
  <c r="M183" i="1" s="1"/>
  <c r="L326" i="1"/>
  <c r="K27" i="1"/>
  <c r="M32" i="1"/>
  <c r="M27" i="1" s="1"/>
  <c r="M62" i="1"/>
  <c r="M59" i="1" s="1"/>
  <c r="K59" i="1"/>
  <c r="K75" i="1"/>
  <c r="M78" i="1"/>
  <c r="M75" i="1" s="1"/>
  <c r="K132" i="1"/>
  <c r="M135" i="1"/>
  <c r="M132" i="1" s="1"/>
  <c r="K168" i="1"/>
  <c r="M171" i="1"/>
  <c r="M168" i="1" s="1"/>
  <c r="K203" i="1"/>
  <c r="M206" i="1"/>
  <c r="M203" i="1" s="1"/>
  <c r="K303" i="1"/>
  <c r="M306" i="1"/>
  <c r="M303" i="1" s="1"/>
  <c r="M191" i="1"/>
  <c r="M188" i="1" s="1"/>
  <c r="K188" i="1"/>
  <c r="K230" i="1"/>
  <c r="M233" i="1"/>
  <c r="M230" i="1" s="1"/>
  <c r="L250" i="1" s="1"/>
  <c r="K253" i="1"/>
  <c r="M256" i="1"/>
  <c r="M253" i="1" s="1"/>
  <c r="L313" i="1" s="1"/>
  <c r="M83" i="1"/>
  <c r="M80" i="1" s="1"/>
  <c r="K80" i="1"/>
  <c r="K98" i="1"/>
  <c r="M102" i="1"/>
  <c r="M98" i="1" s="1"/>
  <c r="M155" i="1"/>
  <c r="M152" i="1" s="1"/>
  <c r="L152" i="1"/>
  <c r="K173" i="1"/>
  <c r="M176" i="1"/>
  <c r="M173" i="1" s="1"/>
  <c r="K321" i="1"/>
  <c r="M324" i="1"/>
  <c r="M321" i="1" s="1"/>
  <c r="K273" i="1"/>
  <c r="M276" i="1"/>
  <c r="M273" i="1" s="1"/>
  <c r="M88" i="1"/>
  <c r="M85" i="1" s="1"/>
  <c r="M181" i="1"/>
  <c r="M178" i="1" s="1"/>
  <c r="M201" i="1"/>
  <c r="M198" i="1" s="1"/>
  <c r="K44" i="1"/>
  <c r="K64" i="1"/>
  <c r="K116" i="1"/>
  <c r="K288" i="1"/>
  <c r="K308" i="1"/>
  <c r="M57" i="1"/>
  <c r="M54" i="1" s="1"/>
  <c r="M114" i="1"/>
  <c r="M110" i="1" s="1"/>
  <c r="M148" i="1"/>
  <c r="M145" i="1" s="1"/>
  <c r="M15" i="1"/>
  <c r="M12" i="1" s="1"/>
  <c r="M143" i="1"/>
  <c r="M140" i="1" s="1"/>
  <c r="M243" i="1"/>
  <c r="M240" i="1" s="1"/>
  <c r="L158" i="1" l="1"/>
  <c r="M208" i="1"/>
  <c r="M158" i="1" s="1"/>
  <c r="L328" i="1" s="1"/>
  <c r="L223" i="1"/>
  <c r="M250" i="1"/>
  <c r="M223" i="1" s="1"/>
  <c r="L150" i="1"/>
  <c r="L95" i="1"/>
  <c r="L210" i="1"/>
  <c r="M221" i="1"/>
  <c r="M210" i="1" s="1"/>
  <c r="L252" i="1"/>
  <c r="M313" i="1"/>
  <c r="M252" i="1" s="1"/>
  <c r="L137" i="1"/>
  <c r="L315" i="1"/>
  <c r="M326" i="1"/>
  <c r="M315" i="1" s="1"/>
  <c r="L11" i="1" l="1"/>
  <c r="M95" i="1"/>
  <c r="M11" i="1" s="1"/>
  <c r="L139" i="1"/>
  <c r="M150" i="1"/>
  <c r="M139" i="1" s="1"/>
  <c r="L157" i="1"/>
  <c r="M328" i="1"/>
  <c r="M157" i="1" s="1"/>
  <c r="L97" i="1"/>
  <c r="M137" i="1"/>
  <c r="M97" i="1" s="1"/>
  <c r="M330" i="1" l="1"/>
</calcChain>
</file>

<file path=xl/comments1.xml><?xml version="1.0" encoding="utf-8"?>
<comments xmlns="http://schemas.openxmlformats.org/spreadsheetml/2006/main">
  <authors>
    <author>Elena Vilor Barros</author>
  </authors>
  <commentList>
    <comment ref="A3" authorId="0">
      <text>
        <r>
          <rPr>
            <b/>
            <sz val="9"/>
            <color indexed="81"/>
            <rFont val="Tahoma"/>
            <family val="2"/>
          </rPr>
          <t>Código del concepto. Ver colores en "Entorno de trabajo: Apariencia"</t>
        </r>
      </text>
    </comment>
    <comment ref="B3" authorId="0">
      <text>
        <r>
          <rPr>
            <b/>
            <sz val="9"/>
            <color indexed="81"/>
            <rFont val="Tahoma"/>
            <family val="2"/>
          </rPr>
          <t>Naturaleza o tipo de concepto, ver valores de cada naturaleza en la ayuda del menú contextual</t>
        </r>
      </text>
    </comment>
    <comment ref="C3" authorId="0">
      <text>
        <r>
          <rPr>
            <b/>
            <sz val="9"/>
            <color indexed="81"/>
            <rFont val="Tahoma"/>
            <family val="2"/>
          </rPr>
          <t>Unidad principal de medida del concepto</t>
        </r>
      </text>
    </comment>
    <comment ref="D3" authorId="0">
      <text>
        <r>
          <rPr>
            <b/>
            <sz val="9"/>
            <color indexed="81"/>
            <rFont val="Tahoma"/>
            <family val="2"/>
          </rPr>
          <t>Descripción corta</t>
        </r>
      </text>
    </comment>
    <comment ref="E3" authorId="0">
      <text>
        <r>
          <rPr>
            <b/>
            <sz val="9"/>
            <color indexed="81"/>
            <rFont val="Tahoma"/>
            <family val="2"/>
          </rPr>
          <t>Descripción corta de la línea de medición</t>
        </r>
      </text>
    </comment>
    <comment ref="F3" authorId="0">
      <text>
        <r>
          <rPr>
            <b/>
            <sz val="9"/>
            <color indexed="81"/>
            <rFont val="Tahoma"/>
            <family val="2"/>
          </rPr>
          <t>Columna A: Número de unidades iguales de la línea de medición</t>
        </r>
      </text>
    </comment>
    <comment ref="G3" authorId="0">
      <text>
        <r>
          <rPr>
            <b/>
            <sz val="9"/>
            <color indexed="81"/>
            <rFont val="Tahoma"/>
            <family val="2"/>
          </rPr>
          <t>Columna B: Longitud de la línea de medición</t>
        </r>
      </text>
    </comment>
    <comment ref="H3" authorId="0">
      <text>
        <r>
          <rPr>
            <b/>
            <sz val="9"/>
            <color indexed="81"/>
            <rFont val="Tahoma"/>
            <family val="2"/>
          </rPr>
          <t>Columna C: Anchura de la línea de medición</t>
        </r>
      </text>
    </comment>
    <comment ref="I3" authorId="0">
      <text>
        <r>
          <rPr>
            <b/>
            <sz val="9"/>
            <color indexed="81"/>
            <rFont val="Tahoma"/>
            <family val="2"/>
          </rPr>
          <t>Columna D: Altura de la línea de medición</t>
        </r>
      </text>
    </comment>
    <comment ref="J3" authorId="0">
      <text>
        <r>
          <rPr>
            <b/>
            <sz val="9"/>
            <color indexed="81"/>
            <rFont val="Tahoma"/>
            <family val="2"/>
          </rPr>
          <t>Cantidad Verde: Referencia a otra partida Naranja: Fórmula de medición Azul: Expresión</t>
        </r>
      </text>
    </comment>
    <comment ref="K3" authorId="0">
      <text>
        <r>
          <rPr>
            <b/>
            <sz val="9"/>
            <color indexed="81"/>
            <rFont val="Tahoma"/>
            <family val="2"/>
          </rPr>
          <t>Rendimiento o cantidad presupuestada</t>
        </r>
      </text>
    </comment>
    <comment ref="L3" authorId="0">
      <text>
        <r>
          <rPr>
            <b/>
            <sz val="9"/>
            <color indexed="81"/>
            <rFont val="Tahoma"/>
            <family val="2"/>
          </rPr>
          <t>Precio unitario en el presupuesto</t>
        </r>
      </text>
    </comment>
    <comment ref="M3" authorId="0">
      <text>
        <r>
          <rPr>
            <b/>
            <sz val="9"/>
            <color indexed="81"/>
            <rFont val="Tahoma"/>
            <family val="2"/>
          </rPr>
          <t>Importe del presupuesto</t>
        </r>
      </text>
    </comment>
  </commentList>
</comments>
</file>

<file path=xl/sharedStrings.xml><?xml version="1.0" encoding="utf-8"?>
<sst xmlns="http://schemas.openxmlformats.org/spreadsheetml/2006/main" count="507" uniqueCount="321">
  <si>
    <t>IFEMA PALACIO MUNICIPAL. CUBIERTA TRIANGULAR</t>
  </si>
  <si>
    <t>Presupuesto</t>
  </si>
  <si>
    <t>Código</t>
  </si>
  <si>
    <t>Nat</t>
  </si>
  <si>
    <t>Ud</t>
  </si>
  <si>
    <t>Resumen</t>
  </si>
  <si>
    <t>Comentario</t>
  </si>
  <si>
    <t>N</t>
  </si>
  <si>
    <t>Longitud</t>
  </si>
  <si>
    <t>Anchura</t>
  </si>
  <si>
    <t>Altura</t>
  </si>
  <si>
    <t>Cantidad</t>
  </si>
  <si>
    <t>CanPres</t>
  </si>
  <si>
    <t>Pres</t>
  </si>
  <si>
    <t>ImpPres</t>
  </si>
  <si>
    <t>00</t>
  </si>
  <si>
    <t>Capítulo</t>
  </si>
  <si>
    <t/>
  </si>
  <si>
    <t>MEDIOS AUXILIARES</t>
  </si>
  <si>
    <t>00.01</t>
  </si>
  <si>
    <t>Partida</t>
  </si>
  <si>
    <t>d</t>
  </si>
  <si>
    <t>ALQUILER PLATAFORMA ELEVADORA</t>
  </si>
  <si>
    <t>Alquiler de plataforma articulada elevadora diesel de hasta 38m de altura.</t>
  </si>
  <si>
    <t>00.02</t>
  </si>
  <si>
    <t>ALQUILER CAMIÓN PLUMA</t>
  </si>
  <si>
    <t>Alquiler de camión pluma de 25t para subida de material.</t>
  </si>
  <si>
    <t>Total 00</t>
  </si>
  <si>
    <t>01</t>
  </si>
  <si>
    <t>ACTUACIONES PREVIAS</t>
  </si>
  <si>
    <t>01.01</t>
  </si>
  <si>
    <t>m2</t>
  </si>
  <si>
    <t>DEMOLICIÓN COBERTURA PANEL SÁNDWICH DOBLE CHAPA</t>
  </si>
  <si>
    <t>Demolición de cobertura de paneles tipo sándwich de doble chapa nervada, incluidos caballetes, limas, remates laterales, encuentros con paramentos, etc., por medios manuales y sin aprovechamiento del material desmontado, incluso limpieza y retirada de escombros a pie de carga. Medición descontando huecos.</t>
  </si>
  <si>
    <t>Cubierta triangular</t>
  </si>
  <si>
    <t>1698.28</t>
  </si>
  <si>
    <t>Total 01.01</t>
  </si>
  <si>
    <t>01.02</t>
  </si>
  <si>
    <t>ESTRUCTURA METÁLICA LIGERA CUBIERTA NO HABITABLE</t>
  </si>
  <si>
    <t>Estructura metálica ligera para cubierta no habitable, con cerchas formadas con perfiles ligeros metálicos obtenidos por laminación en frío de la chapa galvanizada, colocadas cada 1,20 m y correas cada 1,00 m, con perfil C en pares, correas, pies derechos, tirante y celosía, y con perfil U en durmientes y arriostramientos, con dimensiones determinadas y condicionadas por el cálculo estructural, pudiendo ser de la gama base 40 mm o de 50 mm, uniones mediante tornillos. Totalmente instalada; i/p.p. de replanteo, fijación y medios auxiliares. Medida en su verdadera magnitud.</t>
  </si>
  <si>
    <t>Total 01.02</t>
  </si>
  <si>
    <t>01.03</t>
  </si>
  <si>
    <t>CUBIERTA PANEL CHAPA COLABORANTE ACH-60 0,6 mm</t>
  </si>
  <si>
    <t>Chapa perfilada colaborante ACH 60/220 en acero galvanizado de 0,6 mm de espesor, altura de greca de 60 mm, ancho útil de 880 mm, para la construcción forjados mixtos. Incluso p.p de accesorios ACH, creación de limas, remates y canalón segun planos. Incluso mano de obra y medios auxiliares. Totalmente instalado y terminado. Chapa con marcado CE y DdP (Declaración de prestaciones) según Reglamento (UE) 305/2011.</t>
  </si>
  <si>
    <t>Total 01.03</t>
  </si>
  <si>
    <t>01.04</t>
  </si>
  <si>
    <t>m</t>
  </si>
  <si>
    <t>REMATE LATERAL ACERO GALVANIZADO D=500 mm</t>
  </si>
  <si>
    <t>Acabado perimetral en borde formado por un remate lateral de chapa de acero galvanizado de 500 mm desarrollo fijada mecánicamente por su parte horizontal en el borde del soporte base. Se colocará un cordon de sellado bajo el perfil para evitar la filtración de agua.</t>
  </si>
  <si>
    <t>remate perimetral (borde edificio)</t>
  </si>
  <si>
    <t>remate patios</t>
  </si>
  <si>
    <t>Total 01.04</t>
  </si>
  <si>
    <t>01.05</t>
  </si>
  <si>
    <t>AISLAMIENTO TÉRMICO CUBIERTA PLANA ISOVER IBR 100 mm</t>
  </si>
  <si>
    <t>Aislamiento térmico y acústico en cerramientos horizontales o inclinados sin carga y en la construcción de sándwichs metálicos in situ, de lana mineral Isover IBR constituido por una manta ligera de lana de vidrio, revestida por una de sus caras con un kraft que actua como barrera de vapor de 100 mm de espesor cumpliendo la norma UNE EN 13162 Productos Aislantes térmicos para aplicaciones en la edificación con una conductividad térmica de 0,040 W/(m·K), clase de reacción al fuego F y código de designación MW-EN-13162-T2-WS-Z3-AFr5.</t>
  </si>
  <si>
    <t>Total 01.05</t>
  </si>
  <si>
    <t>01.06</t>
  </si>
  <si>
    <t>u</t>
  </si>
  <si>
    <t>LEVANTADO Y NUEVOS SOPORTE DE CARRILES</t>
  </si>
  <si>
    <t>Levantado mediante gatos hidráulicos de los raíles para la maquinaria de limpieza de la fachada y colocación de nuevos soportes de mayor altura con perfiles tubulares similares a los existentes. Incluso operaciones necesarias sobre góndola.</t>
  </si>
  <si>
    <t>estimación 250 soportes</t>
  </si>
  <si>
    <t>Total 01.06</t>
  </si>
  <si>
    <t>01.07</t>
  </si>
  <si>
    <t>m3</t>
  </si>
  <si>
    <t>APERTURA MECHINALES FORJADO C/COMPRESOR</t>
  </si>
  <si>
    <t>Apertura de mechinales menores de 0,25 m2 en forjados de cualquier tipo, para pasos de instalaciones, con compresor, incluso limpieza y retirada de escombros a pie de carga, sin transporte al vertedero y con parte proporcional de medios auxiliares, sin medidas de protección colectivas. Medición de volumen realmente ejecutado.</t>
  </si>
  <si>
    <t>hueco en forjado para nuevo sumidero</t>
  </si>
  <si>
    <t>Total 01.07</t>
  </si>
  <si>
    <t>01.08</t>
  </si>
  <si>
    <t>TUBERÍA PVC JUNTA PEGADA D=125 mm</t>
  </si>
  <si>
    <t>Tubería de PVC, de 125 mm de diámetro, unión pegada, conforme UNE EN1453-1; con una resistencia al fuego B-s1,d0, conforme UNE-EN 13501-1; colocada en instalaciones interiores de evacuación de aguas residuales. Totalmente montada, incluyendo p.p. de piezas especiales (codos, manguitos, etc) y p.p de medios auxiliares. Conforme a CTE DB HS-5.</t>
  </si>
  <si>
    <t>Nuevo sumidero</t>
  </si>
  <si>
    <t>Total 01.08</t>
  </si>
  <si>
    <t>01.09</t>
  </si>
  <si>
    <t>CARGA/TRANSPORTE VERTEDERO &lt;20 km MAQUINA/CAMIÓN</t>
  </si>
  <si>
    <t>Carga y transporte de escombros al vertedero, a una distancia mayor de 10 km y menor de 20 km, considerando ida y vuelta, en camiones basculantes de hasta 20 t de peso, cargados mediante medios mecánicos y/o manuales, incluso canon de vertedero, sin medidas de protección colectivas.</t>
  </si>
  <si>
    <t>panel sandwich</t>
  </si>
  <si>
    <t>Total 01.09</t>
  </si>
  <si>
    <t>01.10</t>
  </si>
  <si>
    <t>PUNTO DE ANCLAJE FIJO</t>
  </si>
  <si>
    <t>Punto de anclaje fijo, en color, para trabajos en planos verticales, horizontales e inclinados, para anclaje a cualquier tipo de estructura mediante tacos químicos, tacos de barra de acero inoxidable o tornillería. Medida la unidad instalada. Certificado CE UNE-EN 795:2012. s/R.D. 773/97 y R.D. 1407/92. Incluso certificado de la instalación</t>
  </si>
  <si>
    <t>Total 01.10</t>
  </si>
  <si>
    <t>01.11</t>
  </si>
  <si>
    <t>LÍNEA HORIZONTAL DE SEGURIDAD</t>
  </si>
  <si>
    <t>Línea horizontal de seguridad para anclaje y desplazamiento de cinturones de seguridad con cuerda para dispositivo anticaída, D=14 mm, y anclaje autoblocante de fijación de mosquetones de los cinturones, i/desmontaje. Incluso certificado de la instalación</t>
  </si>
  <si>
    <t>Total 01.11</t>
  </si>
  <si>
    <t>01.12</t>
  </si>
  <si>
    <t>MODIFICACIÓN APOYOS</t>
  </si>
  <si>
    <t>Modificación apoyos de las instalaciones existentes incluyendo desconexiones necesarias, material de aporte y nuevas conexiones. Totalmente instalado y funcionando.</t>
  </si>
  <si>
    <t>Total 01.12</t>
  </si>
  <si>
    <t>01.13</t>
  </si>
  <si>
    <t>ELEVACIÓN PASARELA</t>
  </si>
  <si>
    <t>Levantado mediante gatos hidráulicos de la pasarela que une las cubiertas cuadrangular y triangular.</t>
  </si>
  <si>
    <t>Total 01.13</t>
  </si>
  <si>
    <t>01.14</t>
  </si>
  <si>
    <t>CANALÓN ACERO GALVANIZADO CUADRADO DESARROLLO 500mm</t>
  </si>
  <si>
    <t>Canalón visto de chapa de acero galvanizada de 0,6 mm de espesor, de sección cuadrada, con un desarrollo de 500 mm. Totalmente instalado, conexionado y probado, i/ p.p. de piezas especiales y remates, soladuras, pequeño material y medios auxiliares. Conforme a CTE DB HS-5.</t>
  </si>
  <si>
    <t>Total 01.14</t>
  </si>
  <si>
    <t>01.15</t>
  </si>
  <si>
    <t>DESMONTAJE Y MONTAJE FALSO TECHO</t>
  </si>
  <si>
    <t>Desmontaje y montaje de falso techo situado bajo los sumideros de cubierta, para la realización de los entronques de éstos a las bajantes.</t>
  </si>
  <si>
    <t>Total 01.15</t>
  </si>
  <si>
    <t>01.16</t>
  </si>
  <si>
    <t>conexión sumidero-bajante</t>
  </si>
  <si>
    <t>Total 01.16</t>
  </si>
  <si>
    <t>Total 01</t>
  </si>
  <si>
    <t>02</t>
  </si>
  <si>
    <t>IMPERMEABILIZACIÓN CUBIERTAS</t>
  </si>
  <si>
    <t>02.01</t>
  </si>
  <si>
    <t>AISLAMIENTO PIR VV 60 mm</t>
  </si>
  <si>
    <t>Aislamiento de cubierta plana con planchas de polisocianurato revestida por las dos caras por velo de vidrio (PIR VV) de 60mm de espesor con superficie lisa, para relleno de los huecos de la chapa grecada existente. Resistencia a compresión =200kPa según UNE EN 826. Conductividad térmica 0,028 W/mK, según EN 13162. Reacción al fuego E según UNE-EN 13501-1 B-s2 d0. Medida total la superficie a ejecutar. Con marcado CE y DdP (Declaración de prestaciones) según Reglamento (UE) 305/2011, norma UNE EN 13164 PP de fijaciones a cubierta. Suministro y montaje, totalmente instalado, p.p. medios auxiliares.</t>
  </si>
  <si>
    <t>Relleno huecos chapa grecada (60% de la sup. de cobertura)</t>
  </si>
  <si>
    <t>lateral sur (descontando patios)</t>
  </si>
  <si>
    <t>540</t>
  </si>
  <si>
    <t>Total 02.01</t>
  </si>
  <si>
    <t>02.02</t>
  </si>
  <si>
    <t>AISLAMIENTO PIR VV 30 mm</t>
  </si>
  <si>
    <t>Aislamiento de cubierta plana con planchas de polisocianurato revestida por las dos caras por velo de vidrio (PIR VV) de 30mm de espesor con superficie lisa. Resistencia a compresión =200kPa según UNE EN 826. Conductividad térmica 0,028 W/mK, según EN 13162. Reacción al fuego E según UNE-EN 13501-1 B-s2 d0. Medida total la superficie a ejecutar. Con marcado CE y DdP (Declaración de prestaciones) según Reglamento (UE) 305/2011, norma UNE EN 13164 PP de fijaciones a cubierta. Suministro y montaje, totalmente instalado, p.p. medios auxiliares.</t>
  </si>
  <si>
    <t>cubierta triangular</t>
  </si>
  <si>
    <t>lateral sur (parte de cub.cuadrangular)</t>
  </si>
  <si>
    <t>Total 02.02</t>
  </si>
  <si>
    <t>02.03</t>
  </si>
  <si>
    <t>m²</t>
  </si>
  <si>
    <t>IMPERMEABILIZACIÓN LÁMINA E.P.D.M. e=1,52 mm (RMA)</t>
  </si>
  <si>
    <t>Suministro y colocación de membrana impermeabilizante de caucho sintético EPDM de 1,52 mm de espesor, debidamente solapada, incluso p.p. de perfilería en Z para remate de canalones. Con módulos de hasta 15,25 x 30,5m. Las uniones se realizarán exclusivamente, mediante banda de unión autoahesiva. La membrana se fijará al soporte mediante sistema de anclado no perforante R.M.A. de bandas autoadhesivas o equivalente. Apta para la intemperie. Medición en horizontal y p.p. de remates y petos, y ejecución de las juntas de dilatación existentes, totalmente sellada y estanca, p.p medios auxiliares. Incluye desmontaje , posterior montaje y prueba de homologación de los soportes de las líneas de vida. Incluso parte proporcional de remates perimetrales de cubierta, remates de huecos y de elementos salientes.</t>
  </si>
  <si>
    <t>lateral sur</t>
  </si>
  <si>
    <t>Total 02.03</t>
  </si>
  <si>
    <t>02.03B</t>
  </si>
  <si>
    <t>IMPERMEABILIZACIÓN LÁMINA E.P.D.M CANALETAS</t>
  </si>
  <si>
    <t>Suministro y colocación de membrana impermeabilizante de caucho sintético EPDM de 1,52 mm de espesor, debidamente solapada, incluso p.p. de perfilería en Z para remate de canalones. Con módulos de hasta 15,25 x 30,5m. Las uniones se realizarán exclusivamente, mediante banda de unión autoahesiva. La membrana irá totalmente adherida al soporte.. Apta para la intemperie. Medición en horizontal y p.p. de remates y petos, y ejecución de las juntas de dilatación existentes, totalmente sellada y estanca, p.p medios auxiliares. Incluye desmontaje , posterior montaje y prueba de homologación de los soportes de las líneas de vida.</t>
  </si>
  <si>
    <t>canalón</t>
  </si>
  <si>
    <t>190</t>
  </si>
  <si>
    <t>canalon (zona triangular)</t>
  </si>
  <si>
    <t>100</t>
  </si>
  <si>
    <t>Total 02.03B</t>
  </si>
  <si>
    <t>02.04</t>
  </si>
  <si>
    <t>SUMIDERO E.P.D.M D=110/120 mm</t>
  </si>
  <si>
    <t>Suministro e instalación de sumidero horizontal de PVC, de 465 mm de longitud, 320x120/200 mm y 90 mm de sección, incluso conexión de la membrana impermeabilizante al sumidero mediante soldadura química, i/instalación y conexión a la bajante. Suministro y montaje, totalmente instalado, p.p. medios auxiliares.</t>
  </si>
  <si>
    <t>Total 02.04</t>
  </si>
  <si>
    <t>02.05</t>
  </si>
  <si>
    <t>CAZOLETA E.P.D.M</t>
  </si>
  <si>
    <t>Suministro e instalación de cazoleta edpm para desagüe de 100mm diámetro.</t>
  </si>
  <si>
    <t>Total 02.05</t>
  </si>
  <si>
    <t>02.06</t>
  </si>
  <si>
    <t>IMPERMEABILIZACION DE CUBIERTA MEDIANTE MEMBRANA LÍQUIDA (para cub. invertida)</t>
  </si>
  <si>
    <t>Impermeabilización de cubierta, sistema souplethane 5 o equivalente mediante la aplicación de membrana a base de resina líquida de poliuretano bicomponente, previa limpieza de la superficie. En aplicación manual o mediante proyección mecánica. En dos capas de 1 kg/m² hasta alcanzar un espesor de 1,5 mm, com imprimación inicial y final. Incluso tratamiento en petos, encuentros y bajantes (armado fibra de vidrio). Incluye todas las labores descritas en las especificaciones del fabricante incluidas en el Pliego de Prescripciones Técnicas. Incluso limpieza previa de la superficie</t>
  </si>
  <si>
    <t>suelo patio</t>
  </si>
  <si>
    <t>Total 02.06</t>
  </si>
  <si>
    <t>Total 02</t>
  </si>
  <si>
    <t>03</t>
  </si>
  <si>
    <t>CONTROL DE CALIDAD</t>
  </si>
  <si>
    <t>03.01</t>
  </si>
  <si>
    <t>UD</t>
  </si>
  <si>
    <t>PRUEBA DE ESTANQUEIDAD CUBIERTAS</t>
  </si>
  <si>
    <t>Prueba de estanqueidad en cubiertas mediante regado con aspersones durante un tiempo mínimo de 6 horas del 100% de la superficie a probar comprobando filtraciones durante las 48 horas siguientes.</t>
  </si>
  <si>
    <t>Total 03.01</t>
  </si>
  <si>
    <t>03.02</t>
  </si>
  <si>
    <t>CONTROL DE CALIDAD EJECUCIÓN</t>
  </si>
  <si>
    <t>Control de calidad de ensayos, fichas y materiales, a definir por la Dirección Facultativa.</t>
  </si>
  <si>
    <t>Total 03.02</t>
  </si>
  <si>
    <t>Total 03</t>
  </si>
  <si>
    <t>04</t>
  </si>
  <si>
    <t>GESTIÓN DE RESIDUOS</t>
  </si>
  <si>
    <t>04.01</t>
  </si>
  <si>
    <t>Gestión de Residuos</t>
  </si>
  <si>
    <t>Presupuesto según Estudio de Gestión de residuos</t>
  </si>
  <si>
    <t>Total 04</t>
  </si>
  <si>
    <t>05</t>
  </si>
  <si>
    <t>SEGURIDAD Y SALUD</t>
  </si>
  <si>
    <t>05.01</t>
  </si>
  <si>
    <t>INSTALACIONES PROVISIONALES</t>
  </si>
  <si>
    <t>05.01.01</t>
  </si>
  <si>
    <t>ms</t>
  </si>
  <si>
    <t>ALQUILER CASETA ALMACÉN 7,91 m2</t>
  </si>
  <si>
    <t>Mes de alquiler de caseta prefabricada para almacén de obra de 3,55x2,23x2,45 m. de 7,91 m2. Estructura de acero galvanizado. Cubierta y cerramiento lateral de chapa galvanizada trapezoidal de 0,6 mm. reforzada con perfiles de acero, interior prelacado.  Suelo de aglomerado hidrófugo de 19 mm. puerta de acero de 1 mm., de 0,80x2,00 m. pintada con cerradura.  Ventana fija de cristal de 6 mm., recercado con perfil de goma.  Con transporte a 150 km.(ida y vuelta). Entrega y recogida del módulo con camión grúa. Según R.D. 486/97.</t>
  </si>
  <si>
    <t>05.01.02</t>
  </si>
  <si>
    <t>ALQUILER CASETA OFICINA+ASEO 14,65 m2</t>
  </si>
  <si>
    <t>Mes de alquiler de caseta prefabricada para un despacho de oficina y un aseo con inodoro y lavabo de 5,98x2,45x2,45 m. de 14,65 m2. Estructura y cerramiento de chapa galvanizada pintada, aislamiento de poliestireno expandido autoextinguible, interior con tablero melaminado en color. Cubierta de chapa galvanizada reforzada con perfil de acero; fibra de vidrio de 60 mm., interior con tablex lacado. Divisiones en tablero de melamina. Suelo de aglomerado revestido con PVC continuo de 2 mm., y poliestireno de 50 mm. con apoyo en base de chapa galvanizada de sección trapezoidal.  Puerta de 0,8x2 m., de chapa galvanizada de 1 mm., reforzada y con poliestireno de 20 mm., picaporte y cerradura.  Ventana aluminio anodizado corredera, contraventana de acero galvanizado.  Instalación eléctrica 220 V., toma de tierra, automático, 2 fluorescentes de 40 W., enchufes para 1500 W. y punto luz exterior de 60 W. Con transporte a 150 km.(ida y vuelta). Entrega y recogida del módulo con camión grúa. Según R.D. 486/97.</t>
  </si>
  <si>
    <t>05.01.03</t>
  </si>
  <si>
    <t>m.</t>
  </si>
  <si>
    <t>ACOMETIDA ELÉCT. CASETA 4x4 mm2.</t>
  </si>
  <si>
    <t>Acometida provisional de electricidad a caseta de obra, desde el cuadro general formada por manguera flexible de 4x4 mm2 de tensión nominal 750 V., incorporando conductor de tierra color verde y amarillo, fijada sobre apoyos intermedios cada 2,50 m. instalada.</t>
  </si>
  <si>
    <t>Total 05.01.03</t>
  </si>
  <si>
    <t>05.01.04</t>
  </si>
  <si>
    <t>ud</t>
  </si>
  <si>
    <t>ACOMETIDA PROV.FONTANERÍA 25 mm.</t>
  </si>
  <si>
    <t>Acometida provisional de fontanería para obra de la red general municipal de agua potable hasta una longitud máxima de 8 m., realizada con tubo de polietileno de 25 mm. de diámetro, de alta densidad y para 10 atmósferas de presión máxima con collarín de toma de fundición, p.p. de piezas especiales de polietileno y tapón roscado, incluso derechos y permisos para la conexión, terminada y funcionando, y sin incluir la rotura del pavimento.</t>
  </si>
  <si>
    <t>Total 05.01.04</t>
  </si>
  <si>
    <t>05.01.05</t>
  </si>
  <si>
    <t>ACOMETIDA PROVIS. SANEAMIENTO EN SUPERFIC</t>
  </si>
  <si>
    <t>Acometida provisional de saneamiento de caseta de obra a la red general municipal (pozo o imbornal), hasta una distancia máxima de 8 m., formada por tubería en superficie de PVC de 110 mm. de diámetro interior, tapado posterior de la acometida con hormigón en masa HM-20/P/20/I,  y con p.p. de medios auxiliares.</t>
  </si>
  <si>
    <t>Total 05.01.05</t>
  </si>
  <si>
    <t>05.01.06</t>
  </si>
  <si>
    <t>TAQUILLA METÁLICA INDIVIDUAL</t>
  </si>
  <si>
    <t>Taquilla metálica individual para vestuario de 1,80 m. de altura en acero laminado en frío, con tratamiento antifosfatante y anticorrosivo, con pintura secada al horno, cerradura, balda y tubo percha, lamas de ventilación en puerta, colocada, (amortizable en 3 usos).</t>
  </si>
  <si>
    <t>Total 05.01.06</t>
  </si>
  <si>
    <t>05.01.07</t>
  </si>
  <si>
    <t>MESA MELAMINA PARA 10 PERSONAS</t>
  </si>
  <si>
    <t>Mesa de melamina para comedor de obra con capacidad para 10 personas, (amortizable en 3 usos).</t>
  </si>
  <si>
    <t>Total 05.01.07</t>
  </si>
  <si>
    <t>05.01.08</t>
  </si>
  <si>
    <t>BANCO MADERA PARA 5 PERSONAS</t>
  </si>
  <si>
    <t>Banco de madera con capacidad para 5 personas, (amortizable en 3 usos).</t>
  </si>
  <si>
    <t>Total 05.01.08</t>
  </si>
  <si>
    <t>05.01.09</t>
  </si>
  <si>
    <t>DEPÓSITO-CUBO DE BASURAS</t>
  </si>
  <si>
    <t>Cubo para recogida de basuras. (amortizable en 2 usos).</t>
  </si>
  <si>
    <t>Total 05.01.09</t>
  </si>
  <si>
    <t>05.01.10</t>
  </si>
  <si>
    <t>COSTO MENSUAL DE CONSERVACIÓN</t>
  </si>
  <si>
    <t>Costo mensual de conservación de instalaciones provisionales de obra, considerando 2 horas a la semana un oficial de 2ª.</t>
  </si>
  <si>
    <t>Total 05.01.10</t>
  </si>
  <si>
    <t>05.01.11</t>
  </si>
  <si>
    <t>COSTO MENSUAL LIMPIEZA Y DESINF.</t>
  </si>
  <si>
    <t>Costo mensual de limpieza y desinfección de casetas de obra, considerando dos horas a la semana de un peón ordinario.</t>
  </si>
  <si>
    <t>Total 05.01.11</t>
  </si>
  <si>
    <t>Total 05.01</t>
  </si>
  <si>
    <t>05.02</t>
  </si>
  <si>
    <t>MEDIDAS PREVENTIVAS Y PRIMEROS AUXILIOS</t>
  </si>
  <si>
    <t>05.02.01</t>
  </si>
  <si>
    <t>BOTIQUÍN DE URGENCIA</t>
  </si>
  <si>
    <t>Botiquín de urgencia para obra fabricado en chapa de acero, pintado al horno con tratamiento anticorrosivo y serigrafía de cruz.  Color blanco, con contenidos mínimos obligatorios, colocado.</t>
  </si>
  <si>
    <t>Total 05.02.01</t>
  </si>
  <si>
    <t>05.02.02</t>
  </si>
  <si>
    <t>RECONOCIMIENTO MÉDICO BÁSICO I</t>
  </si>
  <si>
    <t>Reconocimiento médico básico I anual trabajador, compuesto por control visión, audiometría y analítica de sangre y orina con 6 parámetros.</t>
  </si>
  <si>
    <t>Total 05.02.02</t>
  </si>
  <si>
    <t>Total 05.02</t>
  </si>
  <si>
    <t>05.03</t>
  </si>
  <si>
    <t>PROTECCIONES COLECTIVAS</t>
  </si>
  <si>
    <t>05.03.01</t>
  </si>
  <si>
    <t>Ml</t>
  </si>
  <si>
    <t>BARANDILLA PROTECCIÓN ALTURAS</t>
  </si>
  <si>
    <t>Barandilla de protección de 1,0 m. de altura en aberturas verticales de huecos, formada por módulo prefabricado por tubo de acero D=50 mm., con pasamanos y travesaño intermedio con verticales cada metro (amortizable en 10 usos) y rodapié de madera de pino 15x5 cms, incluso montaje y desmontaje s/R.D. 486/97</t>
  </si>
  <si>
    <t>Total 05.03.01</t>
  </si>
  <si>
    <t>05.03.02</t>
  </si>
  <si>
    <t>PANEL COMPLETO PVC 700x1000 mm.</t>
  </si>
  <si>
    <t>Panel completo serigrafiado sobre planchas de PVC blanco de 0,6 mm. de espesor nominal. Tamaño 700x1000 mm. Válido para incluir hasta 15 símbolos de señales, incluso textos "Prohibido el paso a toda persona ajena a la obra", i/colocación. s/R.D. 485/97.</t>
  </si>
  <si>
    <t>Total 05.03.02</t>
  </si>
  <si>
    <t>05.03.03</t>
  </si>
  <si>
    <t>PLACA SEÑALIZACIÓN RIESGO</t>
  </si>
  <si>
    <t>Placa señalización-información en PVC serigrafiado de 50x30 cm., fijada mecánicamente, amortizable en 2 usos, incluso colocación y desmontaje. s/R.D. 485/97.</t>
  </si>
  <si>
    <t>Total 05.03.03</t>
  </si>
  <si>
    <t>05.03.04</t>
  </si>
  <si>
    <t>BANDEROLA SEÑALIZACIÓN I. POSTES</t>
  </si>
  <si>
    <t>Banderola de señalización colgante realizada de plástico de colores rojo y blanco, reflectante, i/soporte metálico de 1.20 m. (amortizable en tres usos), colocación y desmontaje. s/R.D. 485/97.</t>
  </si>
  <si>
    <t>Total 05.03.04</t>
  </si>
  <si>
    <t>05.03.05</t>
  </si>
  <si>
    <t>Línea horizontal de seguridad para anclaje y desplazamiento de cinturones de seguridad con cuerda para dispositivo anticaída, D=14 mm, y anclaje autoblocante de fijación de mosquetones de los cinturones, i/desmontaje.</t>
  </si>
  <si>
    <t>Total 05.03.05</t>
  </si>
  <si>
    <t>Total 05.03</t>
  </si>
  <si>
    <t>05.04</t>
  </si>
  <si>
    <t>PROTECCIONES INDIVIDUALES</t>
  </si>
  <si>
    <t>05.04.01</t>
  </si>
  <si>
    <t>CASCO DE SEGURIDAD AJUST. ATALAJES</t>
  </si>
  <si>
    <t>Casco de seguridad con atalaje provisto de 6 puntos de anclaje, para uso normal y eléctrico hasta 440 V. Certificado CE. s/R.D. 773/97 y R.D. 1407/92.</t>
  </si>
  <si>
    <t>Total 05.04.01</t>
  </si>
  <si>
    <t>05.04.02</t>
  </si>
  <si>
    <t>GAFAS PROT. C/VENTANILLA MÓVIL</t>
  </si>
  <si>
    <t>Gafas protectoras con ventanilla móvil y cristal incoloro o coloreado, amortizables en 3 usos. Certificado CE. s/R.D. 773/97 y R.D. 1407/92.</t>
  </si>
  <si>
    <t>Total 05.04.02</t>
  </si>
  <si>
    <t>05.04.03</t>
  </si>
  <si>
    <t>MASCARILLA CELULOSA DESECHABLE</t>
  </si>
  <si>
    <t>Mascarilla de celulosa desechable para trabajos en ambiente con polvo y humos.</t>
  </si>
  <si>
    <t>Total 05.04.03</t>
  </si>
  <si>
    <t>05.04.04</t>
  </si>
  <si>
    <t>JUEGO TAPONES ANTIRUIDO SILICONA</t>
  </si>
  <si>
    <t>Juego de tapones antirruido de silicona ajustables. Certificado CE. s/R.D. 773/97 y R.D. 1407/92.</t>
  </si>
  <si>
    <t>Total 05.04.04</t>
  </si>
  <si>
    <t>05.04.05</t>
  </si>
  <si>
    <t>FAJA DE PROTECCIÓN LUMBAR</t>
  </si>
  <si>
    <t>Faja protección lumbar (amortizable en 4 usos). Certificado CE EN385. s/R.D. 773/97 y R.D. 1407/92.</t>
  </si>
  <si>
    <t>Total 05.04.05</t>
  </si>
  <si>
    <t>05.04.06</t>
  </si>
  <si>
    <t>MONO DE TRABAJO POLIESTER-ALGODÓN</t>
  </si>
  <si>
    <t>Mono de trabajo de una pieza de poliéster-algodón (amortizable en un uso). Certificado CE. s/R.D. 773/97 y R.D. 1407/92.</t>
  </si>
  <si>
    <t>Total 05.04.06</t>
  </si>
  <si>
    <t>05.05.07</t>
  </si>
  <si>
    <t>TRAJE IMPERMEABLE</t>
  </si>
  <si>
    <t>Traje impermeable de trabajo, 2 piezas de PVC, (amortizable en un uso). Certificado CE. s/R.D. 773/97 y R.D. 1407/92.</t>
  </si>
  <si>
    <t>Total 05.05.07</t>
  </si>
  <si>
    <t>05.05.09</t>
  </si>
  <si>
    <t>PETO REFLECTANTE DE SEGURIDAD</t>
  </si>
  <si>
    <t>Peto reflectante de seguridad personal en colores amarillo y rojo (amortizable en 3 usos).  Certificado CE. s/R.D. 773/97 y R.D. 1407/92.</t>
  </si>
  <si>
    <t>Total 05.05.09</t>
  </si>
  <si>
    <t>05.05.10</t>
  </si>
  <si>
    <t>PAR GUANTES DE LONA REFORZADOS</t>
  </si>
  <si>
    <t>Par de guantes de lona reforzados. Certificado CE. s/R.D. 773/97 y R.D. 1407/92.</t>
  </si>
  <si>
    <t>Total 05.05.10</t>
  </si>
  <si>
    <t>05.05.11</t>
  </si>
  <si>
    <t>PAR RODILLERAS</t>
  </si>
  <si>
    <t>Par de rodilleras ajustables de protección ergonómica (amortizables en 3 usos). Certificado CE. s/R.D. 773/97 y R.D. 1407/92.</t>
  </si>
  <si>
    <t>Total 05.05.11</t>
  </si>
  <si>
    <t>05.05.12</t>
  </si>
  <si>
    <t>PAR DE BOTAS DE SEGURIDAD</t>
  </si>
  <si>
    <t>Par de botas de seguridad con plantilla y puntera de acero (amortizables en 1 usos).  Certificado CE. s/R.D. 773/97 y R.D. 1407/92.</t>
  </si>
  <si>
    <t>Total 05.05.12</t>
  </si>
  <si>
    <t>05.05.13</t>
  </si>
  <si>
    <t>EQUIPO PARA TRABAJO VERT. Y HORIZ.</t>
  </si>
  <si>
    <t>Equipo completo para trabajos en vertical y horizontal compuesto por un arnés de seguridad con amarre dorsal y anilla torsal, fabricado con cinta de nylon de 45 mm. y elementos metálicos de acero inoxidable, un dispositivo anticaídas deslizante de doble función y  un rollo de cuerda poliamida de 14 mm. de 2 m. con lazada, incluso bolsa portaequipo. Amortizable en 5 obras. Certificado CE Norma EN 36- EN 696- EN 353-2. s/R.D. 773/97 y R.D. 1407/92.</t>
  </si>
  <si>
    <t>Total 05.05.13</t>
  </si>
  <si>
    <t>Total 05.04</t>
  </si>
  <si>
    <t>05.05</t>
  </si>
  <si>
    <t>FORMACIÓN</t>
  </si>
  <si>
    <t>05.05.01</t>
  </si>
  <si>
    <t>COSTO MENSUAL COMITÉ SEGURIDAD</t>
  </si>
  <si>
    <t>Costo mensual del Comité de Seguridad y salud en el Trabajo, considerando una reunión al mes de dos horas y formado por un técnico cualificado en materia de seguridad y salud, dos trabajadores con categoría de oficial de 2ª o ayudante y un vigilante con categoría de oficial de 1ª.</t>
  </si>
  <si>
    <t>Total 05.05.01</t>
  </si>
  <si>
    <t>05.05.02</t>
  </si>
  <si>
    <t>COSTO MENSUAL FORMACIÓN SEG.HIG.</t>
  </si>
  <si>
    <t>Costo mensual de formación de seguridad y salud en el trabajo, considerando una hora a la semana y realizada por un encargado.</t>
  </si>
  <si>
    <t>Total 05.05.02</t>
  </si>
  <si>
    <t>Total 05.05</t>
  </si>
  <si>
    <t>Total 05</t>
  </si>
  <si>
    <t>GG</t>
  </si>
  <si>
    <t>BI</t>
  </si>
  <si>
    <t>SUSTITUCIÓN DEL TRAMO DE TUBERÍA/ENTRONQUE SUMIDERO-BAJANTE</t>
  </si>
  <si>
    <t>Sustitución tramo tubería/entronque, retirada del antiguo y sustitución por tramo nuevo de tubería de PVC, de 125 mm de diámetro para conexión de sumideros con bajante existente, unión pegada, conforme UNE EN1453-1; con una resistencia al fuego B-s1,d0, conforme UNE-EN 13501-1; colocada en instalaciones interiores de evacuación de aguas residuales. Totalmente montada, incluyendo p.p. de piezas especiales (codos, manguitos, etc) y p.p de medios auxiliares. Conforme a CTE DB HS-5.</t>
  </si>
  <si>
    <t>%PEM</t>
  </si>
  <si>
    <t>PRESUPUESTO EJECUCIÓN MATERIAL (PEM)</t>
  </si>
  <si>
    <t>PRESUPUESTO EJECUCIÓN CONTRATA (PEC)</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</si>
</sst>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00"/>
  </numFmts>
  <fonts count="11" x14ac:knownFonts="1">
    <font>
      <sz val="11"/>
      <color theme="1"/>
      <name val="Calibri"/>
      <family val="2"/>
      <scheme val="minor"/>
    </font>
    <font>
      <b/>
      <sz val="10"/>
      <color theme="1"/>
      <name val="Calibri"/>
      <family val="2"/>
      <scheme val="minor"/>
    </font>
    <font>
      <b/>
      <sz val="14"/>
      <color theme="1"/>
      <name val="Calibri"/>
      <family val="2"/>
      <scheme val="minor"/>
    </font>
    <font>
      <b/>
      <sz val="9"/>
      <color indexed="81"/>
      <name val="Tahoma"/>
      <family val="2"/>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sz val="8"/>
      <color rgb="FFFF00FF"/>
      <name val="Calibri"/>
      <family val="2"/>
      <scheme val="minor"/>
    </font>
    <font>
      <b/>
      <sz val="9"/>
      <color theme="1"/>
      <name val="Calibri"/>
      <family val="2"/>
      <scheme val="minor"/>
    </font>
    <font>
      <b/>
      <i/>
      <sz val="8"/>
      <color theme="1"/>
      <name val="Calibri"/>
      <family val="2"/>
      <scheme val="minor"/>
    </font>
  </fonts>
  <fills count="6">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C0C0C0"/>
        <bgColor indexed="64"/>
      </patternFill>
    </fill>
    <fill>
      <patternFill patternType="solid">
        <fgColor rgb="FFC2D5E7"/>
        <bgColor indexed="64"/>
      </patternFill>
    </fill>
  </fills>
  <borders count="1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bottom style="double">
        <color indexed="64"/>
      </bottom>
      <diagonal/>
    </border>
    <border>
      <left/>
      <right/>
      <top/>
      <bottom style="medium">
        <color indexed="64"/>
      </bottom>
      <diagonal/>
    </border>
    <border>
      <left/>
      <right style="thin">
        <color indexed="64"/>
      </right>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1">
    <xf numFmtId="0" fontId="0" fillId="0" borderId="0"/>
  </cellStyleXfs>
  <cellXfs count="80">
    <xf numFmtId="0" fontId="0" fillId="0" borderId="0" xfId="0"/>
    <xf numFmtId="0" fontId="1" fillId="0" borderId="0" xfId="0" applyFont="1" applyAlignment="1">
      <alignment vertical="top"/>
    </xf>
    <xf numFmtId="0" fontId="0" fillId="0" borderId="0" xfId="0" applyAlignment="1">
      <alignment vertical="top"/>
    </xf>
    <xf numFmtId="0" fontId="7" fillId="0" borderId="0" xfId="0" applyFont="1" applyAlignment="1">
      <alignment vertical="top"/>
    </xf>
    <xf numFmtId="0" fontId="7" fillId="4" borderId="0" xfId="0" applyFont="1" applyFill="1" applyAlignment="1">
      <alignment vertical="top"/>
    </xf>
    <xf numFmtId="0" fontId="7" fillId="0" borderId="0" xfId="0" applyFont="1" applyAlignment="1">
      <alignment vertical="top" wrapText="1"/>
    </xf>
    <xf numFmtId="0" fontId="7" fillId="4" borderId="0" xfId="0" applyFont="1" applyFill="1" applyAlignment="1">
      <alignment vertical="top" wrapText="1"/>
    </xf>
    <xf numFmtId="0" fontId="0" fillId="0" borderId="0" xfId="0" applyAlignment="1">
      <alignment vertical="top"/>
    </xf>
    <xf numFmtId="0" fontId="2" fillId="0" borderId="0" xfId="0" applyFont="1" applyAlignment="1">
      <alignment vertical="top"/>
    </xf>
    <xf numFmtId="0" fontId="4" fillId="0" borderId="0" xfId="0" applyFont="1" applyAlignment="1">
      <alignment vertical="top"/>
    </xf>
    <xf numFmtId="49" fontId="5" fillId="2" borderId="0" xfId="0" applyNumberFormat="1" applyFont="1" applyFill="1" applyAlignment="1">
      <alignment vertical="top"/>
    </xf>
    <xf numFmtId="0" fontId="5" fillId="2" borderId="0" xfId="0" applyFont="1" applyFill="1" applyAlignment="1">
      <alignment vertical="top"/>
    </xf>
    <xf numFmtId="3" fontId="6" fillId="2" borderId="0" xfId="0" applyNumberFormat="1" applyFont="1" applyFill="1" applyAlignment="1">
      <alignment vertical="top"/>
    </xf>
    <xf numFmtId="4" fontId="6" fillId="2" borderId="0" xfId="0" applyNumberFormat="1" applyFont="1" applyFill="1" applyAlignment="1">
      <alignment vertical="top"/>
    </xf>
    <xf numFmtId="49" fontId="7" fillId="3" borderId="0" xfId="0" applyNumberFormat="1" applyFont="1" applyFill="1" applyAlignment="1">
      <alignment vertical="top"/>
    </xf>
    <xf numFmtId="49" fontId="7" fillId="0" borderId="0" xfId="0" applyNumberFormat="1" applyFont="1" applyAlignment="1">
      <alignment vertical="top"/>
    </xf>
    <xf numFmtId="0" fontId="7" fillId="0" borderId="0" xfId="0" applyFont="1" applyAlignment="1">
      <alignment vertical="top"/>
    </xf>
    <xf numFmtId="4" fontId="7" fillId="0" borderId="0" xfId="0" applyNumberFormat="1" applyFont="1" applyAlignment="1">
      <alignment vertical="top"/>
    </xf>
    <xf numFmtId="4" fontId="8" fillId="0" borderId="0" xfId="0" applyNumberFormat="1" applyFont="1" applyAlignment="1">
      <alignment vertical="top"/>
    </xf>
    <xf numFmtId="49" fontId="5" fillId="0" borderId="0" xfId="0" applyNumberFormat="1" applyFont="1" applyAlignment="1">
      <alignment vertical="top"/>
    </xf>
    <xf numFmtId="3" fontId="7" fillId="0" borderId="0" xfId="0" applyNumberFormat="1" applyFont="1" applyAlignment="1">
      <alignment vertical="top"/>
    </xf>
    <xf numFmtId="4" fontId="6" fillId="0" borderId="0" xfId="0" applyNumberFormat="1" applyFont="1" applyAlignment="1">
      <alignment vertical="top"/>
    </xf>
    <xf numFmtId="0" fontId="7" fillId="4" borderId="0" xfId="0" applyFont="1" applyFill="1" applyAlignment="1">
      <alignment vertical="top"/>
    </xf>
    <xf numFmtId="164" fontId="7" fillId="0" borderId="0" xfId="0" applyNumberFormat="1" applyFont="1" applyAlignment="1">
      <alignment vertical="top"/>
    </xf>
    <xf numFmtId="165" fontId="7" fillId="0" borderId="0" xfId="0" applyNumberFormat="1" applyFont="1" applyAlignment="1">
      <alignment vertical="top"/>
    </xf>
    <xf numFmtId="165" fontId="8" fillId="0" borderId="0" xfId="0" applyNumberFormat="1" applyFont="1" applyAlignment="1">
      <alignment vertical="top"/>
    </xf>
    <xf numFmtId="49" fontId="5" fillId="5" borderId="0" xfId="0" applyNumberFormat="1" applyFont="1" applyFill="1" applyAlignment="1">
      <alignment vertical="top"/>
    </xf>
    <xf numFmtId="0" fontId="5" fillId="5" borderId="0" xfId="0" applyFont="1" applyFill="1" applyAlignment="1">
      <alignment vertical="top"/>
    </xf>
    <xf numFmtId="4" fontId="6" fillId="5" borderId="0" xfId="0" applyNumberFormat="1" applyFont="1" applyFill="1" applyAlignment="1">
      <alignment vertical="top"/>
    </xf>
    <xf numFmtId="0" fontId="4" fillId="0" borderId="0" xfId="0" applyFont="1" applyAlignment="1">
      <alignment vertical="top" wrapText="1"/>
    </xf>
    <xf numFmtId="49" fontId="5" fillId="2" borderId="0" xfId="0" applyNumberFormat="1" applyFont="1" applyFill="1" applyAlignment="1">
      <alignment vertical="top" wrapText="1"/>
    </xf>
    <xf numFmtId="49" fontId="7" fillId="0" borderId="0" xfId="0" applyNumberFormat="1" applyFont="1" applyAlignment="1">
      <alignment vertical="top" wrapText="1"/>
    </xf>
    <xf numFmtId="0" fontId="7" fillId="0" borderId="0" xfId="0" applyFont="1" applyAlignment="1">
      <alignment vertical="top" wrapText="1"/>
    </xf>
    <xf numFmtId="0" fontId="7" fillId="4" borderId="0" xfId="0" applyFont="1" applyFill="1" applyAlignment="1">
      <alignment vertical="top" wrapText="1"/>
    </xf>
    <xf numFmtId="49" fontId="5" fillId="5" borderId="0" xfId="0" applyNumberFormat="1" applyFont="1" applyFill="1" applyAlignment="1">
      <alignment vertical="top" wrapText="1"/>
    </xf>
    <xf numFmtId="4" fontId="6" fillId="2" borderId="0" xfId="0" applyNumberFormat="1" applyFont="1" applyFill="1" applyAlignment="1" applyProtection="1">
      <alignment vertical="top"/>
      <protection locked="0"/>
    </xf>
    <xf numFmtId="4" fontId="7" fillId="0" borderId="0" xfId="0" applyNumberFormat="1" applyFont="1" applyAlignment="1" applyProtection="1">
      <alignment vertical="top"/>
      <protection locked="0"/>
    </xf>
    <xf numFmtId="4" fontId="8" fillId="0" borderId="0" xfId="0" applyNumberFormat="1" applyFont="1" applyAlignment="1" applyProtection="1">
      <alignment vertical="top"/>
      <protection locked="0"/>
    </xf>
    <xf numFmtId="0" fontId="7" fillId="0" borderId="0" xfId="0" applyFont="1" applyAlignment="1" applyProtection="1">
      <alignment vertical="top"/>
      <protection locked="0"/>
    </xf>
    <xf numFmtId="4" fontId="6" fillId="0" borderId="0" xfId="0" applyNumberFormat="1" applyFont="1" applyAlignment="1" applyProtection="1">
      <alignment vertical="top"/>
      <protection locked="0"/>
    </xf>
    <xf numFmtId="0" fontId="7" fillId="4" borderId="0" xfId="0" applyFont="1" applyFill="1" applyAlignment="1" applyProtection="1">
      <alignment vertical="top"/>
      <protection locked="0"/>
    </xf>
    <xf numFmtId="0" fontId="0" fillId="0" borderId="0" xfId="0" applyProtection="1">
      <protection locked="0"/>
    </xf>
    <xf numFmtId="0" fontId="0" fillId="0" borderId="0" xfId="0" applyProtection="1"/>
    <xf numFmtId="49" fontId="10" fillId="0" borderId="0" xfId="0" applyNumberFormat="1" applyFont="1" applyAlignment="1" applyProtection="1">
      <alignment vertical="top"/>
      <protection locked="0"/>
    </xf>
    <xf numFmtId="49" fontId="9" fillId="0" borderId="1" xfId="0" applyNumberFormat="1" applyFont="1" applyBorder="1" applyAlignment="1" applyProtection="1">
      <alignment horizontal="left" vertical="top"/>
      <protection locked="0"/>
    </xf>
    <xf numFmtId="49" fontId="9" fillId="0" borderId="2" xfId="0" applyNumberFormat="1" applyFont="1" applyBorder="1" applyAlignment="1" applyProtection="1">
      <alignment horizontal="left" vertical="top"/>
      <protection locked="0"/>
    </xf>
    <xf numFmtId="3" fontId="7" fillId="0" borderId="2" xfId="0" applyNumberFormat="1" applyFont="1" applyBorder="1" applyAlignment="1" applyProtection="1">
      <alignment vertical="top"/>
      <protection locked="0"/>
    </xf>
    <xf numFmtId="4" fontId="6" fillId="0" borderId="2" xfId="0" applyNumberFormat="1" applyFont="1" applyBorder="1" applyAlignment="1" applyProtection="1">
      <alignment vertical="top"/>
      <protection locked="0"/>
    </xf>
    <xf numFmtId="4" fontId="6" fillId="0" borderId="3" xfId="0" applyNumberFormat="1" applyFont="1" applyBorder="1" applyAlignment="1" applyProtection="1">
      <alignment vertical="top"/>
      <protection locked="0"/>
    </xf>
    <xf numFmtId="0" fontId="7" fillId="4" borderId="4" xfId="0" applyFont="1" applyFill="1" applyBorder="1" applyAlignment="1">
      <alignment vertical="top"/>
    </xf>
    <xf numFmtId="0" fontId="7" fillId="4" borderId="5" xfId="0" applyFont="1" applyFill="1" applyBorder="1" applyAlignment="1">
      <alignment vertical="top"/>
    </xf>
    <xf numFmtId="0" fontId="7" fillId="4" borderId="5" xfId="0" applyFont="1" applyFill="1" applyBorder="1" applyAlignment="1" applyProtection="1">
      <alignment vertical="top"/>
      <protection locked="0"/>
    </xf>
    <xf numFmtId="0" fontId="7" fillId="4" borderId="6" xfId="0" applyFont="1" applyFill="1" applyBorder="1" applyAlignment="1" applyProtection="1">
      <alignment vertical="top"/>
      <protection locked="0"/>
    </xf>
    <xf numFmtId="0" fontId="0" fillId="0" borderId="7" xfId="0" applyBorder="1"/>
    <xf numFmtId="0" fontId="0" fillId="0" borderId="6" xfId="0" applyBorder="1"/>
    <xf numFmtId="0" fontId="0" fillId="0" borderId="4" xfId="0" applyBorder="1"/>
    <xf numFmtId="0" fontId="0" fillId="0" borderId="5" xfId="0" applyBorder="1"/>
    <xf numFmtId="49" fontId="10" fillId="0" borderId="5" xfId="0" applyNumberFormat="1" applyFont="1" applyBorder="1" applyAlignment="1" applyProtection="1">
      <alignment vertical="top"/>
      <protection locked="0"/>
    </xf>
    <xf numFmtId="0" fontId="0" fillId="0" borderId="5" xfId="0" applyBorder="1" applyProtection="1">
      <protection locked="0"/>
    </xf>
    <xf numFmtId="4" fontId="6" fillId="0" borderId="7" xfId="0" applyNumberFormat="1" applyFont="1" applyBorder="1" applyAlignment="1" applyProtection="1">
      <alignment vertical="top"/>
      <protection locked="0"/>
    </xf>
    <xf numFmtId="4" fontId="6" fillId="0" borderId="6" xfId="0" applyNumberFormat="1" applyFont="1" applyBorder="1" applyAlignment="1" applyProtection="1">
      <alignment vertical="top"/>
      <protection locked="0"/>
    </xf>
    <xf numFmtId="49" fontId="9" fillId="0" borderId="3" xfId="0" applyNumberFormat="1" applyFont="1" applyBorder="1" applyAlignment="1" applyProtection="1">
      <alignment horizontal="left" vertical="top"/>
      <protection locked="0"/>
    </xf>
    <xf numFmtId="49" fontId="10" fillId="0" borderId="3" xfId="0" applyNumberFormat="1" applyFont="1" applyBorder="1" applyAlignment="1" applyProtection="1">
      <alignment vertical="top"/>
      <protection locked="0"/>
    </xf>
    <xf numFmtId="49" fontId="10" fillId="0" borderId="6" xfId="0" applyNumberFormat="1" applyFont="1" applyBorder="1" applyAlignment="1" applyProtection="1">
      <alignment vertical="top"/>
      <protection locked="0"/>
    </xf>
    <xf numFmtId="0" fontId="7" fillId="4" borderId="5" xfId="0" applyFont="1" applyFill="1" applyBorder="1" applyAlignment="1">
      <alignment vertical="top" wrapText="1"/>
    </xf>
    <xf numFmtId="0" fontId="7" fillId="0" borderId="8" xfId="0" applyFont="1" applyBorder="1" applyAlignment="1">
      <alignment vertical="top"/>
    </xf>
    <xf numFmtId="0" fontId="7" fillId="0" borderId="8" xfId="0" applyFont="1" applyBorder="1" applyAlignment="1">
      <alignment vertical="top" wrapText="1"/>
    </xf>
    <xf numFmtId="49" fontId="5" fillId="0" borderId="8" xfId="0" applyNumberFormat="1" applyFont="1" applyBorder="1" applyAlignment="1">
      <alignment vertical="top"/>
    </xf>
    <xf numFmtId="3" fontId="7" fillId="0" borderId="8" xfId="0" applyNumberFormat="1" applyFont="1" applyBorder="1" applyAlignment="1">
      <alignment vertical="top"/>
    </xf>
    <xf numFmtId="4" fontId="6" fillId="0" borderId="8" xfId="0" applyNumberFormat="1" applyFont="1" applyBorder="1" applyAlignment="1">
      <alignment vertical="top"/>
    </xf>
    <xf numFmtId="0" fontId="0" fillId="0" borderId="4" xfId="0" applyBorder="1" applyProtection="1">
      <protection locked="0"/>
    </xf>
    <xf numFmtId="49" fontId="9" fillId="0" borderId="5" xfId="0" applyNumberFormat="1" applyFont="1" applyBorder="1" applyAlignment="1" applyProtection="1">
      <alignment horizontal="left" vertical="top"/>
      <protection locked="0"/>
    </xf>
    <xf numFmtId="49" fontId="9" fillId="0" borderId="6" xfId="0" applyNumberFormat="1" applyFont="1" applyBorder="1" applyAlignment="1" applyProtection="1">
      <alignment horizontal="left" vertical="top"/>
      <protection locked="0"/>
    </xf>
    <xf numFmtId="49" fontId="9" fillId="0" borderId="4" xfId="0" applyNumberFormat="1" applyFont="1" applyBorder="1" applyAlignment="1" applyProtection="1">
      <alignment horizontal="left" vertical="top"/>
      <protection locked="0"/>
    </xf>
    <xf numFmtId="0" fontId="0" fillId="0" borderId="9" xfId="0" applyBorder="1"/>
    <xf numFmtId="0" fontId="0" fillId="0" borderId="10" xfId="0" applyBorder="1"/>
    <xf numFmtId="0" fontId="0" fillId="0" borderId="9" xfId="0" applyBorder="1" applyProtection="1"/>
    <xf numFmtId="49" fontId="10" fillId="0" borderId="11" xfId="0" applyNumberFormat="1" applyFont="1" applyBorder="1" applyAlignment="1" applyProtection="1">
      <alignment horizontal="left" vertical="top"/>
    </xf>
    <xf numFmtId="49" fontId="10" fillId="0" borderId="12" xfId="0" applyNumberFormat="1" applyFont="1" applyBorder="1" applyAlignment="1" applyProtection="1">
      <alignment horizontal="left" vertical="top"/>
    </xf>
    <xf numFmtId="4" fontId="6" fillId="0" borderId="10" xfId="0" applyNumberFormat="1" applyFont="1" applyBorder="1" applyAlignment="1" applyProtection="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336"/>
  <sheetViews>
    <sheetView tabSelected="1" workbookViewId="0">
      <pane xSplit="4" ySplit="3" topLeftCell="E4" activePane="bottomRight" state="frozen"/>
      <selection pane="topRight" activeCell="E1" sqref="E1"/>
      <selection pane="bottomLeft" activeCell="A4" sqref="A4"/>
      <selection pane="bottomRight" activeCell="L5" sqref="L5"/>
    </sheetView>
  </sheetViews>
  <sheetFormatPr baseColWidth="10" defaultRowHeight="15" x14ac:dyDescent="0.25"/>
  <cols>
    <col min="1" max="1" width="7" bestFit="1" customWidth="1"/>
    <col min="2" max="2" width="6.5703125" bestFit="1" customWidth="1"/>
    <col min="3" max="3" width="3.7109375" bestFit="1" customWidth="1"/>
    <col min="4" max="4" width="32.85546875" customWidth="1"/>
    <col min="5" max="5" width="42" bestFit="1" customWidth="1"/>
    <col min="6" max="6" width="12.5703125" bestFit="1" customWidth="1"/>
    <col min="7" max="7" width="8.5703125" bestFit="1" customWidth="1"/>
    <col min="8" max="8" width="8.140625" bestFit="1" customWidth="1"/>
    <col min="9" max="9" width="6.5703125" bestFit="1" customWidth="1"/>
    <col min="10" max="10" width="10.5703125" bestFit="1" customWidth="1"/>
    <col min="11" max="11" width="7.85546875" bestFit="1" customWidth="1"/>
    <col min="12" max="13" width="8.7109375" bestFit="1" customWidth="1"/>
  </cols>
  <sheetData>
    <row r="1" spans="1:13" x14ac:dyDescent="0.25">
      <c r="A1" s="1" t="s">
        <v>0</v>
      </c>
      <c r="B1" s="2"/>
      <c r="C1" s="2"/>
      <c r="D1" s="2"/>
      <c r="E1" s="2"/>
      <c r="F1" s="2"/>
      <c r="G1" s="2"/>
      <c r="H1" s="2"/>
      <c r="I1" s="2"/>
      <c r="J1" s="2"/>
      <c r="K1" s="2"/>
      <c r="L1" s="2"/>
      <c r="M1" s="2"/>
    </row>
    <row r="2" spans="1:13" ht="18.75" x14ac:dyDescent="0.25">
      <c r="A2" s="8" t="s">
        <v>1</v>
      </c>
      <c r="B2" s="7"/>
      <c r="C2" s="7"/>
      <c r="D2" s="7"/>
      <c r="E2" s="7"/>
      <c r="F2" s="7"/>
      <c r="G2" s="7"/>
      <c r="H2" s="7"/>
      <c r="I2" s="7"/>
      <c r="J2" s="7"/>
      <c r="K2" s="7"/>
      <c r="L2" s="7"/>
      <c r="M2" s="7"/>
    </row>
    <row r="3" spans="1:13" x14ac:dyDescent="0.25">
      <c r="A3" s="9" t="s">
        <v>2</v>
      </c>
      <c r="B3" s="9" t="s">
        <v>3</v>
      </c>
      <c r="C3" s="9" t="s">
        <v>4</v>
      </c>
      <c r="D3" s="29" t="s">
        <v>5</v>
      </c>
      <c r="E3" s="9" t="s">
        <v>6</v>
      </c>
      <c r="F3" s="9" t="s">
        <v>7</v>
      </c>
      <c r="G3" s="9" t="s">
        <v>8</v>
      </c>
      <c r="H3" s="9" t="s">
        <v>9</v>
      </c>
      <c r="I3" s="9" t="s">
        <v>10</v>
      </c>
      <c r="J3" s="9" t="s">
        <v>11</v>
      </c>
      <c r="K3" s="9" t="s">
        <v>12</v>
      </c>
      <c r="L3" s="9" t="s">
        <v>13</v>
      </c>
      <c r="M3" s="9" t="s">
        <v>14</v>
      </c>
    </row>
    <row r="4" spans="1:13" x14ac:dyDescent="0.25">
      <c r="A4" s="10" t="s">
        <v>15</v>
      </c>
      <c r="B4" s="10" t="s">
        <v>16</v>
      </c>
      <c r="C4" s="10" t="s">
        <v>17</v>
      </c>
      <c r="D4" s="30" t="s">
        <v>18</v>
      </c>
      <c r="E4" s="11"/>
      <c r="F4" s="11"/>
      <c r="G4" s="11"/>
      <c r="H4" s="11"/>
      <c r="I4" s="11"/>
      <c r="J4" s="11"/>
      <c r="K4" s="12">
        <f>K9</f>
        <v>1</v>
      </c>
      <c r="L4" s="35">
        <f>L9</f>
        <v>0</v>
      </c>
      <c r="M4" s="35">
        <f>M9</f>
        <v>0</v>
      </c>
    </row>
    <row r="5" spans="1:13" x14ac:dyDescent="0.25">
      <c r="A5" s="14" t="s">
        <v>19</v>
      </c>
      <c r="B5" s="15" t="s">
        <v>20</v>
      </c>
      <c r="C5" s="15" t="s">
        <v>21</v>
      </c>
      <c r="D5" s="31" t="s">
        <v>22</v>
      </c>
      <c r="E5" s="16"/>
      <c r="F5" s="16"/>
      <c r="G5" s="16"/>
      <c r="H5" s="16"/>
      <c r="I5" s="16"/>
      <c r="J5" s="16"/>
      <c r="K5" s="17">
        <v>15</v>
      </c>
      <c r="L5" s="36"/>
      <c r="M5" s="37">
        <f>ROUND(K5*L5,2)</f>
        <v>0</v>
      </c>
    </row>
    <row r="6" spans="1:13" ht="22.5" x14ac:dyDescent="0.25">
      <c r="A6" s="16"/>
      <c r="B6" s="16"/>
      <c r="C6" s="16"/>
      <c r="D6" s="31" t="s">
        <v>23</v>
      </c>
      <c r="E6" s="16"/>
      <c r="F6" s="16"/>
      <c r="G6" s="16"/>
      <c r="H6" s="16"/>
      <c r="I6" s="16"/>
      <c r="J6" s="16"/>
      <c r="K6" s="16"/>
      <c r="L6" s="38"/>
      <c r="M6" s="38"/>
    </row>
    <row r="7" spans="1:13" x14ac:dyDescent="0.25">
      <c r="A7" s="14" t="s">
        <v>24</v>
      </c>
      <c r="B7" s="15" t="s">
        <v>20</v>
      </c>
      <c r="C7" s="15" t="s">
        <v>21</v>
      </c>
      <c r="D7" s="31" t="s">
        <v>25</v>
      </c>
      <c r="E7" s="16"/>
      <c r="F7" s="16"/>
      <c r="G7" s="16"/>
      <c r="H7" s="16"/>
      <c r="I7" s="16"/>
      <c r="J7" s="16"/>
      <c r="K7" s="17">
        <v>7</v>
      </c>
      <c r="L7" s="36"/>
      <c r="M7" s="37">
        <f>ROUND(K7*L7,2)</f>
        <v>0</v>
      </c>
    </row>
    <row r="8" spans="1:13" ht="22.5" x14ac:dyDescent="0.25">
      <c r="A8" s="16"/>
      <c r="B8" s="16"/>
      <c r="C8" s="16"/>
      <c r="D8" s="31" t="s">
        <v>26</v>
      </c>
      <c r="E8" s="16"/>
      <c r="F8" s="16"/>
      <c r="G8" s="16"/>
      <c r="H8" s="16"/>
      <c r="I8" s="16"/>
      <c r="J8" s="16"/>
      <c r="K8" s="16"/>
      <c r="L8" s="38"/>
      <c r="M8" s="38"/>
    </row>
    <row r="9" spans="1:13" x14ac:dyDescent="0.25">
      <c r="A9" s="16"/>
      <c r="B9" s="16"/>
      <c r="C9" s="16"/>
      <c r="D9" s="32"/>
      <c r="E9" s="16"/>
      <c r="F9" s="16"/>
      <c r="G9" s="16"/>
      <c r="H9" s="16"/>
      <c r="I9" s="16"/>
      <c r="J9" s="19" t="s">
        <v>27</v>
      </c>
      <c r="K9" s="20">
        <v>1</v>
      </c>
      <c r="L9" s="39">
        <f>M5+M7</f>
        <v>0</v>
      </c>
      <c r="M9" s="39">
        <f>ROUND(K9*L9,2)</f>
        <v>0</v>
      </c>
    </row>
    <row r="10" spans="1:13" ht="0.95" customHeight="1" x14ac:dyDescent="0.25">
      <c r="A10" s="22"/>
      <c r="B10" s="22"/>
      <c r="C10" s="22"/>
      <c r="D10" s="33"/>
      <c r="E10" s="22"/>
      <c r="F10" s="22"/>
      <c r="G10" s="22"/>
      <c r="H10" s="22"/>
      <c r="I10" s="22"/>
      <c r="J10" s="22"/>
      <c r="K10" s="22"/>
      <c r="L10" s="40"/>
      <c r="M10" s="40"/>
    </row>
    <row r="11" spans="1:13" x14ac:dyDescent="0.25">
      <c r="A11" s="10" t="s">
        <v>28</v>
      </c>
      <c r="B11" s="10" t="s">
        <v>16</v>
      </c>
      <c r="C11" s="10" t="s">
        <v>17</v>
      </c>
      <c r="D11" s="30" t="s">
        <v>29</v>
      </c>
      <c r="E11" s="11"/>
      <c r="F11" s="11"/>
      <c r="G11" s="11"/>
      <c r="H11" s="11"/>
      <c r="I11" s="11"/>
      <c r="J11" s="11"/>
      <c r="K11" s="12">
        <f>K95</f>
        <v>1</v>
      </c>
      <c r="L11" s="35">
        <f>L95</f>
        <v>0</v>
      </c>
      <c r="M11" s="35">
        <f>M95</f>
        <v>0</v>
      </c>
    </row>
    <row r="12" spans="1:13" ht="22.5" x14ac:dyDescent="0.25">
      <c r="A12" s="14" t="s">
        <v>30</v>
      </c>
      <c r="B12" s="15" t="s">
        <v>20</v>
      </c>
      <c r="C12" s="15" t="s">
        <v>31</v>
      </c>
      <c r="D12" s="31" t="s">
        <v>32</v>
      </c>
      <c r="E12" s="16"/>
      <c r="F12" s="16"/>
      <c r="G12" s="16"/>
      <c r="H12" s="16"/>
      <c r="I12" s="16"/>
      <c r="J12" s="16"/>
      <c r="K12" s="18">
        <f>K15</f>
        <v>1698.28</v>
      </c>
      <c r="L12" s="37">
        <f>L15</f>
        <v>0</v>
      </c>
      <c r="M12" s="37">
        <f>M15</f>
        <v>0</v>
      </c>
    </row>
    <row r="13" spans="1:13" ht="90" x14ac:dyDescent="0.25">
      <c r="A13" s="16"/>
      <c r="B13" s="16"/>
      <c r="C13" s="16"/>
      <c r="D13" s="31" t="s">
        <v>33</v>
      </c>
      <c r="E13" s="16"/>
      <c r="F13" s="16"/>
      <c r="G13" s="16"/>
      <c r="H13" s="16"/>
      <c r="I13" s="16"/>
      <c r="J13" s="16"/>
      <c r="K13" s="16"/>
      <c r="L13" s="38"/>
      <c r="M13" s="38"/>
    </row>
    <row r="14" spans="1:13" x14ac:dyDescent="0.25">
      <c r="A14" s="16"/>
      <c r="B14" s="16"/>
      <c r="C14" s="16"/>
      <c r="D14" s="32"/>
      <c r="E14" s="15" t="s">
        <v>34</v>
      </c>
      <c r="F14" s="23">
        <v>0</v>
      </c>
      <c r="G14" s="24">
        <v>0</v>
      </c>
      <c r="H14" s="24">
        <v>0</v>
      </c>
      <c r="I14" s="24">
        <v>0</v>
      </c>
      <c r="J14" s="24">
        <v>1698.28</v>
      </c>
      <c r="K14" s="15" t="s">
        <v>35</v>
      </c>
      <c r="L14" s="38"/>
      <c r="M14" s="38"/>
    </row>
    <row r="15" spans="1:13" x14ac:dyDescent="0.25">
      <c r="A15" s="16"/>
      <c r="B15" s="16"/>
      <c r="C15" s="16"/>
      <c r="D15" s="32"/>
      <c r="E15" s="16"/>
      <c r="F15" s="16"/>
      <c r="G15" s="16"/>
      <c r="H15" s="16"/>
      <c r="I15" s="16"/>
      <c r="J15" s="19" t="s">
        <v>36</v>
      </c>
      <c r="K15" s="21">
        <f>J14</f>
        <v>1698.28</v>
      </c>
      <c r="L15" s="36"/>
      <c r="M15" s="39">
        <f>ROUND(K15*L15,2)</f>
        <v>0</v>
      </c>
    </row>
    <row r="16" spans="1:13" ht="0.95" customHeight="1" x14ac:dyDescent="0.25">
      <c r="A16" s="22"/>
      <c r="B16" s="22"/>
      <c r="C16" s="22"/>
      <c r="D16" s="33"/>
      <c r="E16" s="22"/>
      <c r="F16" s="22"/>
      <c r="G16" s="22"/>
      <c r="H16" s="22"/>
      <c r="I16" s="22"/>
      <c r="J16" s="22"/>
      <c r="K16" s="22"/>
      <c r="L16" s="40"/>
      <c r="M16" s="40"/>
    </row>
    <row r="17" spans="1:13" ht="22.5" x14ac:dyDescent="0.25">
      <c r="A17" s="14" t="s">
        <v>37</v>
      </c>
      <c r="B17" s="15" t="s">
        <v>20</v>
      </c>
      <c r="C17" s="15" t="s">
        <v>31</v>
      </c>
      <c r="D17" s="31" t="s">
        <v>38</v>
      </c>
      <c r="E17" s="16"/>
      <c r="F17" s="16"/>
      <c r="G17" s="16"/>
      <c r="H17" s="16"/>
      <c r="I17" s="16"/>
      <c r="J17" s="16"/>
      <c r="K17" s="18">
        <f>K20</f>
        <v>1698.28</v>
      </c>
      <c r="L17" s="37">
        <f>L20</f>
        <v>0</v>
      </c>
      <c r="M17" s="37">
        <f>M20</f>
        <v>0</v>
      </c>
    </row>
    <row r="18" spans="1:13" ht="157.5" x14ac:dyDescent="0.25">
      <c r="A18" s="16"/>
      <c r="B18" s="16"/>
      <c r="C18" s="16"/>
      <c r="D18" s="31" t="s">
        <v>39</v>
      </c>
      <c r="E18" s="16"/>
      <c r="F18" s="16"/>
      <c r="G18" s="16"/>
      <c r="H18" s="16"/>
      <c r="I18" s="16"/>
      <c r="J18" s="16"/>
      <c r="K18" s="16"/>
      <c r="L18" s="38"/>
      <c r="M18" s="38"/>
    </row>
    <row r="19" spans="1:13" x14ac:dyDescent="0.25">
      <c r="A19" s="16"/>
      <c r="B19" s="16"/>
      <c r="C19" s="16"/>
      <c r="D19" s="32"/>
      <c r="E19" s="15" t="s">
        <v>34</v>
      </c>
      <c r="F19" s="23">
        <v>0</v>
      </c>
      <c r="G19" s="24">
        <v>0</v>
      </c>
      <c r="H19" s="24">
        <v>0</v>
      </c>
      <c r="I19" s="24">
        <v>0</v>
      </c>
      <c r="J19" s="24">
        <v>1698.28</v>
      </c>
      <c r="K19" s="15" t="s">
        <v>35</v>
      </c>
      <c r="L19" s="38"/>
      <c r="M19" s="38"/>
    </row>
    <row r="20" spans="1:13" x14ac:dyDescent="0.25">
      <c r="A20" s="16"/>
      <c r="B20" s="16"/>
      <c r="C20" s="16"/>
      <c r="D20" s="32"/>
      <c r="E20" s="16"/>
      <c r="F20" s="16"/>
      <c r="G20" s="16"/>
      <c r="H20" s="16"/>
      <c r="I20" s="16"/>
      <c r="J20" s="19" t="s">
        <v>40</v>
      </c>
      <c r="K20" s="21">
        <f>J19</f>
        <v>1698.28</v>
      </c>
      <c r="L20" s="36"/>
      <c r="M20" s="39">
        <f>ROUND(K20*L20,2)</f>
        <v>0</v>
      </c>
    </row>
    <row r="21" spans="1:13" ht="0.95" customHeight="1" x14ac:dyDescent="0.25">
      <c r="A21" s="22"/>
      <c r="B21" s="22"/>
      <c r="C21" s="22"/>
      <c r="D21" s="33"/>
      <c r="E21" s="22"/>
      <c r="F21" s="22"/>
      <c r="G21" s="22"/>
      <c r="H21" s="22"/>
      <c r="I21" s="22"/>
      <c r="J21" s="22"/>
      <c r="K21" s="22"/>
      <c r="L21" s="40"/>
      <c r="M21" s="40"/>
    </row>
    <row r="22" spans="1:13" ht="22.5" x14ac:dyDescent="0.25">
      <c r="A22" s="14" t="s">
        <v>41</v>
      </c>
      <c r="B22" s="15" t="s">
        <v>20</v>
      </c>
      <c r="C22" s="15" t="s">
        <v>31</v>
      </c>
      <c r="D22" s="31" t="s">
        <v>42</v>
      </c>
      <c r="E22" s="16"/>
      <c r="F22" s="16"/>
      <c r="G22" s="16"/>
      <c r="H22" s="16"/>
      <c r="I22" s="16"/>
      <c r="J22" s="16"/>
      <c r="K22" s="18">
        <f>K25</f>
        <v>1698.28</v>
      </c>
      <c r="L22" s="37">
        <f>L25</f>
        <v>0</v>
      </c>
      <c r="M22" s="37">
        <f>M25</f>
        <v>0</v>
      </c>
    </row>
    <row r="23" spans="1:13" ht="123.75" x14ac:dyDescent="0.25">
      <c r="A23" s="16"/>
      <c r="B23" s="16"/>
      <c r="C23" s="16"/>
      <c r="D23" s="31" t="s">
        <v>43</v>
      </c>
      <c r="E23" s="16"/>
      <c r="F23" s="16"/>
      <c r="G23" s="16"/>
      <c r="H23" s="16"/>
      <c r="I23" s="16"/>
      <c r="J23" s="16"/>
      <c r="K23" s="16"/>
      <c r="L23" s="38"/>
      <c r="M23" s="38"/>
    </row>
    <row r="24" spans="1:13" x14ac:dyDescent="0.25">
      <c r="A24" s="16"/>
      <c r="B24" s="16"/>
      <c r="C24" s="16"/>
      <c r="D24" s="32"/>
      <c r="E24" s="15" t="s">
        <v>34</v>
      </c>
      <c r="F24" s="23">
        <v>0</v>
      </c>
      <c r="G24" s="24">
        <v>0</v>
      </c>
      <c r="H24" s="24">
        <v>0</v>
      </c>
      <c r="I24" s="24">
        <v>0</v>
      </c>
      <c r="J24" s="24">
        <v>1698.28</v>
      </c>
      <c r="K24" s="15" t="s">
        <v>35</v>
      </c>
      <c r="L24" s="38"/>
      <c r="M24" s="38"/>
    </row>
    <row r="25" spans="1:13" x14ac:dyDescent="0.25">
      <c r="A25" s="16"/>
      <c r="B25" s="16"/>
      <c r="C25" s="16"/>
      <c r="D25" s="32"/>
      <c r="E25" s="16"/>
      <c r="F25" s="16"/>
      <c r="G25" s="16"/>
      <c r="H25" s="16"/>
      <c r="I25" s="16"/>
      <c r="J25" s="19" t="s">
        <v>44</v>
      </c>
      <c r="K25" s="21">
        <f>J24</f>
        <v>1698.28</v>
      </c>
      <c r="L25" s="36"/>
      <c r="M25" s="39">
        <f>ROUND(K25*L25,2)</f>
        <v>0</v>
      </c>
    </row>
    <row r="26" spans="1:13" ht="0.95" customHeight="1" x14ac:dyDescent="0.25">
      <c r="A26" s="22"/>
      <c r="B26" s="22"/>
      <c r="C26" s="22"/>
      <c r="D26" s="33"/>
      <c r="E26" s="22"/>
      <c r="F26" s="22"/>
      <c r="G26" s="22"/>
      <c r="H26" s="22"/>
      <c r="I26" s="22"/>
      <c r="J26" s="22"/>
      <c r="K26" s="22"/>
      <c r="L26" s="40"/>
      <c r="M26" s="40"/>
    </row>
    <row r="27" spans="1:13" ht="22.5" x14ac:dyDescent="0.25">
      <c r="A27" s="14" t="s">
        <v>45</v>
      </c>
      <c r="B27" s="15" t="s">
        <v>20</v>
      </c>
      <c r="C27" s="15" t="s">
        <v>46</v>
      </c>
      <c r="D27" s="31" t="s">
        <v>47</v>
      </c>
      <c r="E27" s="16"/>
      <c r="F27" s="16"/>
      <c r="G27" s="16"/>
      <c r="H27" s="16"/>
      <c r="I27" s="16"/>
      <c r="J27" s="16"/>
      <c r="K27" s="18">
        <f>K32</f>
        <v>244.9</v>
      </c>
      <c r="L27" s="37">
        <f>L32</f>
        <v>0</v>
      </c>
      <c r="M27" s="37">
        <f>M32</f>
        <v>0</v>
      </c>
    </row>
    <row r="28" spans="1:13" ht="67.5" x14ac:dyDescent="0.25">
      <c r="A28" s="16"/>
      <c r="B28" s="16"/>
      <c r="C28" s="16"/>
      <c r="D28" s="31" t="s">
        <v>48</v>
      </c>
      <c r="E28" s="16"/>
      <c r="F28" s="16"/>
      <c r="G28" s="16"/>
      <c r="H28" s="16"/>
      <c r="I28" s="16"/>
      <c r="J28" s="16"/>
      <c r="K28" s="16"/>
      <c r="L28" s="38"/>
      <c r="M28" s="38"/>
    </row>
    <row r="29" spans="1:13" x14ac:dyDescent="0.25">
      <c r="A29" s="16"/>
      <c r="B29" s="16"/>
      <c r="C29" s="16"/>
      <c r="D29" s="32"/>
      <c r="E29" s="15" t="s">
        <v>49</v>
      </c>
      <c r="F29" s="23">
        <v>1</v>
      </c>
      <c r="G29" s="24">
        <v>190.7</v>
      </c>
      <c r="H29" s="24">
        <v>0</v>
      </c>
      <c r="I29" s="24">
        <v>0</v>
      </c>
      <c r="J29" s="25">
        <f>OR(F29&lt;&gt;0,G29&lt;&gt;0,H29&lt;&gt;0,I29&lt;&gt;0)*(F29 + (F29 = 0))*(G29 + (G29 = 0))*(H29 + (H29 = 0))*(I29 + (I29 = 0))</f>
        <v>190.7</v>
      </c>
      <c r="K29" s="16"/>
      <c r="L29" s="38"/>
      <c r="M29" s="38"/>
    </row>
    <row r="30" spans="1:13" x14ac:dyDescent="0.25">
      <c r="A30" s="16"/>
      <c r="B30" s="16"/>
      <c r="C30" s="16"/>
      <c r="D30" s="32"/>
      <c r="E30" s="15" t="s">
        <v>50</v>
      </c>
      <c r="F30" s="23">
        <v>1</v>
      </c>
      <c r="G30" s="24">
        <v>26.6</v>
      </c>
      <c r="H30" s="24">
        <v>0</v>
      </c>
      <c r="I30" s="24">
        <v>0</v>
      </c>
      <c r="J30" s="25">
        <f>OR(F30&lt;&gt;0,G30&lt;&gt;0,H30&lt;&gt;0,I30&lt;&gt;0)*(F30 + (F30 = 0))*(G30 + (G30 = 0))*(H30 + (H30 = 0))*(I30 + (I30 = 0))</f>
        <v>26.6</v>
      </c>
      <c r="K30" s="16"/>
      <c r="L30" s="38"/>
      <c r="M30" s="38"/>
    </row>
    <row r="31" spans="1:13" x14ac:dyDescent="0.25">
      <c r="A31" s="16"/>
      <c r="B31" s="16"/>
      <c r="C31" s="16"/>
      <c r="D31" s="32"/>
      <c r="E31" s="15" t="s">
        <v>17</v>
      </c>
      <c r="F31" s="23">
        <v>1</v>
      </c>
      <c r="G31" s="24">
        <v>27.6</v>
      </c>
      <c r="H31" s="24">
        <v>0</v>
      </c>
      <c r="I31" s="24">
        <v>0</v>
      </c>
      <c r="J31" s="25">
        <f>OR(F31&lt;&gt;0,G31&lt;&gt;0,H31&lt;&gt;0,I31&lt;&gt;0)*(F31 + (F31 = 0))*(G31 + (G31 = 0))*(H31 + (H31 = 0))*(I31 + (I31 = 0))</f>
        <v>27.6</v>
      </c>
      <c r="K31" s="16"/>
      <c r="L31" s="38"/>
      <c r="M31" s="38"/>
    </row>
    <row r="32" spans="1:13" x14ac:dyDescent="0.25">
      <c r="A32" s="16"/>
      <c r="B32" s="16"/>
      <c r="C32" s="16"/>
      <c r="D32" s="32"/>
      <c r="E32" s="16"/>
      <c r="F32" s="16"/>
      <c r="G32" s="16"/>
      <c r="H32" s="16"/>
      <c r="I32" s="16"/>
      <c r="J32" s="19" t="s">
        <v>51</v>
      </c>
      <c r="K32" s="21">
        <f>SUM(J29:J31)</f>
        <v>244.9</v>
      </c>
      <c r="L32" s="36"/>
      <c r="M32" s="39">
        <f>ROUND(K32*L32,2)</f>
        <v>0</v>
      </c>
    </row>
    <row r="33" spans="1:13" ht="0.95" customHeight="1" x14ac:dyDescent="0.25">
      <c r="A33" s="22"/>
      <c r="B33" s="22"/>
      <c r="C33" s="22"/>
      <c r="D33" s="33"/>
      <c r="E33" s="22"/>
      <c r="F33" s="22"/>
      <c r="G33" s="22"/>
      <c r="H33" s="22"/>
      <c r="I33" s="22"/>
      <c r="J33" s="22"/>
      <c r="K33" s="22"/>
      <c r="L33" s="40"/>
      <c r="M33" s="40"/>
    </row>
    <row r="34" spans="1:13" ht="22.5" x14ac:dyDescent="0.25">
      <c r="A34" s="14" t="s">
        <v>52</v>
      </c>
      <c r="B34" s="15" t="s">
        <v>20</v>
      </c>
      <c r="C34" s="15" t="s">
        <v>31</v>
      </c>
      <c r="D34" s="31" t="s">
        <v>53</v>
      </c>
      <c r="E34" s="16"/>
      <c r="F34" s="16"/>
      <c r="G34" s="16"/>
      <c r="H34" s="16"/>
      <c r="I34" s="16"/>
      <c r="J34" s="16"/>
      <c r="K34" s="18">
        <f>K37</f>
        <v>1698.28</v>
      </c>
      <c r="L34" s="37">
        <f>L37</f>
        <v>0</v>
      </c>
      <c r="M34" s="37">
        <f>M37</f>
        <v>0</v>
      </c>
    </row>
    <row r="35" spans="1:13" ht="146.25" x14ac:dyDescent="0.25">
      <c r="A35" s="16"/>
      <c r="B35" s="16"/>
      <c r="C35" s="16"/>
      <c r="D35" s="31" t="s">
        <v>54</v>
      </c>
      <c r="E35" s="16"/>
      <c r="F35" s="16"/>
      <c r="G35" s="16"/>
      <c r="H35" s="16"/>
      <c r="I35" s="16"/>
      <c r="J35" s="16"/>
      <c r="K35" s="16"/>
      <c r="L35" s="38"/>
      <c r="M35" s="38"/>
    </row>
    <row r="36" spans="1:13" x14ac:dyDescent="0.25">
      <c r="A36" s="16"/>
      <c r="B36" s="16"/>
      <c r="C36" s="16"/>
      <c r="D36" s="32"/>
      <c r="E36" s="15" t="s">
        <v>34</v>
      </c>
      <c r="F36" s="23">
        <v>0</v>
      </c>
      <c r="G36" s="24">
        <v>0</v>
      </c>
      <c r="H36" s="24">
        <v>0</v>
      </c>
      <c r="I36" s="24">
        <v>0</v>
      </c>
      <c r="J36" s="24">
        <v>1698.28</v>
      </c>
      <c r="K36" s="15" t="s">
        <v>35</v>
      </c>
      <c r="L36" s="38"/>
      <c r="M36" s="38"/>
    </row>
    <row r="37" spans="1:13" x14ac:dyDescent="0.25">
      <c r="A37" s="16"/>
      <c r="B37" s="16"/>
      <c r="C37" s="16"/>
      <c r="D37" s="32"/>
      <c r="E37" s="16"/>
      <c r="F37" s="16"/>
      <c r="G37" s="16"/>
      <c r="H37" s="16"/>
      <c r="I37" s="16"/>
      <c r="J37" s="19" t="s">
        <v>55</v>
      </c>
      <c r="K37" s="21">
        <f>J36</f>
        <v>1698.28</v>
      </c>
      <c r="L37" s="36"/>
      <c r="M37" s="39">
        <f>ROUND(K37*L37,2)</f>
        <v>0</v>
      </c>
    </row>
    <row r="38" spans="1:13" ht="0.95" customHeight="1" x14ac:dyDescent="0.25">
      <c r="A38" s="22"/>
      <c r="B38" s="22"/>
      <c r="C38" s="22"/>
      <c r="D38" s="33"/>
      <c r="E38" s="22"/>
      <c r="F38" s="22"/>
      <c r="G38" s="22"/>
      <c r="H38" s="22"/>
      <c r="I38" s="22"/>
      <c r="J38" s="22"/>
      <c r="K38" s="22"/>
      <c r="L38" s="40"/>
      <c r="M38" s="40"/>
    </row>
    <row r="39" spans="1:13" x14ac:dyDescent="0.25">
      <c r="A39" s="14" t="s">
        <v>56</v>
      </c>
      <c r="B39" s="15" t="s">
        <v>20</v>
      </c>
      <c r="C39" s="15" t="s">
        <v>57</v>
      </c>
      <c r="D39" s="31" t="s">
        <v>58</v>
      </c>
      <c r="E39" s="16"/>
      <c r="F39" s="16"/>
      <c r="G39" s="16"/>
      <c r="H39" s="16"/>
      <c r="I39" s="16"/>
      <c r="J39" s="16"/>
      <c r="K39" s="18">
        <f>K42</f>
        <v>250</v>
      </c>
      <c r="L39" s="37">
        <f>L42</f>
        <v>0</v>
      </c>
      <c r="M39" s="37">
        <f>M42</f>
        <v>0</v>
      </c>
    </row>
    <row r="40" spans="1:13" ht="67.5" x14ac:dyDescent="0.25">
      <c r="A40" s="16"/>
      <c r="B40" s="16"/>
      <c r="C40" s="16"/>
      <c r="D40" s="31" t="s">
        <v>59</v>
      </c>
      <c r="E40" s="16"/>
      <c r="F40" s="16"/>
      <c r="G40" s="16"/>
      <c r="H40" s="16"/>
      <c r="I40" s="16"/>
      <c r="J40" s="16"/>
      <c r="K40" s="16"/>
      <c r="L40" s="38"/>
      <c r="M40" s="38"/>
    </row>
    <row r="41" spans="1:13" x14ac:dyDescent="0.25">
      <c r="A41" s="16"/>
      <c r="B41" s="16"/>
      <c r="C41" s="16"/>
      <c r="D41" s="32"/>
      <c r="E41" s="15" t="s">
        <v>60</v>
      </c>
      <c r="F41" s="23">
        <v>250</v>
      </c>
      <c r="G41" s="24">
        <v>0</v>
      </c>
      <c r="H41" s="24">
        <v>0</v>
      </c>
      <c r="I41" s="24">
        <v>0</v>
      </c>
      <c r="J41" s="25">
        <f>OR(F41&lt;&gt;0,G41&lt;&gt;0,H41&lt;&gt;0,I41&lt;&gt;0)*(F41 + (F41 = 0))*(G41 + (G41 = 0))*(H41 + (H41 = 0))*(I41 + (I41 = 0))</f>
        <v>250</v>
      </c>
      <c r="K41" s="16"/>
      <c r="L41" s="38"/>
      <c r="M41" s="38"/>
    </row>
    <row r="42" spans="1:13" x14ac:dyDescent="0.25">
      <c r="A42" s="16"/>
      <c r="B42" s="16"/>
      <c r="C42" s="16"/>
      <c r="D42" s="32"/>
      <c r="E42" s="16"/>
      <c r="F42" s="16"/>
      <c r="G42" s="16"/>
      <c r="H42" s="16"/>
      <c r="I42" s="16"/>
      <c r="J42" s="19" t="s">
        <v>61</v>
      </c>
      <c r="K42" s="21">
        <f>J41</f>
        <v>250</v>
      </c>
      <c r="L42" s="36"/>
      <c r="M42" s="39">
        <f>ROUND(K42*L42,2)</f>
        <v>0</v>
      </c>
    </row>
    <row r="43" spans="1:13" ht="0.95" customHeight="1" x14ac:dyDescent="0.25">
      <c r="A43" s="22"/>
      <c r="B43" s="22"/>
      <c r="C43" s="22"/>
      <c r="D43" s="33"/>
      <c r="E43" s="22"/>
      <c r="F43" s="22"/>
      <c r="G43" s="22"/>
      <c r="H43" s="22"/>
      <c r="I43" s="22"/>
      <c r="J43" s="22"/>
      <c r="K43" s="22"/>
      <c r="L43" s="40"/>
      <c r="M43" s="40"/>
    </row>
    <row r="44" spans="1:13" ht="22.5" x14ac:dyDescent="0.25">
      <c r="A44" s="14" t="s">
        <v>62</v>
      </c>
      <c r="B44" s="15" t="s">
        <v>20</v>
      </c>
      <c r="C44" s="15" t="s">
        <v>63</v>
      </c>
      <c r="D44" s="31" t="s">
        <v>64</v>
      </c>
      <c r="E44" s="16"/>
      <c r="F44" s="16"/>
      <c r="G44" s="16"/>
      <c r="H44" s="16"/>
      <c r="I44" s="16"/>
      <c r="J44" s="16"/>
      <c r="K44" s="18">
        <f>K47</f>
        <v>0.08</v>
      </c>
      <c r="L44" s="37">
        <f>L47</f>
        <v>0</v>
      </c>
      <c r="M44" s="37">
        <f>M47</f>
        <v>0</v>
      </c>
    </row>
    <row r="45" spans="1:13" ht="90" x14ac:dyDescent="0.25">
      <c r="A45" s="16"/>
      <c r="B45" s="16"/>
      <c r="C45" s="16"/>
      <c r="D45" s="31" t="s">
        <v>65</v>
      </c>
      <c r="E45" s="16"/>
      <c r="F45" s="16"/>
      <c r="G45" s="16"/>
      <c r="H45" s="16"/>
      <c r="I45" s="16"/>
      <c r="J45" s="16"/>
      <c r="K45" s="16"/>
      <c r="L45" s="38"/>
      <c r="M45" s="38"/>
    </row>
    <row r="46" spans="1:13" x14ac:dyDescent="0.25">
      <c r="A46" s="16"/>
      <c r="B46" s="16"/>
      <c r="C46" s="16"/>
      <c r="D46" s="32"/>
      <c r="E46" s="15" t="s">
        <v>66</v>
      </c>
      <c r="F46" s="23">
        <v>1</v>
      </c>
      <c r="G46" s="24">
        <v>0.5</v>
      </c>
      <c r="H46" s="24">
        <v>0.5</v>
      </c>
      <c r="I46" s="24">
        <v>0.3</v>
      </c>
      <c r="J46" s="25">
        <f>OR(F46&lt;&gt;0,G46&lt;&gt;0,H46&lt;&gt;0,I46&lt;&gt;0)*(F46 + (F46 = 0))*(G46 + (G46 = 0))*(H46 + (H46 = 0))*(I46 + (I46 = 0))</f>
        <v>7.4999999999999997E-2</v>
      </c>
      <c r="K46" s="16"/>
      <c r="L46" s="38"/>
      <c r="M46" s="38"/>
    </row>
    <row r="47" spans="1:13" x14ac:dyDescent="0.25">
      <c r="A47" s="16"/>
      <c r="B47" s="16"/>
      <c r="C47" s="16"/>
      <c r="D47" s="32"/>
      <c r="E47" s="16"/>
      <c r="F47" s="16"/>
      <c r="G47" s="16"/>
      <c r="H47" s="16"/>
      <c r="I47" s="16"/>
      <c r="J47" s="19" t="s">
        <v>67</v>
      </c>
      <c r="K47" s="21">
        <f>J46</f>
        <v>0.08</v>
      </c>
      <c r="L47" s="36"/>
      <c r="M47" s="39">
        <f>ROUND(K47*L47,2)</f>
        <v>0</v>
      </c>
    </row>
    <row r="48" spans="1:13" ht="0.95" customHeight="1" x14ac:dyDescent="0.25">
      <c r="A48" s="22"/>
      <c r="B48" s="22"/>
      <c r="C48" s="22"/>
      <c r="D48" s="33"/>
      <c r="E48" s="22"/>
      <c r="F48" s="22"/>
      <c r="G48" s="22"/>
      <c r="H48" s="22"/>
      <c r="I48" s="22"/>
      <c r="J48" s="22"/>
      <c r="K48" s="22"/>
      <c r="L48" s="40"/>
      <c r="M48" s="40"/>
    </row>
    <row r="49" spans="1:13" x14ac:dyDescent="0.25">
      <c r="A49" s="14" t="s">
        <v>68</v>
      </c>
      <c r="B49" s="15" t="s">
        <v>20</v>
      </c>
      <c r="C49" s="15" t="s">
        <v>46</v>
      </c>
      <c r="D49" s="31" t="s">
        <v>69</v>
      </c>
      <c r="E49" s="16"/>
      <c r="F49" s="16"/>
      <c r="G49" s="16"/>
      <c r="H49" s="16"/>
      <c r="I49" s="16"/>
      <c r="J49" s="16"/>
      <c r="K49" s="18">
        <f>K52</f>
        <v>3</v>
      </c>
      <c r="L49" s="37">
        <f>L52</f>
        <v>0</v>
      </c>
      <c r="M49" s="37">
        <f>M52</f>
        <v>0</v>
      </c>
    </row>
    <row r="50" spans="1:13" ht="90" x14ac:dyDescent="0.25">
      <c r="A50" s="16"/>
      <c r="B50" s="16"/>
      <c r="C50" s="16"/>
      <c r="D50" s="31" t="s">
        <v>70</v>
      </c>
      <c r="E50" s="16"/>
      <c r="F50" s="16"/>
      <c r="G50" s="16"/>
      <c r="H50" s="16"/>
      <c r="I50" s="16"/>
      <c r="J50" s="16"/>
      <c r="K50" s="16"/>
      <c r="L50" s="38"/>
      <c r="M50" s="38"/>
    </row>
    <row r="51" spans="1:13" x14ac:dyDescent="0.25">
      <c r="A51" s="16"/>
      <c r="B51" s="16"/>
      <c r="C51" s="16"/>
      <c r="D51" s="32"/>
      <c r="E51" s="15" t="s">
        <v>71</v>
      </c>
      <c r="F51" s="23">
        <v>1</v>
      </c>
      <c r="G51" s="24">
        <v>3</v>
      </c>
      <c r="H51" s="24">
        <v>0</v>
      </c>
      <c r="I51" s="24">
        <v>0</v>
      </c>
      <c r="J51" s="25">
        <f>OR(F51&lt;&gt;0,G51&lt;&gt;0,H51&lt;&gt;0,I51&lt;&gt;0)*(F51 + (F51 = 0))*(G51 + (G51 = 0))*(H51 + (H51 = 0))*(I51 + (I51 = 0))</f>
        <v>3</v>
      </c>
      <c r="K51" s="16"/>
      <c r="L51" s="38"/>
      <c r="M51" s="38"/>
    </row>
    <row r="52" spans="1:13" x14ac:dyDescent="0.25">
      <c r="A52" s="16"/>
      <c r="B52" s="16"/>
      <c r="C52" s="16"/>
      <c r="D52" s="32"/>
      <c r="E52" s="16"/>
      <c r="F52" s="16"/>
      <c r="G52" s="16"/>
      <c r="H52" s="16"/>
      <c r="I52" s="16"/>
      <c r="J52" s="19" t="s">
        <v>72</v>
      </c>
      <c r="K52" s="21">
        <f>J51</f>
        <v>3</v>
      </c>
      <c r="L52" s="36"/>
      <c r="M52" s="39">
        <f>ROUND(K52*L52,2)</f>
        <v>0</v>
      </c>
    </row>
    <row r="53" spans="1:13" ht="0.95" customHeight="1" x14ac:dyDescent="0.25">
      <c r="A53" s="22"/>
      <c r="B53" s="22"/>
      <c r="C53" s="22"/>
      <c r="D53" s="33"/>
      <c r="E53" s="22"/>
      <c r="F53" s="22"/>
      <c r="G53" s="22"/>
      <c r="H53" s="22"/>
      <c r="I53" s="22"/>
      <c r="J53" s="22"/>
      <c r="K53" s="22"/>
      <c r="L53" s="40"/>
      <c r="M53" s="40"/>
    </row>
    <row r="54" spans="1:13" ht="22.5" x14ac:dyDescent="0.25">
      <c r="A54" s="14" t="s">
        <v>73</v>
      </c>
      <c r="B54" s="15" t="s">
        <v>20</v>
      </c>
      <c r="C54" s="15" t="s">
        <v>63</v>
      </c>
      <c r="D54" s="31" t="s">
        <v>74</v>
      </c>
      <c r="E54" s="16"/>
      <c r="F54" s="16"/>
      <c r="G54" s="16"/>
      <c r="H54" s="16"/>
      <c r="I54" s="16"/>
      <c r="J54" s="16"/>
      <c r="K54" s="18">
        <f>K57</f>
        <v>58.59</v>
      </c>
      <c r="L54" s="37">
        <f>L57</f>
        <v>0</v>
      </c>
      <c r="M54" s="37">
        <f>M57</f>
        <v>0</v>
      </c>
    </row>
    <row r="55" spans="1:13" ht="78.75" x14ac:dyDescent="0.25">
      <c r="A55" s="16"/>
      <c r="B55" s="16"/>
      <c r="C55" s="16"/>
      <c r="D55" s="31" t="s">
        <v>75</v>
      </c>
      <c r="E55" s="16"/>
      <c r="F55" s="16"/>
      <c r="G55" s="16"/>
      <c r="H55" s="16"/>
      <c r="I55" s="16"/>
      <c r="J55" s="16"/>
      <c r="K55" s="16"/>
      <c r="L55" s="38"/>
      <c r="M55" s="38"/>
    </row>
    <row r="56" spans="1:13" x14ac:dyDescent="0.25">
      <c r="A56" s="16"/>
      <c r="B56" s="16"/>
      <c r="C56" s="16"/>
      <c r="D56" s="32"/>
      <c r="E56" s="15" t="s">
        <v>76</v>
      </c>
      <c r="F56" s="23">
        <v>1.1499999999999999</v>
      </c>
      <c r="G56" s="24">
        <v>0</v>
      </c>
      <c r="H56" s="24">
        <v>0.03</v>
      </c>
      <c r="I56" s="24">
        <v>0</v>
      </c>
      <c r="J56" s="24">
        <v>58.591000000000001</v>
      </c>
      <c r="K56" s="15" t="s">
        <v>35</v>
      </c>
      <c r="L56" s="38"/>
      <c r="M56" s="38"/>
    </row>
    <row r="57" spans="1:13" x14ac:dyDescent="0.25">
      <c r="A57" s="16"/>
      <c r="B57" s="16"/>
      <c r="C57" s="16"/>
      <c r="D57" s="32"/>
      <c r="E57" s="16"/>
      <c r="F57" s="16"/>
      <c r="G57" s="16"/>
      <c r="H57" s="16"/>
      <c r="I57" s="16"/>
      <c r="J57" s="19" t="s">
        <v>77</v>
      </c>
      <c r="K57" s="21">
        <f>J56</f>
        <v>58.59</v>
      </c>
      <c r="L57" s="36"/>
      <c r="M57" s="39">
        <f>ROUND(K57*L57,2)</f>
        <v>0</v>
      </c>
    </row>
    <row r="58" spans="1:13" ht="0.95" customHeight="1" x14ac:dyDescent="0.25">
      <c r="A58" s="22"/>
      <c r="B58" s="22"/>
      <c r="C58" s="22"/>
      <c r="D58" s="33"/>
      <c r="E58" s="22"/>
      <c r="F58" s="22"/>
      <c r="G58" s="22"/>
      <c r="H58" s="22"/>
      <c r="I58" s="22"/>
      <c r="J58" s="22"/>
      <c r="K58" s="22"/>
      <c r="L58" s="40"/>
      <c r="M58" s="40"/>
    </row>
    <row r="59" spans="1:13" x14ac:dyDescent="0.25">
      <c r="A59" s="14" t="s">
        <v>78</v>
      </c>
      <c r="B59" s="15" t="s">
        <v>20</v>
      </c>
      <c r="C59" s="15" t="s">
        <v>57</v>
      </c>
      <c r="D59" s="31" t="s">
        <v>79</v>
      </c>
      <c r="E59" s="16"/>
      <c r="F59" s="16"/>
      <c r="G59" s="16"/>
      <c r="H59" s="16"/>
      <c r="I59" s="16"/>
      <c r="J59" s="16"/>
      <c r="K59" s="18">
        <f>K62</f>
        <v>15</v>
      </c>
      <c r="L59" s="37">
        <f>L62</f>
        <v>0</v>
      </c>
      <c r="M59" s="37">
        <f>M62</f>
        <v>0</v>
      </c>
    </row>
    <row r="60" spans="1:13" ht="90" x14ac:dyDescent="0.25">
      <c r="A60" s="16"/>
      <c r="B60" s="16"/>
      <c r="C60" s="16"/>
      <c r="D60" s="31" t="s">
        <v>80</v>
      </c>
      <c r="E60" s="16"/>
      <c r="F60" s="16"/>
      <c r="G60" s="16"/>
      <c r="H60" s="16"/>
      <c r="I60" s="16"/>
      <c r="J60" s="16"/>
      <c r="K60" s="16"/>
      <c r="L60" s="38"/>
      <c r="M60" s="38"/>
    </row>
    <row r="61" spans="1:13" x14ac:dyDescent="0.25">
      <c r="A61" s="16"/>
      <c r="B61" s="16"/>
      <c r="C61" s="16"/>
      <c r="D61" s="32"/>
      <c r="E61" s="15" t="s">
        <v>17</v>
      </c>
      <c r="F61" s="23">
        <v>15</v>
      </c>
      <c r="G61" s="24">
        <v>0</v>
      </c>
      <c r="H61" s="24">
        <v>0</v>
      </c>
      <c r="I61" s="24">
        <v>0</v>
      </c>
      <c r="J61" s="25">
        <f>OR(F61&lt;&gt;0,G61&lt;&gt;0,H61&lt;&gt;0,I61&lt;&gt;0)*(F61 + (F61 = 0))*(G61 + (G61 = 0))*(H61 + (H61 = 0))*(I61 + (I61 = 0))</f>
        <v>15</v>
      </c>
      <c r="K61" s="16"/>
      <c r="L61" s="38"/>
      <c r="M61" s="38"/>
    </row>
    <row r="62" spans="1:13" x14ac:dyDescent="0.25">
      <c r="A62" s="16"/>
      <c r="B62" s="16"/>
      <c r="C62" s="16"/>
      <c r="D62" s="32"/>
      <c r="E62" s="16"/>
      <c r="F62" s="16"/>
      <c r="G62" s="16"/>
      <c r="H62" s="16"/>
      <c r="I62" s="16"/>
      <c r="J62" s="19" t="s">
        <v>81</v>
      </c>
      <c r="K62" s="21">
        <f>J61</f>
        <v>15</v>
      </c>
      <c r="L62" s="36"/>
      <c r="M62" s="39">
        <f>ROUND(K62*L62,2)</f>
        <v>0</v>
      </c>
    </row>
    <row r="63" spans="1:13" ht="0.95" customHeight="1" x14ac:dyDescent="0.25">
      <c r="A63" s="22"/>
      <c r="B63" s="22"/>
      <c r="C63" s="22"/>
      <c r="D63" s="33"/>
      <c r="E63" s="22"/>
      <c r="F63" s="22"/>
      <c r="G63" s="22"/>
      <c r="H63" s="22"/>
      <c r="I63" s="22"/>
      <c r="J63" s="22"/>
      <c r="K63" s="22"/>
      <c r="L63" s="40"/>
      <c r="M63" s="40"/>
    </row>
    <row r="64" spans="1:13" x14ac:dyDescent="0.25">
      <c r="A64" s="14" t="s">
        <v>82</v>
      </c>
      <c r="B64" s="15" t="s">
        <v>20</v>
      </c>
      <c r="C64" s="15" t="s">
        <v>46</v>
      </c>
      <c r="D64" s="31" t="s">
        <v>83</v>
      </c>
      <c r="E64" s="16"/>
      <c r="F64" s="16"/>
      <c r="G64" s="16"/>
      <c r="H64" s="16"/>
      <c r="I64" s="16"/>
      <c r="J64" s="16"/>
      <c r="K64" s="18">
        <f>K68</f>
        <v>186</v>
      </c>
      <c r="L64" s="37">
        <f>L68</f>
        <v>0</v>
      </c>
      <c r="M64" s="37">
        <f>M68</f>
        <v>0</v>
      </c>
    </row>
    <row r="65" spans="1:13" ht="78.75" x14ac:dyDescent="0.25">
      <c r="A65" s="16"/>
      <c r="B65" s="16"/>
      <c r="C65" s="16"/>
      <c r="D65" s="31" t="s">
        <v>84</v>
      </c>
      <c r="E65" s="16"/>
      <c r="F65" s="16"/>
      <c r="G65" s="16"/>
      <c r="H65" s="16"/>
      <c r="I65" s="16"/>
      <c r="J65" s="16"/>
      <c r="K65" s="16"/>
      <c r="L65" s="38"/>
      <c r="M65" s="38"/>
    </row>
    <row r="66" spans="1:13" x14ac:dyDescent="0.25">
      <c r="A66" s="16"/>
      <c r="B66" s="16"/>
      <c r="C66" s="16"/>
      <c r="D66" s="32"/>
      <c r="E66" s="15" t="s">
        <v>17</v>
      </c>
      <c r="F66" s="23">
        <v>1</v>
      </c>
      <c r="G66" s="24">
        <v>86</v>
      </c>
      <c r="H66" s="24">
        <v>0</v>
      </c>
      <c r="I66" s="24">
        <v>0</v>
      </c>
      <c r="J66" s="25">
        <f>OR(F66&lt;&gt;0,G66&lt;&gt;0,H66&lt;&gt;0,I66&lt;&gt;0)*(F66 + (F66 = 0))*(G66 + (G66 = 0))*(H66 + (H66 = 0))*(I66 + (I66 = 0))</f>
        <v>86</v>
      </c>
      <c r="K66" s="16"/>
      <c r="L66" s="38"/>
      <c r="M66" s="38"/>
    </row>
    <row r="67" spans="1:13" x14ac:dyDescent="0.25">
      <c r="A67" s="16"/>
      <c r="B67" s="16"/>
      <c r="C67" s="16"/>
      <c r="D67" s="32"/>
      <c r="E67" s="15" t="s">
        <v>17</v>
      </c>
      <c r="F67" s="23">
        <v>1</v>
      </c>
      <c r="G67" s="24">
        <v>100</v>
      </c>
      <c r="H67" s="24">
        <v>0</v>
      </c>
      <c r="I67" s="24">
        <v>0</v>
      </c>
      <c r="J67" s="25">
        <f>OR(F67&lt;&gt;0,G67&lt;&gt;0,H67&lt;&gt;0,I67&lt;&gt;0)*(F67 + (F67 = 0))*(G67 + (G67 = 0))*(H67 + (H67 = 0))*(I67 + (I67 = 0))</f>
        <v>100</v>
      </c>
      <c r="K67" s="16"/>
      <c r="L67" s="38"/>
      <c r="M67" s="38"/>
    </row>
    <row r="68" spans="1:13" x14ac:dyDescent="0.25">
      <c r="A68" s="16"/>
      <c r="B68" s="16"/>
      <c r="C68" s="16"/>
      <c r="D68" s="32"/>
      <c r="E68" s="16"/>
      <c r="F68" s="16"/>
      <c r="G68" s="16"/>
      <c r="H68" s="16"/>
      <c r="I68" s="16"/>
      <c r="J68" s="19" t="s">
        <v>85</v>
      </c>
      <c r="K68" s="21">
        <f>SUM(J66:J67)</f>
        <v>186</v>
      </c>
      <c r="L68" s="36"/>
      <c r="M68" s="39">
        <f>ROUND(K68*L68,2)</f>
        <v>0</v>
      </c>
    </row>
    <row r="69" spans="1:13" ht="0.95" customHeight="1" x14ac:dyDescent="0.25">
      <c r="A69" s="22"/>
      <c r="B69" s="22"/>
      <c r="C69" s="22"/>
      <c r="D69" s="33"/>
      <c r="E69" s="22"/>
      <c r="F69" s="22"/>
      <c r="G69" s="22"/>
      <c r="H69" s="22"/>
      <c r="I69" s="22"/>
      <c r="J69" s="22"/>
      <c r="K69" s="22"/>
      <c r="L69" s="40"/>
      <c r="M69" s="40"/>
    </row>
    <row r="70" spans="1:13" x14ac:dyDescent="0.25">
      <c r="A70" s="14" t="s">
        <v>86</v>
      </c>
      <c r="B70" s="15" t="s">
        <v>20</v>
      </c>
      <c r="C70" s="15" t="s">
        <v>57</v>
      </c>
      <c r="D70" s="31" t="s">
        <v>87</v>
      </c>
      <c r="E70" s="16"/>
      <c r="F70" s="16"/>
      <c r="G70" s="16"/>
      <c r="H70" s="16"/>
      <c r="I70" s="16"/>
      <c r="J70" s="16"/>
      <c r="K70" s="18">
        <f>K73</f>
        <v>220</v>
      </c>
      <c r="L70" s="37">
        <f>L73</f>
        <v>0</v>
      </c>
      <c r="M70" s="37">
        <f>M73</f>
        <v>0</v>
      </c>
    </row>
    <row r="71" spans="1:13" ht="56.25" x14ac:dyDescent="0.25">
      <c r="A71" s="16"/>
      <c r="B71" s="16"/>
      <c r="C71" s="16"/>
      <c r="D71" s="31" t="s">
        <v>88</v>
      </c>
      <c r="E71" s="16"/>
      <c r="F71" s="16"/>
      <c r="G71" s="16"/>
      <c r="H71" s="16"/>
      <c r="I71" s="16"/>
      <c r="J71" s="16"/>
      <c r="K71" s="16"/>
      <c r="L71" s="38"/>
      <c r="M71" s="38"/>
    </row>
    <row r="72" spans="1:13" x14ac:dyDescent="0.25">
      <c r="A72" s="16"/>
      <c r="B72" s="16"/>
      <c r="C72" s="16"/>
      <c r="D72" s="32"/>
      <c r="E72" s="15" t="s">
        <v>17</v>
      </c>
      <c r="F72" s="23">
        <v>220</v>
      </c>
      <c r="G72" s="17">
        <v>0</v>
      </c>
      <c r="H72" s="17">
        <v>0</v>
      </c>
      <c r="I72" s="17">
        <v>0</v>
      </c>
      <c r="J72" s="18">
        <f>OR(F72&lt;&gt;0,G72&lt;&gt;0,H72&lt;&gt;0,I72&lt;&gt;0)*(F72 + (F72 = 0))*(G72 + (G72 = 0))*(H72 + (H72 = 0))*(I72 + (I72 = 0))</f>
        <v>220</v>
      </c>
      <c r="K72" s="16"/>
      <c r="L72" s="38"/>
      <c r="M72" s="38"/>
    </row>
    <row r="73" spans="1:13" x14ac:dyDescent="0.25">
      <c r="A73" s="16"/>
      <c r="B73" s="16"/>
      <c r="C73" s="16"/>
      <c r="D73" s="32"/>
      <c r="E73" s="16"/>
      <c r="F73" s="16"/>
      <c r="G73" s="16"/>
      <c r="H73" s="16"/>
      <c r="I73" s="16"/>
      <c r="J73" s="19" t="s">
        <v>89</v>
      </c>
      <c r="K73" s="21">
        <f>J72</f>
        <v>220</v>
      </c>
      <c r="L73" s="36"/>
      <c r="M73" s="39">
        <f>ROUND(K73*L73,2)</f>
        <v>0</v>
      </c>
    </row>
    <row r="74" spans="1:13" ht="0.95" customHeight="1" x14ac:dyDescent="0.25">
      <c r="A74" s="22"/>
      <c r="B74" s="22"/>
      <c r="C74" s="22"/>
      <c r="D74" s="33"/>
      <c r="E74" s="22"/>
      <c r="F74" s="22"/>
      <c r="G74" s="22"/>
      <c r="H74" s="22"/>
      <c r="I74" s="22"/>
      <c r="J74" s="22"/>
      <c r="K74" s="22"/>
      <c r="L74" s="40"/>
      <c r="M74" s="40"/>
    </row>
    <row r="75" spans="1:13" x14ac:dyDescent="0.25">
      <c r="A75" s="14" t="s">
        <v>90</v>
      </c>
      <c r="B75" s="15" t="s">
        <v>20</v>
      </c>
      <c r="C75" s="15" t="s">
        <v>57</v>
      </c>
      <c r="D75" s="31" t="s">
        <v>91</v>
      </c>
      <c r="E75" s="16"/>
      <c r="F75" s="16"/>
      <c r="G75" s="16"/>
      <c r="H75" s="16"/>
      <c r="I75" s="16"/>
      <c r="J75" s="16"/>
      <c r="K75" s="18">
        <f>K78</f>
        <v>4</v>
      </c>
      <c r="L75" s="37">
        <f>L78</f>
        <v>0</v>
      </c>
      <c r="M75" s="37">
        <f>M78</f>
        <v>0</v>
      </c>
    </row>
    <row r="76" spans="1:13" ht="33.75" x14ac:dyDescent="0.25">
      <c r="A76" s="16"/>
      <c r="B76" s="16"/>
      <c r="C76" s="16"/>
      <c r="D76" s="31" t="s">
        <v>92</v>
      </c>
      <c r="E76" s="16"/>
      <c r="F76" s="16"/>
      <c r="G76" s="16"/>
      <c r="H76" s="16"/>
      <c r="I76" s="16"/>
      <c r="J76" s="16"/>
      <c r="K76" s="16"/>
      <c r="L76" s="38"/>
      <c r="M76" s="38"/>
    </row>
    <row r="77" spans="1:13" x14ac:dyDescent="0.25">
      <c r="A77" s="16"/>
      <c r="B77" s="16"/>
      <c r="C77" s="16"/>
      <c r="D77" s="32"/>
      <c r="E77" s="15" t="s">
        <v>17</v>
      </c>
      <c r="F77" s="23">
        <v>4</v>
      </c>
      <c r="G77" s="17">
        <v>0</v>
      </c>
      <c r="H77" s="17">
        <v>0</v>
      </c>
      <c r="I77" s="17">
        <v>0</v>
      </c>
      <c r="J77" s="18">
        <f>OR(F77&lt;&gt;0,G77&lt;&gt;0,H77&lt;&gt;0,I77&lt;&gt;0)*(F77 + (F77 = 0))*(G77 + (G77 = 0))*(H77 + (H77 = 0))*(I77 + (I77 = 0))</f>
        <v>4</v>
      </c>
      <c r="K77" s="16"/>
      <c r="L77" s="38"/>
      <c r="M77" s="38"/>
    </row>
    <row r="78" spans="1:13" x14ac:dyDescent="0.25">
      <c r="A78" s="16"/>
      <c r="B78" s="16"/>
      <c r="C78" s="16"/>
      <c r="D78" s="32"/>
      <c r="E78" s="16"/>
      <c r="F78" s="16"/>
      <c r="G78" s="16"/>
      <c r="H78" s="16"/>
      <c r="I78" s="16"/>
      <c r="J78" s="19" t="s">
        <v>93</v>
      </c>
      <c r="K78" s="21">
        <f>J77</f>
        <v>4</v>
      </c>
      <c r="L78" s="36"/>
      <c r="M78" s="39">
        <f>ROUND(K78*L78,2)</f>
        <v>0</v>
      </c>
    </row>
    <row r="79" spans="1:13" ht="0.95" customHeight="1" x14ac:dyDescent="0.25">
      <c r="A79" s="22"/>
      <c r="B79" s="22"/>
      <c r="C79" s="22"/>
      <c r="D79" s="33"/>
      <c r="E79" s="22"/>
      <c r="F79" s="22"/>
      <c r="G79" s="22"/>
      <c r="H79" s="22"/>
      <c r="I79" s="22"/>
      <c r="J79" s="22"/>
      <c r="K79" s="22"/>
      <c r="L79" s="40"/>
      <c r="M79" s="40"/>
    </row>
    <row r="80" spans="1:13" ht="22.5" x14ac:dyDescent="0.25">
      <c r="A80" s="14" t="s">
        <v>94</v>
      </c>
      <c r="B80" s="15" t="s">
        <v>20</v>
      </c>
      <c r="C80" s="15" t="s">
        <v>46</v>
      </c>
      <c r="D80" s="31" t="s">
        <v>95</v>
      </c>
      <c r="E80" s="16"/>
      <c r="F80" s="16"/>
      <c r="G80" s="16"/>
      <c r="H80" s="16"/>
      <c r="I80" s="16"/>
      <c r="J80" s="16"/>
      <c r="K80" s="18">
        <f>K83</f>
        <v>10.5</v>
      </c>
      <c r="L80" s="37">
        <f>L83</f>
        <v>0</v>
      </c>
      <c r="M80" s="37">
        <f>M83</f>
        <v>0</v>
      </c>
    </row>
    <row r="81" spans="1:13" ht="78.75" x14ac:dyDescent="0.25">
      <c r="A81" s="16"/>
      <c r="B81" s="16"/>
      <c r="C81" s="16"/>
      <c r="D81" s="31" t="s">
        <v>96</v>
      </c>
      <c r="E81" s="16"/>
      <c r="F81" s="16"/>
      <c r="G81" s="16"/>
      <c r="H81" s="16"/>
      <c r="I81" s="16"/>
      <c r="J81" s="16"/>
      <c r="K81" s="16"/>
      <c r="L81" s="38"/>
      <c r="M81" s="38"/>
    </row>
    <row r="82" spans="1:13" x14ac:dyDescent="0.25">
      <c r="A82" s="16"/>
      <c r="B82" s="16"/>
      <c r="C82" s="16"/>
      <c r="D82" s="32"/>
      <c r="E82" s="15" t="s">
        <v>17</v>
      </c>
      <c r="F82" s="23">
        <v>0</v>
      </c>
      <c r="G82" s="17">
        <v>10.5</v>
      </c>
      <c r="H82" s="17">
        <v>0</v>
      </c>
      <c r="I82" s="17">
        <v>0</v>
      </c>
      <c r="J82" s="18">
        <f>OR(F82&lt;&gt;0,G82&lt;&gt;0,H82&lt;&gt;0,I82&lt;&gt;0)*(F82 + (F82 = 0))*(G82 + (G82 = 0))*(H82 + (H82 = 0))*(I82 + (I82 = 0))</f>
        <v>10.5</v>
      </c>
      <c r="K82" s="16"/>
      <c r="L82" s="38"/>
      <c r="M82" s="38"/>
    </row>
    <row r="83" spans="1:13" x14ac:dyDescent="0.25">
      <c r="A83" s="16"/>
      <c r="B83" s="16"/>
      <c r="C83" s="16"/>
      <c r="D83" s="32"/>
      <c r="E83" s="16"/>
      <c r="F83" s="16"/>
      <c r="G83" s="16"/>
      <c r="H83" s="16"/>
      <c r="I83" s="16"/>
      <c r="J83" s="19" t="s">
        <v>97</v>
      </c>
      <c r="K83" s="21">
        <f>J82</f>
        <v>10.5</v>
      </c>
      <c r="L83" s="36"/>
      <c r="M83" s="39">
        <f>ROUND(K83*L83,2)</f>
        <v>0</v>
      </c>
    </row>
    <row r="84" spans="1:13" ht="0.95" customHeight="1" x14ac:dyDescent="0.25">
      <c r="A84" s="22"/>
      <c r="B84" s="22"/>
      <c r="C84" s="22"/>
      <c r="D84" s="33"/>
      <c r="E84" s="22"/>
      <c r="F84" s="22"/>
      <c r="G84" s="22"/>
      <c r="H84" s="22"/>
      <c r="I84" s="22"/>
      <c r="J84" s="22"/>
      <c r="K84" s="22"/>
      <c r="L84" s="40"/>
      <c r="M84" s="40"/>
    </row>
    <row r="85" spans="1:13" x14ac:dyDescent="0.25">
      <c r="A85" s="14" t="s">
        <v>98</v>
      </c>
      <c r="B85" s="15" t="s">
        <v>20</v>
      </c>
      <c r="C85" s="15" t="s">
        <v>31</v>
      </c>
      <c r="D85" s="31" t="s">
        <v>99</v>
      </c>
      <c r="E85" s="16"/>
      <c r="F85" s="16"/>
      <c r="G85" s="16"/>
      <c r="H85" s="16"/>
      <c r="I85" s="16"/>
      <c r="J85" s="16"/>
      <c r="K85" s="18">
        <f>K88</f>
        <v>40.32</v>
      </c>
      <c r="L85" s="37">
        <f>L88</f>
        <v>0</v>
      </c>
      <c r="M85" s="37">
        <f>M88</f>
        <v>0</v>
      </c>
    </row>
    <row r="86" spans="1:13" ht="45" x14ac:dyDescent="0.25">
      <c r="A86" s="16"/>
      <c r="B86" s="16"/>
      <c r="C86" s="16"/>
      <c r="D86" s="31" t="s">
        <v>100</v>
      </c>
      <c r="E86" s="16"/>
      <c r="F86" s="16"/>
      <c r="G86" s="16"/>
      <c r="H86" s="16"/>
      <c r="I86" s="16"/>
      <c r="J86" s="16"/>
      <c r="K86" s="16"/>
      <c r="L86" s="38"/>
      <c r="M86" s="38"/>
    </row>
    <row r="87" spans="1:13" x14ac:dyDescent="0.25">
      <c r="A87" s="16"/>
      <c r="B87" s="16"/>
      <c r="C87" s="16"/>
      <c r="D87" s="32"/>
      <c r="E87" s="15" t="s">
        <v>17</v>
      </c>
      <c r="F87" s="23">
        <v>28</v>
      </c>
      <c r="G87" s="24">
        <v>1.2</v>
      </c>
      <c r="H87" s="24">
        <v>1.2</v>
      </c>
      <c r="I87" s="24">
        <v>0</v>
      </c>
      <c r="J87" s="25">
        <f>OR(F87&lt;&gt;0,G87&lt;&gt;0,H87&lt;&gt;0,I87&lt;&gt;0)*(F87 + (F87 = 0))*(G87 + (G87 = 0))*(H87 + (H87 = 0))*(I87 + (I87 = 0))</f>
        <v>40.32</v>
      </c>
      <c r="K87" s="16"/>
      <c r="L87" s="38"/>
      <c r="M87" s="38"/>
    </row>
    <row r="88" spans="1:13" x14ac:dyDescent="0.25">
      <c r="A88" s="16"/>
      <c r="B88" s="16"/>
      <c r="C88" s="16"/>
      <c r="D88" s="32"/>
      <c r="E88" s="16"/>
      <c r="F88" s="16"/>
      <c r="G88" s="16"/>
      <c r="H88" s="16"/>
      <c r="I88" s="16"/>
      <c r="J88" s="19" t="s">
        <v>101</v>
      </c>
      <c r="K88" s="21">
        <f>J87</f>
        <v>40.32</v>
      </c>
      <c r="L88" s="36"/>
      <c r="M88" s="39">
        <f>ROUND(K88*L88,2)</f>
        <v>0</v>
      </c>
    </row>
    <row r="89" spans="1:13" ht="0.95" customHeight="1" x14ac:dyDescent="0.25">
      <c r="A89" s="22"/>
      <c r="B89" s="22"/>
      <c r="C89" s="22"/>
      <c r="D89" s="33"/>
      <c r="E89" s="22"/>
      <c r="F89" s="22"/>
      <c r="G89" s="22"/>
      <c r="H89" s="22"/>
      <c r="I89" s="22"/>
      <c r="J89" s="22"/>
      <c r="K89" s="22"/>
      <c r="L89" s="40"/>
      <c r="M89" s="40"/>
    </row>
    <row r="90" spans="1:13" ht="22.5" x14ac:dyDescent="0.25">
      <c r="A90" s="14" t="s">
        <v>102</v>
      </c>
      <c r="B90" s="15" t="s">
        <v>20</v>
      </c>
      <c r="C90" s="15" t="s">
        <v>57</v>
      </c>
      <c r="D90" s="31" t="s">
        <v>316</v>
      </c>
      <c r="E90" s="16"/>
      <c r="F90" s="16"/>
      <c r="G90" s="16"/>
      <c r="H90" s="16"/>
      <c r="I90" s="16"/>
      <c r="J90" s="16"/>
      <c r="K90" s="18">
        <f>K93</f>
        <v>28</v>
      </c>
      <c r="L90" s="37">
        <f>L93</f>
        <v>0</v>
      </c>
      <c r="M90" s="37">
        <f>M93</f>
        <v>0</v>
      </c>
    </row>
    <row r="91" spans="1:13" ht="123.75" x14ac:dyDescent="0.25">
      <c r="A91" s="16"/>
      <c r="B91" s="16"/>
      <c r="C91" s="16"/>
      <c r="D91" s="31" t="s">
        <v>317</v>
      </c>
      <c r="E91" s="16"/>
      <c r="F91" s="16"/>
      <c r="G91" s="16"/>
      <c r="H91" s="16"/>
      <c r="I91" s="16"/>
      <c r="J91" s="16"/>
      <c r="K91" s="16"/>
      <c r="L91" s="38"/>
      <c r="M91" s="38"/>
    </row>
    <row r="92" spans="1:13" x14ac:dyDescent="0.25">
      <c r="A92" s="16"/>
      <c r="B92" s="16"/>
      <c r="C92" s="16"/>
      <c r="D92" s="32"/>
      <c r="E92" s="15" t="s">
        <v>103</v>
      </c>
      <c r="F92" s="23">
        <v>28</v>
      </c>
      <c r="G92" s="24">
        <v>0</v>
      </c>
      <c r="H92" s="24">
        <v>0</v>
      </c>
      <c r="I92" s="24">
        <v>0</v>
      </c>
      <c r="J92" s="25">
        <f>OR(F92&lt;&gt;0,G92&lt;&gt;0,H92&lt;&gt;0,I92&lt;&gt;0)*(F92 + (F92 = 0))*(G92 + (G92 = 0))*(H92 + (H92 = 0))*(I92 + (I92 = 0))</f>
        <v>28</v>
      </c>
      <c r="K92" s="16"/>
      <c r="L92" s="38"/>
      <c r="M92" s="38"/>
    </row>
    <row r="93" spans="1:13" x14ac:dyDescent="0.25">
      <c r="A93" s="16"/>
      <c r="B93" s="16"/>
      <c r="C93" s="16"/>
      <c r="D93" s="32"/>
      <c r="E93" s="16"/>
      <c r="F93" s="16"/>
      <c r="G93" s="16"/>
      <c r="H93" s="16"/>
      <c r="I93" s="16"/>
      <c r="J93" s="19" t="s">
        <v>104</v>
      </c>
      <c r="K93" s="21">
        <f>J92</f>
        <v>28</v>
      </c>
      <c r="L93" s="36"/>
      <c r="M93" s="39">
        <f>ROUND(K93*L93,2)</f>
        <v>0</v>
      </c>
    </row>
    <row r="94" spans="1:13" ht="0.95" customHeight="1" x14ac:dyDescent="0.25">
      <c r="A94" s="22"/>
      <c r="B94" s="22"/>
      <c r="C94" s="22"/>
      <c r="D94" s="33"/>
      <c r="E94" s="22"/>
      <c r="F94" s="22"/>
      <c r="G94" s="22"/>
      <c r="H94" s="22"/>
      <c r="I94" s="22"/>
      <c r="J94" s="22"/>
      <c r="K94" s="22"/>
      <c r="L94" s="40"/>
      <c r="M94" s="40"/>
    </row>
    <row r="95" spans="1:13" x14ac:dyDescent="0.25">
      <c r="A95" s="16"/>
      <c r="B95" s="16"/>
      <c r="C95" s="16"/>
      <c r="D95" s="32"/>
      <c r="E95" s="16"/>
      <c r="F95" s="16"/>
      <c r="G95" s="16"/>
      <c r="H95" s="16"/>
      <c r="I95" s="16"/>
      <c r="J95" s="19" t="s">
        <v>105</v>
      </c>
      <c r="K95" s="20">
        <v>1</v>
      </c>
      <c r="L95" s="39">
        <f>M12+M17+M22+M27+M34+M39+M44+M49+M54+M59+M64+M70+M75+M80+M85+M90</f>
        <v>0</v>
      </c>
      <c r="M95" s="39">
        <f>ROUND(K95*L95,2)</f>
        <v>0</v>
      </c>
    </row>
    <row r="96" spans="1:13" ht="0.95" customHeight="1" x14ac:dyDescent="0.25">
      <c r="A96" s="22"/>
      <c r="B96" s="22"/>
      <c r="C96" s="22"/>
      <c r="D96" s="33"/>
      <c r="E96" s="22"/>
      <c r="F96" s="22"/>
      <c r="G96" s="22"/>
      <c r="H96" s="22"/>
      <c r="I96" s="22"/>
      <c r="J96" s="22"/>
      <c r="K96" s="22"/>
      <c r="L96" s="40"/>
      <c r="M96" s="40"/>
    </row>
    <row r="97" spans="1:13" x14ac:dyDescent="0.25">
      <c r="A97" s="10" t="s">
        <v>106</v>
      </c>
      <c r="B97" s="10" t="s">
        <v>16</v>
      </c>
      <c r="C97" s="10" t="s">
        <v>17</v>
      </c>
      <c r="D97" s="30" t="s">
        <v>107</v>
      </c>
      <c r="E97" s="11"/>
      <c r="F97" s="11"/>
      <c r="G97" s="11"/>
      <c r="H97" s="11"/>
      <c r="I97" s="11"/>
      <c r="J97" s="11"/>
      <c r="K97" s="12">
        <f>K137</f>
        <v>1</v>
      </c>
      <c r="L97" s="35">
        <f>L137</f>
        <v>0</v>
      </c>
      <c r="M97" s="35">
        <f>M137</f>
        <v>0</v>
      </c>
    </row>
    <row r="98" spans="1:13" x14ac:dyDescent="0.25">
      <c r="A98" s="14" t="s">
        <v>108</v>
      </c>
      <c r="B98" s="15" t="s">
        <v>20</v>
      </c>
      <c r="C98" s="15" t="s">
        <v>31</v>
      </c>
      <c r="D98" s="31" t="s">
        <v>109</v>
      </c>
      <c r="E98" s="16"/>
      <c r="F98" s="16"/>
      <c r="G98" s="16"/>
      <c r="H98" s="16"/>
      <c r="I98" s="16"/>
      <c r="J98" s="16"/>
      <c r="K98" s="18">
        <f>K102</f>
        <v>324</v>
      </c>
      <c r="L98" s="37">
        <f>L102</f>
        <v>0</v>
      </c>
      <c r="M98" s="37">
        <f>M102</f>
        <v>0</v>
      </c>
    </row>
    <row r="99" spans="1:13" ht="157.5" x14ac:dyDescent="0.25">
      <c r="A99" s="16"/>
      <c r="B99" s="16"/>
      <c r="C99" s="16"/>
      <c r="D99" s="31" t="s">
        <v>110</v>
      </c>
      <c r="E99" s="16"/>
      <c r="F99" s="16"/>
      <c r="G99" s="16"/>
      <c r="H99" s="16"/>
      <c r="I99" s="16"/>
      <c r="J99" s="16"/>
      <c r="K99" s="16"/>
      <c r="L99" s="38"/>
      <c r="M99" s="38"/>
    </row>
    <row r="100" spans="1:13" x14ac:dyDescent="0.25">
      <c r="A100" s="16"/>
      <c r="B100" s="16"/>
      <c r="C100" s="16"/>
      <c r="D100" s="32"/>
      <c r="E100" s="15" t="s">
        <v>111</v>
      </c>
      <c r="F100" s="23"/>
      <c r="G100" s="24"/>
      <c r="H100" s="24"/>
      <c r="I100" s="24"/>
      <c r="J100" s="25">
        <f>OR(F100&lt;&gt;0,G100&lt;&gt;0,H100&lt;&gt;0,I100&lt;&gt;0)*(F100 + (F100 = 0))*(G100 + (G100 = 0))*(H100 + (H100 = 0))*(I100 + (I100 = 0))</f>
        <v>0</v>
      </c>
      <c r="K100" s="16"/>
      <c r="L100" s="38"/>
      <c r="M100" s="38"/>
    </row>
    <row r="101" spans="1:13" x14ac:dyDescent="0.25">
      <c r="A101" s="16"/>
      <c r="B101" s="16"/>
      <c r="C101" s="16"/>
      <c r="D101" s="32"/>
      <c r="E101" s="15" t="s">
        <v>112</v>
      </c>
      <c r="F101" s="23">
        <v>0.6</v>
      </c>
      <c r="G101" s="24">
        <v>0</v>
      </c>
      <c r="H101" s="24">
        <v>0</v>
      </c>
      <c r="I101" s="24">
        <v>0</v>
      </c>
      <c r="J101" s="24">
        <v>324</v>
      </c>
      <c r="K101" s="15" t="s">
        <v>113</v>
      </c>
      <c r="L101" s="38"/>
      <c r="M101" s="38"/>
    </row>
    <row r="102" spans="1:13" x14ac:dyDescent="0.25">
      <c r="A102" s="16"/>
      <c r="B102" s="16"/>
      <c r="C102" s="16"/>
      <c r="D102" s="32"/>
      <c r="E102" s="16"/>
      <c r="F102" s="16"/>
      <c r="G102" s="16"/>
      <c r="H102" s="16"/>
      <c r="I102" s="16"/>
      <c r="J102" s="19" t="s">
        <v>114</v>
      </c>
      <c r="K102" s="21">
        <f>SUM(J100:J101)</f>
        <v>324</v>
      </c>
      <c r="L102" s="36"/>
      <c r="M102" s="39">
        <f>ROUND(K102*L102,2)</f>
        <v>0</v>
      </c>
    </row>
    <row r="103" spans="1:13" ht="0.95" customHeight="1" x14ac:dyDescent="0.25">
      <c r="A103" s="22"/>
      <c r="B103" s="22"/>
      <c r="C103" s="22"/>
      <c r="D103" s="33"/>
      <c r="E103" s="22"/>
      <c r="F103" s="22"/>
      <c r="G103" s="22"/>
      <c r="H103" s="22"/>
      <c r="I103" s="22"/>
      <c r="J103" s="22"/>
      <c r="K103" s="22"/>
      <c r="L103" s="40"/>
      <c r="M103" s="40"/>
    </row>
    <row r="104" spans="1:13" x14ac:dyDescent="0.25">
      <c r="A104" s="14" t="s">
        <v>115</v>
      </c>
      <c r="B104" s="15" t="s">
        <v>20</v>
      </c>
      <c r="C104" s="15" t="s">
        <v>31</v>
      </c>
      <c r="D104" s="31" t="s">
        <v>116</v>
      </c>
      <c r="E104" s="16"/>
      <c r="F104" s="16"/>
      <c r="G104" s="16"/>
      <c r="H104" s="16"/>
      <c r="I104" s="16"/>
      <c r="J104" s="16"/>
      <c r="K104" s="18">
        <f>K108</f>
        <v>2238.2800000000002</v>
      </c>
      <c r="L104" s="37">
        <f>L108</f>
        <v>0</v>
      </c>
      <c r="M104" s="37">
        <f>M108</f>
        <v>0</v>
      </c>
    </row>
    <row r="105" spans="1:13" ht="146.25" x14ac:dyDescent="0.25">
      <c r="A105" s="16"/>
      <c r="B105" s="16"/>
      <c r="C105" s="16"/>
      <c r="D105" s="31" t="s">
        <v>117</v>
      </c>
      <c r="E105" s="16"/>
      <c r="F105" s="16"/>
      <c r="G105" s="16"/>
      <c r="H105" s="16"/>
      <c r="I105" s="16"/>
      <c r="J105" s="16"/>
      <c r="K105" s="16"/>
      <c r="L105" s="38"/>
      <c r="M105" s="38"/>
    </row>
    <row r="106" spans="1:13" x14ac:dyDescent="0.25">
      <c r="A106" s="16"/>
      <c r="B106" s="16"/>
      <c r="C106" s="16"/>
      <c r="D106" s="32"/>
      <c r="E106" s="15" t="s">
        <v>118</v>
      </c>
      <c r="F106" s="23">
        <v>0</v>
      </c>
      <c r="G106" s="24">
        <v>0</v>
      </c>
      <c r="H106" s="24">
        <v>0</v>
      </c>
      <c r="I106" s="24">
        <v>0</v>
      </c>
      <c r="J106" s="24">
        <v>1698.28</v>
      </c>
      <c r="K106" s="15" t="s">
        <v>35</v>
      </c>
      <c r="L106" s="38"/>
      <c r="M106" s="38"/>
    </row>
    <row r="107" spans="1:13" x14ac:dyDescent="0.25">
      <c r="A107" s="16"/>
      <c r="B107" s="16"/>
      <c r="C107" s="16"/>
      <c r="D107" s="32"/>
      <c r="E107" s="15" t="s">
        <v>119</v>
      </c>
      <c r="F107" s="23">
        <v>0</v>
      </c>
      <c r="G107" s="24">
        <v>0</v>
      </c>
      <c r="H107" s="24">
        <v>0</v>
      </c>
      <c r="I107" s="24">
        <v>0</v>
      </c>
      <c r="J107" s="24">
        <v>540</v>
      </c>
      <c r="K107" s="15" t="s">
        <v>113</v>
      </c>
      <c r="L107" s="38"/>
      <c r="M107" s="38"/>
    </row>
    <row r="108" spans="1:13" x14ac:dyDescent="0.25">
      <c r="A108" s="16"/>
      <c r="B108" s="16"/>
      <c r="C108" s="16"/>
      <c r="D108" s="32"/>
      <c r="E108" s="16"/>
      <c r="F108" s="16"/>
      <c r="G108" s="16"/>
      <c r="H108" s="16"/>
      <c r="I108" s="16"/>
      <c r="J108" s="19" t="s">
        <v>120</v>
      </c>
      <c r="K108" s="21">
        <f>SUM(J106:J107)</f>
        <v>2238.2800000000002</v>
      </c>
      <c r="L108" s="36"/>
      <c r="M108" s="39">
        <f>ROUND(K108*L108,2)</f>
        <v>0</v>
      </c>
    </row>
    <row r="109" spans="1:13" ht="0.95" customHeight="1" x14ac:dyDescent="0.25">
      <c r="A109" s="22"/>
      <c r="B109" s="22"/>
      <c r="C109" s="22"/>
      <c r="D109" s="33"/>
      <c r="E109" s="22"/>
      <c r="F109" s="22"/>
      <c r="G109" s="22"/>
      <c r="H109" s="22"/>
      <c r="I109" s="22"/>
      <c r="J109" s="22"/>
      <c r="K109" s="22"/>
      <c r="L109" s="40"/>
      <c r="M109" s="40"/>
    </row>
    <row r="110" spans="1:13" ht="22.5" x14ac:dyDescent="0.25">
      <c r="A110" s="14" t="s">
        <v>121</v>
      </c>
      <c r="B110" s="15" t="s">
        <v>20</v>
      </c>
      <c r="C110" s="15" t="s">
        <v>122</v>
      </c>
      <c r="D110" s="31" t="s">
        <v>123</v>
      </c>
      <c r="E110" s="16"/>
      <c r="F110" s="16"/>
      <c r="G110" s="16"/>
      <c r="H110" s="16"/>
      <c r="I110" s="16"/>
      <c r="J110" s="16"/>
      <c r="K110" s="18">
        <f>K114</f>
        <v>2238.2800000000002</v>
      </c>
      <c r="L110" s="37">
        <f>L114</f>
        <v>0</v>
      </c>
      <c r="M110" s="37">
        <f>M114</f>
        <v>0</v>
      </c>
    </row>
    <row r="111" spans="1:13" ht="225" x14ac:dyDescent="0.25">
      <c r="A111" s="16"/>
      <c r="B111" s="16"/>
      <c r="C111" s="16"/>
      <c r="D111" s="31" t="s">
        <v>124</v>
      </c>
      <c r="E111" s="16"/>
      <c r="F111" s="16"/>
      <c r="G111" s="16"/>
      <c r="H111" s="16"/>
      <c r="I111" s="16"/>
      <c r="J111" s="16"/>
      <c r="K111" s="16"/>
      <c r="L111" s="38"/>
      <c r="M111" s="38"/>
    </row>
    <row r="112" spans="1:13" x14ac:dyDescent="0.25">
      <c r="A112" s="16"/>
      <c r="B112" s="16"/>
      <c r="C112" s="16"/>
      <c r="D112" s="32"/>
      <c r="E112" s="15" t="s">
        <v>118</v>
      </c>
      <c r="F112" s="23">
        <v>1</v>
      </c>
      <c r="G112" s="24">
        <v>0</v>
      </c>
      <c r="H112" s="24">
        <v>0</v>
      </c>
      <c r="I112" s="24">
        <v>0</v>
      </c>
      <c r="J112" s="24">
        <v>1698.28</v>
      </c>
      <c r="K112" s="15" t="s">
        <v>35</v>
      </c>
      <c r="L112" s="38"/>
      <c r="M112" s="38"/>
    </row>
    <row r="113" spans="1:13" x14ac:dyDescent="0.25">
      <c r="A113" s="16"/>
      <c r="B113" s="16"/>
      <c r="C113" s="16"/>
      <c r="D113" s="32"/>
      <c r="E113" s="15" t="s">
        <v>125</v>
      </c>
      <c r="F113" s="23">
        <v>1</v>
      </c>
      <c r="G113" s="24">
        <v>0</v>
      </c>
      <c r="H113" s="24">
        <v>0</v>
      </c>
      <c r="I113" s="24">
        <v>0</v>
      </c>
      <c r="J113" s="24">
        <v>540</v>
      </c>
      <c r="K113" s="15" t="s">
        <v>113</v>
      </c>
      <c r="L113" s="38"/>
      <c r="M113" s="38"/>
    </row>
    <row r="114" spans="1:13" x14ac:dyDescent="0.25">
      <c r="A114" s="16"/>
      <c r="B114" s="16"/>
      <c r="C114" s="16"/>
      <c r="D114" s="32"/>
      <c r="E114" s="16"/>
      <c r="F114" s="16"/>
      <c r="G114" s="16"/>
      <c r="H114" s="16"/>
      <c r="I114" s="16"/>
      <c r="J114" s="19" t="s">
        <v>126</v>
      </c>
      <c r="K114" s="21">
        <f>SUM(J112:J113)</f>
        <v>2238.2800000000002</v>
      </c>
      <c r="L114" s="36"/>
      <c r="M114" s="39">
        <f>ROUND(K114*L114,2)</f>
        <v>0</v>
      </c>
    </row>
    <row r="115" spans="1:13" ht="0.95" customHeight="1" x14ac:dyDescent="0.25">
      <c r="A115" s="22"/>
      <c r="B115" s="22"/>
      <c r="C115" s="22"/>
      <c r="D115" s="33"/>
      <c r="E115" s="22"/>
      <c r="F115" s="22"/>
      <c r="G115" s="22"/>
      <c r="H115" s="22"/>
      <c r="I115" s="22"/>
      <c r="J115" s="22"/>
      <c r="K115" s="22"/>
      <c r="L115" s="40"/>
      <c r="M115" s="40"/>
    </row>
    <row r="116" spans="1:13" ht="22.5" x14ac:dyDescent="0.25">
      <c r="A116" s="14" t="s">
        <v>127</v>
      </c>
      <c r="B116" s="15" t="s">
        <v>20</v>
      </c>
      <c r="C116" s="15" t="s">
        <v>122</v>
      </c>
      <c r="D116" s="31" t="s">
        <v>128</v>
      </c>
      <c r="E116" s="16"/>
      <c r="F116" s="16"/>
      <c r="G116" s="16"/>
      <c r="H116" s="16"/>
      <c r="I116" s="16"/>
      <c r="J116" s="16"/>
      <c r="K116" s="18">
        <f>K120</f>
        <v>290</v>
      </c>
      <c r="L116" s="37">
        <f>L120</f>
        <v>0</v>
      </c>
      <c r="M116" s="37">
        <f>M120</f>
        <v>0</v>
      </c>
    </row>
    <row r="117" spans="1:13" ht="168.75" x14ac:dyDescent="0.25">
      <c r="A117" s="16"/>
      <c r="B117" s="16"/>
      <c r="C117" s="16"/>
      <c r="D117" s="31" t="s">
        <v>129</v>
      </c>
      <c r="E117" s="16"/>
      <c r="F117" s="16"/>
      <c r="G117" s="16"/>
      <c r="H117" s="16"/>
      <c r="I117" s="16"/>
      <c r="J117" s="16"/>
      <c r="K117" s="16"/>
      <c r="L117" s="38"/>
      <c r="M117" s="38"/>
    </row>
    <row r="118" spans="1:13" x14ac:dyDescent="0.25">
      <c r="A118" s="16"/>
      <c r="B118" s="16"/>
      <c r="C118" s="16"/>
      <c r="D118" s="32"/>
      <c r="E118" s="15" t="s">
        <v>130</v>
      </c>
      <c r="F118" s="23">
        <v>1</v>
      </c>
      <c r="G118" s="17">
        <v>0</v>
      </c>
      <c r="H118" s="17">
        <v>0</v>
      </c>
      <c r="I118" s="17">
        <v>0</v>
      </c>
      <c r="J118" s="17">
        <v>190</v>
      </c>
      <c r="K118" s="15" t="s">
        <v>131</v>
      </c>
      <c r="L118" s="38"/>
      <c r="M118" s="38"/>
    </row>
    <row r="119" spans="1:13" x14ac:dyDescent="0.25">
      <c r="A119" s="16"/>
      <c r="B119" s="16"/>
      <c r="C119" s="16"/>
      <c r="D119" s="32"/>
      <c r="E119" s="15" t="s">
        <v>132</v>
      </c>
      <c r="F119" s="23">
        <v>1</v>
      </c>
      <c r="G119" s="17">
        <v>0</v>
      </c>
      <c r="H119" s="17">
        <v>0</v>
      </c>
      <c r="I119" s="17">
        <v>0</v>
      </c>
      <c r="J119" s="17">
        <v>100</v>
      </c>
      <c r="K119" s="15" t="s">
        <v>133</v>
      </c>
      <c r="L119" s="38"/>
      <c r="M119" s="38"/>
    </row>
    <row r="120" spans="1:13" x14ac:dyDescent="0.25">
      <c r="A120" s="16"/>
      <c r="B120" s="16"/>
      <c r="C120" s="16"/>
      <c r="D120" s="32"/>
      <c r="E120" s="16"/>
      <c r="F120" s="16"/>
      <c r="G120" s="16"/>
      <c r="H120" s="16"/>
      <c r="I120" s="16"/>
      <c r="J120" s="19" t="s">
        <v>134</v>
      </c>
      <c r="K120" s="21">
        <f>SUM(J118:J119)</f>
        <v>290</v>
      </c>
      <c r="L120" s="36"/>
      <c r="M120" s="39">
        <f>ROUND(K120*L120,2)</f>
        <v>0</v>
      </c>
    </row>
    <row r="121" spans="1:13" ht="0.95" customHeight="1" x14ac:dyDescent="0.25">
      <c r="A121" s="22"/>
      <c r="B121" s="22"/>
      <c r="C121" s="22"/>
      <c r="D121" s="33"/>
      <c r="E121" s="22"/>
      <c r="F121" s="22"/>
      <c r="G121" s="22"/>
      <c r="H121" s="22"/>
      <c r="I121" s="22"/>
      <c r="J121" s="22"/>
      <c r="K121" s="22"/>
      <c r="L121" s="40"/>
      <c r="M121" s="40"/>
    </row>
    <row r="122" spans="1:13" x14ac:dyDescent="0.25">
      <c r="A122" s="14" t="s">
        <v>135</v>
      </c>
      <c r="B122" s="15" t="s">
        <v>20</v>
      </c>
      <c r="C122" s="15" t="s">
        <v>57</v>
      </c>
      <c r="D122" s="31" t="s">
        <v>136</v>
      </c>
      <c r="E122" s="16"/>
      <c r="F122" s="16"/>
      <c r="G122" s="16"/>
      <c r="H122" s="16"/>
      <c r="I122" s="16"/>
      <c r="J122" s="16"/>
      <c r="K122" s="18">
        <f>K125</f>
        <v>28</v>
      </c>
      <c r="L122" s="37">
        <f>L125</f>
        <v>0</v>
      </c>
      <c r="M122" s="37">
        <f>M125</f>
        <v>0</v>
      </c>
    </row>
    <row r="123" spans="1:13" ht="90" x14ac:dyDescent="0.25">
      <c r="A123" s="16"/>
      <c r="B123" s="16"/>
      <c r="C123" s="16"/>
      <c r="D123" s="31" t="s">
        <v>137</v>
      </c>
      <c r="E123" s="16"/>
      <c r="F123" s="16"/>
      <c r="G123" s="16"/>
      <c r="H123" s="16"/>
      <c r="I123" s="16"/>
      <c r="J123" s="16"/>
      <c r="K123" s="16"/>
      <c r="L123" s="38"/>
      <c r="M123" s="38"/>
    </row>
    <row r="124" spans="1:13" x14ac:dyDescent="0.25">
      <c r="A124" s="16"/>
      <c r="B124" s="16"/>
      <c r="C124" s="16"/>
      <c r="D124" s="32"/>
      <c r="E124" s="15" t="s">
        <v>17</v>
      </c>
      <c r="F124" s="23">
        <v>28</v>
      </c>
      <c r="G124" s="24">
        <v>0</v>
      </c>
      <c r="H124" s="24">
        <v>0</v>
      </c>
      <c r="I124" s="24">
        <v>0</v>
      </c>
      <c r="J124" s="25">
        <f>OR(F124&lt;&gt;0,G124&lt;&gt;0,H124&lt;&gt;0,I124&lt;&gt;0)*(F124 + (F124 = 0))*(G124 + (G124 = 0))*(H124 + (H124 = 0))*(I124 + (I124 = 0))</f>
        <v>28</v>
      </c>
      <c r="K124" s="16"/>
      <c r="L124" s="38"/>
      <c r="M124" s="38"/>
    </row>
    <row r="125" spans="1:13" x14ac:dyDescent="0.25">
      <c r="A125" s="16"/>
      <c r="B125" s="16"/>
      <c r="C125" s="16"/>
      <c r="D125" s="32"/>
      <c r="E125" s="16"/>
      <c r="F125" s="16"/>
      <c r="G125" s="16"/>
      <c r="H125" s="16"/>
      <c r="I125" s="16"/>
      <c r="J125" s="19" t="s">
        <v>138</v>
      </c>
      <c r="K125" s="21">
        <f>J124</f>
        <v>28</v>
      </c>
      <c r="L125" s="36"/>
      <c r="M125" s="39">
        <f>ROUND(K125*L125,2)</f>
        <v>0</v>
      </c>
    </row>
    <row r="126" spans="1:13" ht="0.95" customHeight="1" x14ac:dyDescent="0.25">
      <c r="A126" s="22"/>
      <c r="B126" s="22"/>
      <c r="C126" s="22"/>
      <c r="D126" s="33"/>
      <c r="E126" s="22"/>
      <c r="F126" s="22"/>
      <c r="G126" s="22"/>
      <c r="H126" s="22"/>
      <c r="I126" s="22"/>
      <c r="J126" s="22"/>
      <c r="K126" s="22"/>
      <c r="L126" s="40"/>
      <c r="M126" s="40"/>
    </row>
    <row r="127" spans="1:13" x14ac:dyDescent="0.25">
      <c r="A127" s="14" t="s">
        <v>139</v>
      </c>
      <c r="B127" s="15" t="s">
        <v>20</v>
      </c>
      <c r="C127" s="15" t="s">
        <v>57</v>
      </c>
      <c r="D127" s="31" t="s">
        <v>140</v>
      </c>
      <c r="E127" s="16"/>
      <c r="F127" s="16"/>
      <c r="G127" s="16"/>
      <c r="H127" s="16"/>
      <c r="I127" s="16"/>
      <c r="J127" s="16"/>
      <c r="K127" s="18">
        <f>K130</f>
        <v>28</v>
      </c>
      <c r="L127" s="37">
        <f>L130</f>
        <v>0</v>
      </c>
      <c r="M127" s="37">
        <f>M130</f>
        <v>0</v>
      </c>
    </row>
    <row r="128" spans="1:13" ht="22.5" x14ac:dyDescent="0.25">
      <c r="A128" s="16"/>
      <c r="B128" s="16"/>
      <c r="C128" s="16"/>
      <c r="D128" s="31" t="s">
        <v>141</v>
      </c>
      <c r="E128" s="16"/>
      <c r="F128" s="16"/>
      <c r="G128" s="16"/>
      <c r="H128" s="16"/>
      <c r="I128" s="16"/>
      <c r="J128" s="16"/>
      <c r="K128" s="16"/>
      <c r="L128" s="38"/>
      <c r="M128" s="38"/>
    </row>
    <row r="129" spans="1:13" x14ac:dyDescent="0.25">
      <c r="A129" s="16"/>
      <c r="B129" s="16"/>
      <c r="C129" s="16"/>
      <c r="D129" s="32"/>
      <c r="E129" s="15" t="s">
        <v>17</v>
      </c>
      <c r="F129" s="23">
        <v>28</v>
      </c>
      <c r="G129" s="24">
        <v>0</v>
      </c>
      <c r="H129" s="24">
        <v>0</v>
      </c>
      <c r="I129" s="24">
        <v>0</v>
      </c>
      <c r="J129" s="25">
        <f>OR(F129&lt;&gt;0,G129&lt;&gt;0,H129&lt;&gt;0,I129&lt;&gt;0)*(F129 + (F129 = 0))*(G129 + (G129 = 0))*(H129 + (H129 = 0))*(I129 + (I129 = 0))</f>
        <v>28</v>
      </c>
      <c r="K129" s="16"/>
      <c r="L129" s="38"/>
      <c r="M129" s="38"/>
    </row>
    <row r="130" spans="1:13" x14ac:dyDescent="0.25">
      <c r="A130" s="16"/>
      <c r="B130" s="16"/>
      <c r="C130" s="16"/>
      <c r="D130" s="32"/>
      <c r="E130" s="16"/>
      <c r="F130" s="16"/>
      <c r="G130" s="16"/>
      <c r="H130" s="16"/>
      <c r="I130" s="16"/>
      <c r="J130" s="19" t="s">
        <v>142</v>
      </c>
      <c r="K130" s="21">
        <f>J129</f>
        <v>28</v>
      </c>
      <c r="L130" s="36"/>
      <c r="M130" s="39">
        <f>ROUND(K130*L130,2)</f>
        <v>0</v>
      </c>
    </row>
    <row r="131" spans="1:13" ht="0.95" customHeight="1" x14ac:dyDescent="0.25">
      <c r="A131" s="22"/>
      <c r="B131" s="22"/>
      <c r="C131" s="22"/>
      <c r="D131" s="33"/>
      <c r="E131" s="22"/>
      <c r="F131" s="22"/>
      <c r="G131" s="22"/>
      <c r="H131" s="22"/>
      <c r="I131" s="22"/>
      <c r="J131" s="22"/>
      <c r="K131" s="22"/>
      <c r="L131" s="40"/>
      <c r="M131" s="40"/>
    </row>
    <row r="132" spans="1:13" ht="22.5" x14ac:dyDescent="0.25">
      <c r="A132" s="14" t="s">
        <v>143</v>
      </c>
      <c r="B132" s="15" t="s">
        <v>20</v>
      </c>
      <c r="C132" s="15" t="s">
        <v>31</v>
      </c>
      <c r="D132" s="31" t="s">
        <v>144</v>
      </c>
      <c r="E132" s="16"/>
      <c r="F132" s="16"/>
      <c r="G132" s="16"/>
      <c r="H132" s="16"/>
      <c r="I132" s="16"/>
      <c r="J132" s="16"/>
      <c r="K132" s="18">
        <f>K135</f>
        <v>37.56</v>
      </c>
      <c r="L132" s="37">
        <f>L135</f>
        <v>0</v>
      </c>
      <c r="M132" s="37">
        <f>M135</f>
        <v>0</v>
      </c>
    </row>
    <row r="133" spans="1:13" ht="157.5" x14ac:dyDescent="0.25">
      <c r="A133" s="16"/>
      <c r="B133" s="16"/>
      <c r="C133" s="16"/>
      <c r="D133" s="31" t="s">
        <v>145</v>
      </c>
      <c r="E133" s="16"/>
      <c r="F133" s="16"/>
      <c r="G133" s="16"/>
      <c r="H133" s="16"/>
      <c r="I133" s="16"/>
      <c r="J133" s="16"/>
      <c r="K133" s="16"/>
      <c r="L133" s="38"/>
      <c r="M133" s="38"/>
    </row>
    <row r="134" spans="1:13" x14ac:dyDescent="0.25">
      <c r="A134" s="16"/>
      <c r="B134" s="16"/>
      <c r="C134" s="16"/>
      <c r="D134" s="32"/>
      <c r="E134" s="15" t="s">
        <v>146</v>
      </c>
      <c r="F134" s="23">
        <v>1</v>
      </c>
      <c r="G134" s="24">
        <v>9.32</v>
      </c>
      <c r="H134" s="24">
        <v>4.03</v>
      </c>
      <c r="I134" s="24">
        <v>0</v>
      </c>
      <c r="J134" s="25">
        <f>OR(F134&lt;&gt;0,G134&lt;&gt;0,H134&lt;&gt;0,I134&lt;&gt;0)*(F134 + (F134 = 0))*(G134 + (G134 = 0))*(H134 + (H134 = 0))*(I134 + (I134 = 0))</f>
        <v>37.56</v>
      </c>
      <c r="K134" s="16"/>
      <c r="L134" s="38"/>
      <c r="M134" s="38"/>
    </row>
    <row r="135" spans="1:13" x14ac:dyDescent="0.25">
      <c r="A135" s="16"/>
      <c r="B135" s="16"/>
      <c r="C135" s="16"/>
      <c r="D135" s="32"/>
      <c r="E135" s="16"/>
      <c r="F135" s="16"/>
      <c r="G135" s="16"/>
      <c r="H135" s="16"/>
      <c r="I135" s="16"/>
      <c r="J135" s="19" t="s">
        <v>147</v>
      </c>
      <c r="K135" s="21">
        <f>J134</f>
        <v>37.56</v>
      </c>
      <c r="L135" s="36"/>
      <c r="M135" s="39">
        <f>ROUND(K135*L135,2)</f>
        <v>0</v>
      </c>
    </row>
    <row r="136" spans="1:13" ht="0.95" customHeight="1" x14ac:dyDescent="0.25">
      <c r="A136" s="22"/>
      <c r="B136" s="22"/>
      <c r="C136" s="22"/>
      <c r="D136" s="33"/>
      <c r="E136" s="22"/>
      <c r="F136" s="22"/>
      <c r="G136" s="22"/>
      <c r="H136" s="22"/>
      <c r="I136" s="22"/>
      <c r="J136" s="22"/>
      <c r="K136" s="22"/>
      <c r="L136" s="40"/>
      <c r="M136" s="40"/>
    </row>
    <row r="137" spans="1:13" x14ac:dyDescent="0.25">
      <c r="A137" s="16"/>
      <c r="B137" s="16"/>
      <c r="C137" s="16"/>
      <c r="D137" s="32"/>
      <c r="E137" s="16"/>
      <c r="F137" s="16"/>
      <c r="G137" s="16"/>
      <c r="H137" s="16"/>
      <c r="I137" s="16"/>
      <c r="J137" s="19" t="s">
        <v>148</v>
      </c>
      <c r="K137" s="20">
        <v>1</v>
      </c>
      <c r="L137" s="39">
        <f>M98+M104+M110+M116+M122+M127+M132</f>
        <v>0</v>
      </c>
      <c r="M137" s="39">
        <f>ROUND(K137*L137,2)</f>
        <v>0</v>
      </c>
    </row>
    <row r="138" spans="1:13" ht="0.95" customHeight="1" x14ac:dyDescent="0.25">
      <c r="A138" s="22"/>
      <c r="B138" s="22"/>
      <c r="C138" s="22"/>
      <c r="D138" s="33"/>
      <c r="E138" s="22"/>
      <c r="F138" s="22"/>
      <c r="G138" s="22"/>
      <c r="H138" s="22"/>
      <c r="I138" s="22"/>
      <c r="J138" s="22"/>
      <c r="K138" s="22"/>
      <c r="L138" s="40"/>
      <c r="M138" s="40"/>
    </row>
    <row r="139" spans="1:13" x14ac:dyDescent="0.25">
      <c r="A139" s="10" t="s">
        <v>149</v>
      </c>
      <c r="B139" s="10" t="s">
        <v>16</v>
      </c>
      <c r="C139" s="10" t="s">
        <v>17</v>
      </c>
      <c r="D139" s="30" t="s">
        <v>150</v>
      </c>
      <c r="E139" s="11"/>
      <c r="F139" s="11"/>
      <c r="G139" s="11"/>
      <c r="H139" s="11"/>
      <c r="I139" s="11"/>
      <c r="J139" s="11"/>
      <c r="K139" s="12">
        <f>K150</f>
        <v>1</v>
      </c>
      <c r="L139" s="35">
        <f>L150</f>
        <v>0</v>
      </c>
      <c r="M139" s="35">
        <f>M150</f>
        <v>0</v>
      </c>
    </row>
    <row r="140" spans="1:13" x14ac:dyDescent="0.25">
      <c r="A140" s="14" t="s">
        <v>151</v>
      </c>
      <c r="B140" s="15" t="s">
        <v>20</v>
      </c>
      <c r="C140" s="15" t="s">
        <v>152</v>
      </c>
      <c r="D140" s="31" t="s">
        <v>153</v>
      </c>
      <c r="E140" s="16"/>
      <c r="F140" s="16"/>
      <c r="G140" s="16"/>
      <c r="H140" s="16"/>
      <c r="I140" s="16"/>
      <c r="J140" s="16"/>
      <c r="K140" s="18">
        <f>K143</f>
        <v>1</v>
      </c>
      <c r="L140" s="37">
        <f>L143</f>
        <v>0</v>
      </c>
      <c r="M140" s="37">
        <f>M143</f>
        <v>0</v>
      </c>
    </row>
    <row r="141" spans="1:13" ht="56.25" x14ac:dyDescent="0.25">
      <c r="A141" s="16"/>
      <c r="B141" s="16"/>
      <c r="C141" s="16"/>
      <c r="D141" s="31" t="s">
        <v>154</v>
      </c>
      <c r="E141" s="16"/>
      <c r="F141" s="16"/>
      <c r="G141" s="16"/>
      <c r="H141" s="16"/>
      <c r="I141" s="16"/>
      <c r="J141" s="16"/>
      <c r="K141" s="16"/>
      <c r="L141" s="38"/>
      <c r="M141" s="38"/>
    </row>
    <row r="142" spans="1:13" x14ac:dyDescent="0.25">
      <c r="A142" s="16"/>
      <c r="B142" s="16"/>
      <c r="C142" s="16"/>
      <c r="D142" s="32"/>
      <c r="E142" s="15" t="s">
        <v>17</v>
      </c>
      <c r="F142" s="23">
        <v>1</v>
      </c>
      <c r="G142" s="24">
        <v>0</v>
      </c>
      <c r="H142" s="24">
        <v>0</v>
      </c>
      <c r="I142" s="24">
        <v>0</v>
      </c>
      <c r="J142" s="25">
        <f>OR(F142&lt;&gt;0,G142&lt;&gt;0,H142&lt;&gt;0,I142&lt;&gt;0)*(F142 + (F142 = 0))*(G142 + (G142 = 0))*(H142 + (H142 = 0))*(I142 + (I142 = 0))</f>
        <v>1</v>
      </c>
      <c r="K142" s="16"/>
      <c r="L142" s="38"/>
      <c r="M142" s="38"/>
    </row>
    <row r="143" spans="1:13" x14ac:dyDescent="0.25">
      <c r="A143" s="16"/>
      <c r="B143" s="16"/>
      <c r="C143" s="16"/>
      <c r="D143" s="32"/>
      <c r="E143" s="16"/>
      <c r="F143" s="16"/>
      <c r="G143" s="16"/>
      <c r="H143" s="16"/>
      <c r="I143" s="16"/>
      <c r="J143" s="19" t="s">
        <v>155</v>
      </c>
      <c r="K143" s="21">
        <f>J142</f>
        <v>1</v>
      </c>
      <c r="L143" s="36"/>
      <c r="M143" s="39">
        <f>ROUND(K143*L143,2)</f>
        <v>0</v>
      </c>
    </row>
    <row r="144" spans="1:13" ht="0.95" customHeight="1" x14ac:dyDescent="0.25">
      <c r="A144" s="22"/>
      <c r="B144" s="22"/>
      <c r="C144" s="22"/>
      <c r="D144" s="33"/>
      <c r="E144" s="22"/>
      <c r="F144" s="22"/>
      <c r="G144" s="22"/>
      <c r="H144" s="22"/>
      <c r="I144" s="22"/>
      <c r="J144" s="22"/>
      <c r="K144" s="22"/>
      <c r="L144" s="40"/>
      <c r="M144" s="40"/>
    </row>
    <row r="145" spans="1:13" x14ac:dyDescent="0.25">
      <c r="A145" s="14" t="s">
        <v>156</v>
      </c>
      <c r="B145" s="15" t="s">
        <v>20</v>
      </c>
      <c r="C145" s="15" t="s">
        <v>152</v>
      </c>
      <c r="D145" s="31" t="s">
        <v>157</v>
      </c>
      <c r="E145" s="16"/>
      <c r="F145" s="16"/>
      <c r="G145" s="16"/>
      <c r="H145" s="16"/>
      <c r="I145" s="16"/>
      <c r="J145" s="16"/>
      <c r="K145" s="18">
        <f>K148</f>
        <v>1</v>
      </c>
      <c r="L145" s="37">
        <f>L148</f>
        <v>0</v>
      </c>
      <c r="M145" s="37">
        <f>M148</f>
        <v>0</v>
      </c>
    </row>
    <row r="146" spans="1:13" ht="33.75" x14ac:dyDescent="0.25">
      <c r="A146" s="16"/>
      <c r="B146" s="16"/>
      <c r="C146" s="16"/>
      <c r="D146" s="31" t="s">
        <v>158</v>
      </c>
      <c r="E146" s="16"/>
      <c r="F146" s="16"/>
      <c r="G146" s="16"/>
      <c r="H146" s="16"/>
      <c r="I146" s="16"/>
      <c r="J146" s="16"/>
      <c r="K146" s="16"/>
      <c r="L146" s="38"/>
      <c r="M146" s="38"/>
    </row>
    <row r="147" spans="1:13" x14ac:dyDescent="0.25">
      <c r="A147" s="16"/>
      <c r="B147" s="16"/>
      <c r="C147" s="16"/>
      <c r="D147" s="32"/>
      <c r="E147" s="15" t="s">
        <v>17</v>
      </c>
      <c r="F147" s="23">
        <v>1</v>
      </c>
      <c r="G147" s="24">
        <v>0</v>
      </c>
      <c r="H147" s="24">
        <v>0</v>
      </c>
      <c r="I147" s="24">
        <v>0</v>
      </c>
      <c r="J147" s="25">
        <f>OR(F147&lt;&gt;0,G147&lt;&gt;0,H147&lt;&gt;0,I147&lt;&gt;0)*(F147 + (F147 = 0))*(G147 + (G147 = 0))*(H147 + (H147 = 0))*(I147 + (I147 = 0))</f>
        <v>1</v>
      </c>
      <c r="K147" s="16"/>
      <c r="L147" s="38"/>
      <c r="M147" s="38"/>
    </row>
    <row r="148" spans="1:13" x14ac:dyDescent="0.25">
      <c r="A148" s="16"/>
      <c r="B148" s="16"/>
      <c r="C148" s="16"/>
      <c r="D148" s="32"/>
      <c r="E148" s="16"/>
      <c r="F148" s="16"/>
      <c r="G148" s="16"/>
      <c r="H148" s="16"/>
      <c r="I148" s="16"/>
      <c r="J148" s="19" t="s">
        <v>159</v>
      </c>
      <c r="K148" s="21">
        <f>J147</f>
        <v>1</v>
      </c>
      <c r="L148" s="36"/>
      <c r="M148" s="39">
        <f>ROUND(K148*L148,2)</f>
        <v>0</v>
      </c>
    </row>
    <row r="149" spans="1:13" ht="0.95" customHeight="1" x14ac:dyDescent="0.25">
      <c r="A149" s="22"/>
      <c r="B149" s="22"/>
      <c r="C149" s="22"/>
      <c r="D149" s="33"/>
      <c r="E149" s="22"/>
      <c r="F149" s="22"/>
      <c r="G149" s="22"/>
      <c r="H149" s="22"/>
      <c r="I149" s="22"/>
      <c r="J149" s="22"/>
      <c r="K149" s="22"/>
      <c r="L149" s="40"/>
      <c r="M149" s="40"/>
    </row>
    <row r="150" spans="1:13" x14ac:dyDescent="0.25">
      <c r="A150" s="16"/>
      <c r="B150" s="16"/>
      <c r="C150" s="16"/>
      <c r="D150" s="32"/>
      <c r="E150" s="16"/>
      <c r="F150" s="16"/>
      <c r="G150" s="16"/>
      <c r="H150" s="16"/>
      <c r="I150" s="16"/>
      <c r="J150" s="19" t="s">
        <v>160</v>
      </c>
      <c r="K150" s="20">
        <v>1</v>
      </c>
      <c r="L150" s="39">
        <f>M140+M145</f>
        <v>0</v>
      </c>
      <c r="M150" s="39">
        <f>ROUND(K150*L150,2)</f>
        <v>0</v>
      </c>
    </row>
    <row r="151" spans="1:13" ht="0.95" customHeight="1" x14ac:dyDescent="0.25">
      <c r="A151" s="22"/>
      <c r="B151" s="22"/>
      <c r="C151" s="22"/>
      <c r="D151" s="33"/>
      <c r="E151" s="22"/>
      <c r="F151" s="22"/>
      <c r="G151" s="22"/>
      <c r="H151" s="22"/>
      <c r="I151" s="22"/>
      <c r="J151" s="22"/>
      <c r="K151" s="22"/>
      <c r="L151" s="40"/>
      <c r="M151" s="40"/>
    </row>
    <row r="152" spans="1:13" x14ac:dyDescent="0.25">
      <c r="A152" s="10" t="s">
        <v>161</v>
      </c>
      <c r="B152" s="10" t="s">
        <v>16</v>
      </c>
      <c r="C152" s="10" t="s">
        <v>17</v>
      </c>
      <c r="D152" s="30" t="s">
        <v>162</v>
      </c>
      <c r="E152" s="11"/>
      <c r="F152" s="11"/>
      <c r="G152" s="11"/>
      <c r="H152" s="11"/>
      <c r="I152" s="11"/>
      <c r="J152" s="11"/>
      <c r="K152" s="12">
        <f>K155</f>
        <v>1</v>
      </c>
      <c r="L152" s="35">
        <f>L155</f>
        <v>0</v>
      </c>
      <c r="M152" s="35">
        <f>M155</f>
        <v>0</v>
      </c>
    </row>
    <row r="153" spans="1:13" x14ac:dyDescent="0.25">
      <c r="A153" s="14" t="s">
        <v>163</v>
      </c>
      <c r="B153" s="15" t="s">
        <v>20</v>
      </c>
      <c r="C153" s="15" t="s">
        <v>57</v>
      </c>
      <c r="D153" s="31" t="s">
        <v>164</v>
      </c>
      <c r="E153" s="16"/>
      <c r="F153" s="16"/>
      <c r="G153" s="16"/>
      <c r="H153" s="16"/>
      <c r="I153" s="16"/>
      <c r="J153" s="16"/>
      <c r="K153" s="17">
        <v>1</v>
      </c>
      <c r="L153" s="36"/>
      <c r="M153" s="37">
        <f>ROUND(K153*L153,2)</f>
        <v>0</v>
      </c>
    </row>
    <row r="154" spans="1:13" ht="22.5" x14ac:dyDescent="0.25">
      <c r="A154" s="16"/>
      <c r="B154" s="16"/>
      <c r="C154" s="16"/>
      <c r="D154" s="31" t="s">
        <v>165</v>
      </c>
      <c r="E154" s="16"/>
      <c r="F154" s="16"/>
      <c r="G154" s="16"/>
      <c r="H154" s="16"/>
      <c r="I154" s="16"/>
      <c r="J154" s="16"/>
      <c r="K154" s="16"/>
      <c r="L154" s="38"/>
      <c r="M154" s="38"/>
    </row>
    <row r="155" spans="1:13" x14ac:dyDescent="0.25">
      <c r="A155" s="16"/>
      <c r="B155" s="16"/>
      <c r="C155" s="16"/>
      <c r="D155" s="32"/>
      <c r="E155" s="16"/>
      <c r="F155" s="16"/>
      <c r="G155" s="16"/>
      <c r="H155" s="16"/>
      <c r="I155" s="16"/>
      <c r="J155" s="19" t="s">
        <v>166</v>
      </c>
      <c r="K155" s="20">
        <v>1</v>
      </c>
      <c r="L155" s="39">
        <f>M153</f>
        <v>0</v>
      </c>
      <c r="M155" s="39">
        <f>ROUND(K155*L155,2)</f>
        <v>0</v>
      </c>
    </row>
    <row r="156" spans="1:13" ht="0.95" customHeight="1" x14ac:dyDescent="0.25">
      <c r="A156" s="22"/>
      <c r="B156" s="22"/>
      <c r="C156" s="22"/>
      <c r="D156" s="33"/>
      <c r="E156" s="22"/>
      <c r="F156" s="22"/>
      <c r="G156" s="22"/>
      <c r="H156" s="22"/>
      <c r="I156" s="22"/>
      <c r="J156" s="22"/>
      <c r="K156" s="22"/>
      <c r="L156" s="22"/>
      <c r="M156" s="22"/>
    </row>
    <row r="157" spans="1:13" x14ac:dyDescent="0.25">
      <c r="A157" s="10" t="s">
        <v>167</v>
      </c>
      <c r="B157" s="10" t="s">
        <v>16</v>
      </c>
      <c r="C157" s="10" t="s">
        <v>17</v>
      </c>
      <c r="D157" s="30" t="s">
        <v>168</v>
      </c>
      <c r="E157" s="11"/>
      <c r="F157" s="11"/>
      <c r="G157" s="11"/>
      <c r="H157" s="11"/>
      <c r="I157" s="11"/>
      <c r="J157" s="11"/>
      <c r="K157" s="12">
        <f>K328</f>
        <v>1</v>
      </c>
      <c r="L157" s="13">
        <f>L328</f>
        <v>5053.3599999999997</v>
      </c>
      <c r="M157" s="13">
        <f>M328</f>
        <v>5053.3599999999997</v>
      </c>
    </row>
    <row r="158" spans="1:13" x14ac:dyDescent="0.25">
      <c r="A158" s="26" t="s">
        <v>169</v>
      </c>
      <c r="B158" s="26" t="s">
        <v>16</v>
      </c>
      <c r="C158" s="26" t="s">
        <v>17</v>
      </c>
      <c r="D158" s="34" t="s">
        <v>170</v>
      </c>
      <c r="E158" s="27"/>
      <c r="F158" s="27"/>
      <c r="G158" s="27"/>
      <c r="H158" s="27"/>
      <c r="I158" s="27"/>
      <c r="J158" s="27"/>
      <c r="K158" s="28">
        <f>K208</f>
        <v>1</v>
      </c>
      <c r="L158" s="28">
        <f>L208</f>
        <v>1431.06</v>
      </c>
      <c r="M158" s="28">
        <f>M208</f>
        <v>1431.06</v>
      </c>
    </row>
    <row r="159" spans="1:13" x14ac:dyDescent="0.25">
      <c r="A159" s="14" t="s">
        <v>171</v>
      </c>
      <c r="B159" s="15" t="s">
        <v>20</v>
      </c>
      <c r="C159" s="15" t="s">
        <v>172</v>
      </c>
      <c r="D159" s="31" t="s">
        <v>173</v>
      </c>
      <c r="E159" s="16"/>
      <c r="F159" s="16"/>
      <c r="G159" s="16"/>
      <c r="H159" s="16"/>
      <c r="I159" s="16"/>
      <c r="J159" s="16"/>
      <c r="K159" s="17">
        <v>2</v>
      </c>
      <c r="L159" s="17">
        <v>110.46</v>
      </c>
      <c r="M159" s="18">
        <f>ROUND(K159*L159,2)</f>
        <v>220.92</v>
      </c>
    </row>
    <row r="160" spans="1:13" ht="135" x14ac:dyDescent="0.25">
      <c r="A160" s="16"/>
      <c r="B160" s="16"/>
      <c r="C160" s="16"/>
      <c r="D160" s="31" t="s">
        <v>174</v>
      </c>
      <c r="E160" s="16"/>
      <c r="F160" s="16"/>
      <c r="G160" s="16"/>
      <c r="H160" s="16"/>
      <c r="I160" s="16"/>
      <c r="J160" s="16"/>
      <c r="K160" s="16"/>
      <c r="L160" s="16"/>
      <c r="M160" s="16"/>
    </row>
    <row r="161" spans="1:13" x14ac:dyDescent="0.25">
      <c r="A161" s="14" t="s">
        <v>175</v>
      </c>
      <c r="B161" s="15" t="s">
        <v>20</v>
      </c>
      <c r="C161" s="15" t="s">
        <v>172</v>
      </c>
      <c r="D161" s="31" t="s">
        <v>176</v>
      </c>
      <c r="E161" s="16"/>
      <c r="F161" s="16"/>
      <c r="G161" s="16"/>
      <c r="H161" s="16"/>
      <c r="I161" s="16"/>
      <c r="J161" s="16"/>
      <c r="K161" s="17">
        <v>2</v>
      </c>
      <c r="L161" s="17">
        <v>223.17</v>
      </c>
      <c r="M161" s="18">
        <f>ROUND(K161*L161,2)</f>
        <v>446.34</v>
      </c>
    </row>
    <row r="162" spans="1:13" ht="270" x14ac:dyDescent="0.25">
      <c r="A162" s="16"/>
      <c r="B162" s="16"/>
      <c r="C162" s="16"/>
      <c r="D162" s="31" t="s">
        <v>177</v>
      </c>
      <c r="E162" s="16"/>
      <c r="F162" s="16"/>
      <c r="G162" s="16"/>
      <c r="H162" s="16"/>
      <c r="I162" s="16"/>
      <c r="J162" s="16"/>
      <c r="K162" s="16"/>
      <c r="L162" s="16"/>
      <c r="M162" s="16"/>
    </row>
    <row r="163" spans="1:13" x14ac:dyDescent="0.25">
      <c r="A163" s="14" t="s">
        <v>178</v>
      </c>
      <c r="B163" s="15" t="s">
        <v>20</v>
      </c>
      <c r="C163" s="15" t="s">
        <v>179</v>
      </c>
      <c r="D163" s="31" t="s">
        <v>180</v>
      </c>
      <c r="E163" s="16"/>
      <c r="F163" s="16"/>
      <c r="G163" s="16"/>
      <c r="H163" s="16"/>
      <c r="I163" s="16"/>
      <c r="J163" s="16"/>
      <c r="K163" s="18">
        <f>K166</f>
        <v>1</v>
      </c>
      <c r="L163" s="18">
        <f>L166</f>
        <v>4.1900000000000004</v>
      </c>
      <c r="M163" s="18">
        <f>M166</f>
        <v>4.1900000000000004</v>
      </c>
    </row>
    <row r="164" spans="1:13" ht="78.75" x14ac:dyDescent="0.25">
      <c r="A164" s="16"/>
      <c r="B164" s="16"/>
      <c r="C164" s="16"/>
      <c r="D164" s="31" t="s">
        <v>181</v>
      </c>
      <c r="E164" s="16"/>
      <c r="F164" s="16"/>
      <c r="G164" s="16"/>
      <c r="H164" s="16"/>
      <c r="I164" s="16"/>
      <c r="J164" s="16"/>
      <c r="K164" s="16"/>
      <c r="L164" s="16"/>
      <c r="M164" s="16"/>
    </row>
    <row r="165" spans="1:13" x14ac:dyDescent="0.25">
      <c r="A165" s="16"/>
      <c r="B165" s="16"/>
      <c r="C165" s="16"/>
      <c r="D165" s="32"/>
      <c r="E165" s="15" t="s">
        <v>17</v>
      </c>
      <c r="F165" s="23">
        <v>1</v>
      </c>
      <c r="G165" s="24">
        <v>0</v>
      </c>
      <c r="H165" s="24">
        <v>0</v>
      </c>
      <c r="I165" s="24">
        <v>0</v>
      </c>
      <c r="J165" s="25">
        <f>OR(F165&lt;&gt;0,G165&lt;&gt;0,H165&lt;&gt;0,I165&lt;&gt;0)*(F165 + (F165 = 0))*(G165 + (G165 = 0))*(H165 + (H165 = 0))*(I165 + (I165 = 0))</f>
        <v>1</v>
      </c>
      <c r="K165" s="16"/>
      <c r="L165" s="16"/>
      <c r="M165" s="16"/>
    </row>
    <row r="166" spans="1:13" x14ac:dyDescent="0.25">
      <c r="A166" s="16"/>
      <c r="B166" s="16"/>
      <c r="C166" s="16"/>
      <c r="D166" s="32"/>
      <c r="E166" s="16"/>
      <c r="F166" s="16"/>
      <c r="G166" s="16"/>
      <c r="H166" s="16"/>
      <c r="I166" s="16"/>
      <c r="J166" s="19" t="s">
        <v>182</v>
      </c>
      <c r="K166" s="21">
        <f>J165</f>
        <v>1</v>
      </c>
      <c r="L166" s="17">
        <v>4.1900000000000004</v>
      </c>
      <c r="M166" s="21">
        <f>ROUND(K166*L166,2)</f>
        <v>4.1900000000000004</v>
      </c>
    </row>
    <row r="167" spans="1:13" ht="0.95" customHeight="1" x14ac:dyDescent="0.25">
      <c r="A167" s="22"/>
      <c r="B167" s="22"/>
      <c r="C167" s="22"/>
      <c r="D167" s="33"/>
      <c r="E167" s="22"/>
      <c r="F167" s="22"/>
      <c r="G167" s="22"/>
      <c r="H167" s="22"/>
      <c r="I167" s="22"/>
      <c r="J167" s="22"/>
      <c r="K167" s="22"/>
      <c r="L167" s="22"/>
      <c r="M167" s="22"/>
    </row>
    <row r="168" spans="1:13" x14ac:dyDescent="0.25">
      <c r="A168" s="14" t="s">
        <v>183</v>
      </c>
      <c r="B168" s="15" t="s">
        <v>20</v>
      </c>
      <c r="C168" s="15" t="s">
        <v>184</v>
      </c>
      <c r="D168" s="31" t="s">
        <v>185</v>
      </c>
      <c r="E168" s="16"/>
      <c r="F168" s="16"/>
      <c r="G168" s="16"/>
      <c r="H168" s="16"/>
      <c r="I168" s="16"/>
      <c r="J168" s="16"/>
      <c r="K168" s="18">
        <f>K171</f>
        <v>1</v>
      </c>
      <c r="L168" s="18">
        <f>L171</f>
        <v>93.09</v>
      </c>
      <c r="M168" s="18">
        <f>M171</f>
        <v>93.09</v>
      </c>
    </row>
    <row r="169" spans="1:13" ht="123.75" x14ac:dyDescent="0.25">
      <c r="A169" s="16"/>
      <c r="B169" s="16"/>
      <c r="C169" s="16"/>
      <c r="D169" s="31" t="s">
        <v>186</v>
      </c>
      <c r="E169" s="16"/>
      <c r="F169" s="16"/>
      <c r="G169" s="16"/>
      <c r="H169" s="16"/>
      <c r="I169" s="16"/>
      <c r="J169" s="16"/>
      <c r="K169" s="16"/>
      <c r="L169" s="16"/>
      <c r="M169" s="16"/>
    </row>
    <row r="170" spans="1:13" x14ac:dyDescent="0.25">
      <c r="A170" s="16"/>
      <c r="B170" s="16"/>
      <c r="C170" s="16"/>
      <c r="D170" s="32"/>
      <c r="E170" s="15" t="s">
        <v>17</v>
      </c>
      <c r="F170" s="23">
        <v>1</v>
      </c>
      <c r="G170" s="24">
        <v>0</v>
      </c>
      <c r="H170" s="24">
        <v>0</v>
      </c>
      <c r="I170" s="24">
        <v>0</v>
      </c>
      <c r="J170" s="25">
        <f>OR(F170&lt;&gt;0,G170&lt;&gt;0,H170&lt;&gt;0,I170&lt;&gt;0)*(F170 + (F170 = 0))*(G170 + (G170 = 0))*(H170 + (H170 = 0))*(I170 + (I170 = 0))</f>
        <v>1</v>
      </c>
      <c r="K170" s="16"/>
      <c r="L170" s="16"/>
      <c r="M170" s="16"/>
    </row>
    <row r="171" spans="1:13" x14ac:dyDescent="0.25">
      <c r="A171" s="16"/>
      <c r="B171" s="16"/>
      <c r="C171" s="16"/>
      <c r="D171" s="32"/>
      <c r="E171" s="16"/>
      <c r="F171" s="16"/>
      <c r="G171" s="16"/>
      <c r="H171" s="16"/>
      <c r="I171" s="16"/>
      <c r="J171" s="19" t="s">
        <v>187</v>
      </c>
      <c r="K171" s="21">
        <f>J170</f>
        <v>1</v>
      </c>
      <c r="L171" s="17">
        <v>93.09</v>
      </c>
      <c r="M171" s="21">
        <f>ROUND(K171*L171,2)</f>
        <v>93.09</v>
      </c>
    </row>
    <row r="172" spans="1:13" ht="0.95" customHeight="1" x14ac:dyDescent="0.25">
      <c r="A172" s="22"/>
      <c r="B172" s="22"/>
      <c r="C172" s="22"/>
      <c r="D172" s="33"/>
      <c r="E172" s="22"/>
      <c r="F172" s="22"/>
      <c r="G172" s="22"/>
      <c r="H172" s="22"/>
      <c r="I172" s="22"/>
      <c r="J172" s="22"/>
      <c r="K172" s="22"/>
      <c r="L172" s="22"/>
      <c r="M172" s="22"/>
    </row>
    <row r="173" spans="1:13" x14ac:dyDescent="0.25">
      <c r="A173" s="14" t="s">
        <v>188</v>
      </c>
      <c r="B173" s="15" t="s">
        <v>20</v>
      </c>
      <c r="C173" s="15" t="s">
        <v>184</v>
      </c>
      <c r="D173" s="31" t="s">
        <v>189</v>
      </c>
      <c r="E173" s="16"/>
      <c r="F173" s="16"/>
      <c r="G173" s="16"/>
      <c r="H173" s="16"/>
      <c r="I173" s="16"/>
      <c r="J173" s="16"/>
      <c r="K173" s="18">
        <f>K176</f>
        <v>1</v>
      </c>
      <c r="L173" s="18">
        <f>L176</f>
        <v>132.83000000000001</v>
      </c>
      <c r="M173" s="18">
        <f>M176</f>
        <v>132.83000000000001</v>
      </c>
    </row>
    <row r="174" spans="1:13" ht="90" x14ac:dyDescent="0.25">
      <c r="A174" s="16"/>
      <c r="B174" s="16"/>
      <c r="C174" s="16"/>
      <c r="D174" s="31" t="s">
        <v>190</v>
      </c>
      <c r="E174" s="16"/>
      <c r="F174" s="16"/>
      <c r="G174" s="16"/>
      <c r="H174" s="16"/>
      <c r="I174" s="16"/>
      <c r="J174" s="16"/>
      <c r="K174" s="16"/>
      <c r="L174" s="16"/>
      <c r="M174" s="16"/>
    </row>
    <row r="175" spans="1:13" x14ac:dyDescent="0.25">
      <c r="A175" s="16"/>
      <c r="B175" s="16"/>
      <c r="C175" s="16"/>
      <c r="D175" s="32"/>
      <c r="E175" s="15" t="s">
        <v>17</v>
      </c>
      <c r="F175" s="23">
        <v>1</v>
      </c>
      <c r="G175" s="24">
        <v>0</v>
      </c>
      <c r="H175" s="24">
        <v>0</v>
      </c>
      <c r="I175" s="24">
        <v>0</v>
      </c>
      <c r="J175" s="25">
        <f>OR(F175&lt;&gt;0,G175&lt;&gt;0,H175&lt;&gt;0,I175&lt;&gt;0)*(F175 + (F175 = 0))*(G175 + (G175 = 0))*(H175 + (H175 = 0))*(I175 + (I175 = 0))</f>
        <v>1</v>
      </c>
      <c r="K175" s="16"/>
      <c r="L175" s="16"/>
      <c r="M175" s="16"/>
    </row>
    <row r="176" spans="1:13" x14ac:dyDescent="0.25">
      <c r="A176" s="16"/>
      <c r="B176" s="16"/>
      <c r="C176" s="16"/>
      <c r="D176" s="32"/>
      <c r="E176" s="16"/>
      <c r="F176" s="16"/>
      <c r="G176" s="16"/>
      <c r="H176" s="16"/>
      <c r="I176" s="16"/>
      <c r="J176" s="19" t="s">
        <v>191</v>
      </c>
      <c r="K176" s="21">
        <f>J175</f>
        <v>1</v>
      </c>
      <c r="L176" s="17">
        <v>132.83000000000001</v>
      </c>
      <c r="M176" s="21">
        <f>ROUND(K176*L176,2)</f>
        <v>132.83000000000001</v>
      </c>
    </row>
    <row r="177" spans="1:13" ht="0.95" customHeight="1" x14ac:dyDescent="0.25">
      <c r="A177" s="22"/>
      <c r="B177" s="22"/>
      <c r="C177" s="22"/>
      <c r="D177" s="33"/>
      <c r="E177" s="22"/>
      <c r="F177" s="22"/>
      <c r="G177" s="22"/>
      <c r="H177" s="22"/>
      <c r="I177" s="22"/>
      <c r="J177" s="22"/>
      <c r="K177" s="22"/>
      <c r="L177" s="22"/>
      <c r="M177" s="22"/>
    </row>
    <row r="178" spans="1:13" x14ac:dyDescent="0.25">
      <c r="A178" s="14" t="s">
        <v>192</v>
      </c>
      <c r="B178" s="15" t="s">
        <v>20</v>
      </c>
      <c r="C178" s="15" t="s">
        <v>184</v>
      </c>
      <c r="D178" s="31" t="s">
        <v>193</v>
      </c>
      <c r="E178" s="16"/>
      <c r="F178" s="16"/>
      <c r="G178" s="16"/>
      <c r="H178" s="16"/>
      <c r="I178" s="16"/>
      <c r="J178" s="16"/>
      <c r="K178" s="18">
        <f>K181</f>
        <v>4</v>
      </c>
      <c r="L178" s="18">
        <f>L181</f>
        <v>35.380000000000003</v>
      </c>
      <c r="M178" s="18">
        <f>M181</f>
        <v>141.52000000000001</v>
      </c>
    </row>
    <row r="179" spans="1:13" ht="78.75" x14ac:dyDescent="0.25">
      <c r="A179" s="16"/>
      <c r="B179" s="16"/>
      <c r="C179" s="16"/>
      <c r="D179" s="31" t="s">
        <v>194</v>
      </c>
      <c r="E179" s="16"/>
      <c r="F179" s="16"/>
      <c r="G179" s="16"/>
      <c r="H179" s="16"/>
      <c r="I179" s="16"/>
      <c r="J179" s="16"/>
      <c r="K179" s="16"/>
      <c r="L179" s="16"/>
      <c r="M179" s="16"/>
    </row>
    <row r="180" spans="1:13" x14ac:dyDescent="0.25">
      <c r="A180" s="16"/>
      <c r="B180" s="16"/>
      <c r="C180" s="16"/>
      <c r="D180" s="32"/>
      <c r="E180" s="15" t="s">
        <v>17</v>
      </c>
      <c r="F180" s="23">
        <v>1</v>
      </c>
      <c r="G180" s="24">
        <v>4</v>
      </c>
      <c r="H180" s="24">
        <v>0</v>
      </c>
      <c r="I180" s="24">
        <v>0</v>
      </c>
      <c r="J180" s="25">
        <f>OR(F180&lt;&gt;0,G180&lt;&gt;0,H180&lt;&gt;0,I180&lt;&gt;0)*(F180 + (F180 = 0))*(G180 + (G180 = 0))*(H180 + (H180 = 0))*(I180 + (I180 = 0))</f>
        <v>4</v>
      </c>
      <c r="K180" s="16"/>
      <c r="L180" s="16"/>
      <c r="M180" s="16"/>
    </row>
    <row r="181" spans="1:13" x14ac:dyDescent="0.25">
      <c r="A181" s="16"/>
      <c r="B181" s="16"/>
      <c r="C181" s="16"/>
      <c r="D181" s="32"/>
      <c r="E181" s="16"/>
      <c r="F181" s="16"/>
      <c r="G181" s="16"/>
      <c r="H181" s="16"/>
      <c r="I181" s="16"/>
      <c r="J181" s="19" t="s">
        <v>195</v>
      </c>
      <c r="K181" s="21">
        <f>J180</f>
        <v>4</v>
      </c>
      <c r="L181" s="17">
        <v>35.380000000000003</v>
      </c>
      <c r="M181" s="21">
        <f>ROUND(K181*L181,2)</f>
        <v>141.52000000000001</v>
      </c>
    </row>
    <row r="182" spans="1:13" ht="0.95" customHeight="1" x14ac:dyDescent="0.25">
      <c r="A182" s="22"/>
      <c r="B182" s="22"/>
      <c r="C182" s="22"/>
      <c r="D182" s="33"/>
      <c r="E182" s="22"/>
      <c r="F182" s="22"/>
      <c r="G182" s="22"/>
      <c r="H182" s="22"/>
      <c r="I182" s="22"/>
      <c r="J182" s="22"/>
      <c r="K182" s="22"/>
      <c r="L182" s="22"/>
      <c r="M182" s="22"/>
    </row>
    <row r="183" spans="1:13" x14ac:dyDescent="0.25">
      <c r="A183" s="14" t="s">
        <v>196</v>
      </c>
      <c r="B183" s="15" t="s">
        <v>20</v>
      </c>
      <c r="C183" s="15" t="s">
        <v>184</v>
      </c>
      <c r="D183" s="31" t="s">
        <v>197</v>
      </c>
      <c r="E183" s="16"/>
      <c r="F183" s="16"/>
      <c r="G183" s="16"/>
      <c r="H183" s="16"/>
      <c r="I183" s="16"/>
      <c r="J183" s="16"/>
      <c r="K183" s="18">
        <f>K186</f>
        <v>1</v>
      </c>
      <c r="L183" s="18">
        <f>L186</f>
        <v>69.52</v>
      </c>
      <c r="M183" s="18">
        <f>M186</f>
        <v>69.52</v>
      </c>
    </row>
    <row r="184" spans="1:13" ht="33.75" x14ac:dyDescent="0.25">
      <c r="A184" s="16"/>
      <c r="B184" s="16"/>
      <c r="C184" s="16"/>
      <c r="D184" s="31" t="s">
        <v>198</v>
      </c>
      <c r="E184" s="16"/>
      <c r="F184" s="16"/>
      <c r="G184" s="16"/>
      <c r="H184" s="16"/>
      <c r="I184" s="16"/>
      <c r="J184" s="16"/>
      <c r="K184" s="16"/>
      <c r="L184" s="16"/>
      <c r="M184" s="16"/>
    </row>
    <row r="185" spans="1:13" x14ac:dyDescent="0.25">
      <c r="A185" s="16"/>
      <c r="B185" s="16"/>
      <c r="C185" s="16"/>
      <c r="D185" s="32"/>
      <c r="E185" s="15" t="s">
        <v>17</v>
      </c>
      <c r="F185" s="23">
        <v>1</v>
      </c>
      <c r="G185" s="24">
        <v>0</v>
      </c>
      <c r="H185" s="24">
        <v>0</v>
      </c>
      <c r="I185" s="24">
        <v>0</v>
      </c>
      <c r="J185" s="25">
        <f>OR(F185&lt;&gt;0,G185&lt;&gt;0,H185&lt;&gt;0,I185&lt;&gt;0)*(F185 + (F185 = 0))*(G185 + (G185 = 0))*(H185 + (H185 = 0))*(I185 + (I185 = 0))</f>
        <v>1</v>
      </c>
      <c r="K185" s="16"/>
      <c r="L185" s="16"/>
      <c r="M185" s="16"/>
    </row>
    <row r="186" spans="1:13" x14ac:dyDescent="0.25">
      <c r="A186" s="16"/>
      <c r="B186" s="16"/>
      <c r="C186" s="16"/>
      <c r="D186" s="32"/>
      <c r="E186" s="16"/>
      <c r="F186" s="16"/>
      <c r="G186" s="16"/>
      <c r="H186" s="16"/>
      <c r="I186" s="16"/>
      <c r="J186" s="19" t="s">
        <v>199</v>
      </c>
      <c r="K186" s="21">
        <f>J185</f>
        <v>1</v>
      </c>
      <c r="L186" s="17">
        <v>69.52</v>
      </c>
      <c r="M186" s="21">
        <f>ROUND(K186*L186,2)</f>
        <v>69.52</v>
      </c>
    </row>
    <row r="187" spans="1:13" ht="0.95" customHeight="1" x14ac:dyDescent="0.25">
      <c r="A187" s="22"/>
      <c r="B187" s="22"/>
      <c r="C187" s="22"/>
      <c r="D187" s="33"/>
      <c r="E187" s="22"/>
      <c r="F187" s="22"/>
      <c r="G187" s="22"/>
      <c r="H187" s="22"/>
      <c r="I187" s="22"/>
      <c r="J187" s="22"/>
      <c r="K187" s="22"/>
      <c r="L187" s="22"/>
      <c r="M187" s="22"/>
    </row>
    <row r="188" spans="1:13" x14ac:dyDescent="0.25">
      <c r="A188" s="14" t="s">
        <v>200</v>
      </c>
      <c r="B188" s="15" t="s">
        <v>20</v>
      </c>
      <c r="C188" s="15" t="s">
        <v>184</v>
      </c>
      <c r="D188" s="31" t="s">
        <v>201</v>
      </c>
      <c r="E188" s="16"/>
      <c r="F188" s="16"/>
      <c r="G188" s="16"/>
      <c r="H188" s="16"/>
      <c r="I188" s="16"/>
      <c r="J188" s="16"/>
      <c r="K188" s="18">
        <f>K191</f>
        <v>1</v>
      </c>
      <c r="L188" s="18">
        <f>L191</f>
        <v>36.619999999999997</v>
      </c>
      <c r="M188" s="18">
        <f>M191</f>
        <v>36.619999999999997</v>
      </c>
    </row>
    <row r="189" spans="1:13" ht="22.5" x14ac:dyDescent="0.25">
      <c r="A189" s="16"/>
      <c r="B189" s="16"/>
      <c r="C189" s="16"/>
      <c r="D189" s="31" t="s">
        <v>202</v>
      </c>
      <c r="E189" s="16"/>
      <c r="F189" s="16"/>
      <c r="G189" s="16"/>
      <c r="H189" s="16"/>
      <c r="I189" s="16"/>
      <c r="J189" s="16"/>
      <c r="K189" s="16"/>
      <c r="L189" s="16"/>
      <c r="M189" s="16"/>
    </row>
    <row r="190" spans="1:13" x14ac:dyDescent="0.25">
      <c r="A190" s="16"/>
      <c r="B190" s="16"/>
      <c r="C190" s="16"/>
      <c r="D190" s="32"/>
      <c r="E190" s="15" t="s">
        <v>17</v>
      </c>
      <c r="F190" s="23">
        <v>1</v>
      </c>
      <c r="G190" s="24">
        <v>0</v>
      </c>
      <c r="H190" s="24">
        <v>0</v>
      </c>
      <c r="I190" s="24">
        <v>0</v>
      </c>
      <c r="J190" s="25">
        <f>OR(F190&lt;&gt;0,G190&lt;&gt;0,H190&lt;&gt;0,I190&lt;&gt;0)*(F190 + (F190 = 0))*(G190 + (G190 = 0))*(H190 + (H190 = 0))*(I190 + (I190 = 0))</f>
        <v>1</v>
      </c>
      <c r="K190" s="16"/>
      <c r="L190" s="16"/>
      <c r="M190" s="16"/>
    </row>
    <row r="191" spans="1:13" x14ac:dyDescent="0.25">
      <c r="A191" s="16"/>
      <c r="B191" s="16"/>
      <c r="C191" s="16"/>
      <c r="D191" s="32"/>
      <c r="E191" s="16"/>
      <c r="F191" s="16"/>
      <c r="G191" s="16"/>
      <c r="H191" s="16"/>
      <c r="I191" s="16"/>
      <c r="J191" s="19" t="s">
        <v>203</v>
      </c>
      <c r="K191" s="21">
        <f>J190</f>
        <v>1</v>
      </c>
      <c r="L191" s="17">
        <v>36.619999999999997</v>
      </c>
      <c r="M191" s="21">
        <f>ROUND(K191*L191,2)</f>
        <v>36.619999999999997</v>
      </c>
    </row>
    <row r="192" spans="1:13" ht="0.95" customHeight="1" x14ac:dyDescent="0.25">
      <c r="A192" s="22"/>
      <c r="B192" s="22"/>
      <c r="C192" s="22"/>
      <c r="D192" s="33"/>
      <c r="E192" s="22"/>
      <c r="F192" s="22"/>
      <c r="G192" s="22"/>
      <c r="H192" s="22"/>
      <c r="I192" s="22"/>
      <c r="J192" s="22"/>
      <c r="K192" s="22"/>
      <c r="L192" s="22"/>
      <c r="M192" s="22"/>
    </row>
    <row r="193" spans="1:13" x14ac:dyDescent="0.25">
      <c r="A193" s="14" t="s">
        <v>204</v>
      </c>
      <c r="B193" s="15" t="s">
        <v>20</v>
      </c>
      <c r="C193" s="15" t="s">
        <v>184</v>
      </c>
      <c r="D193" s="31" t="s">
        <v>205</v>
      </c>
      <c r="E193" s="16"/>
      <c r="F193" s="16"/>
      <c r="G193" s="16"/>
      <c r="H193" s="16"/>
      <c r="I193" s="16"/>
      <c r="J193" s="16"/>
      <c r="K193" s="18">
        <f>K196</f>
        <v>1</v>
      </c>
      <c r="L193" s="18">
        <f>L196</f>
        <v>15.92</v>
      </c>
      <c r="M193" s="18">
        <f>M196</f>
        <v>15.92</v>
      </c>
    </row>
    <row r="194" spans="1:13" ht="22.5" x14ac:dyDescent="0.25">
      <c r="A194" s="16"/>
      <c r="B194" s="16"/>
      <c r="C194" s="16"/>
      <c r="D194" s="31" t="s">
        <v>206</v>
      </c>
      <c r="E194" s="16"/>
      <c r="F194" s="16"/>
      <c r="G194" s="16"/>
      <c r="H194" s="16"/>
      <c r="I194" s="16"/>
      <c r="J194" s="16"/>
      <c r="K194" s="16"/>
      <c r="L194" s="16"/>
      <c r="M194" s="16"/>
    </row>
    <row r="195" spans="1:13" x14ac:dyDescent="0.25">
      <c r="A195" s="16"/>
      <c r="B195" s="16"/>
      <c r="C195" s="16"/>
      <c r="D195" s="32"/>
      <c r="E195" s="15" t="s">
        <v>17</v>
      </c>
      <c r="F195" s="23">
        <v>1</v>
      </c>
      <c r="G195" s="24">
        <v>0</v>
      </c>
      <c r="H195" s="24">
        <v>0</v>
      </c>
      <c r="I195" s="24">
        <v>0</v>
      </c>
      <c r="J195" s="25">
        <f>OR(F195&lt;&gt;0,G195&lt;&gt;0,H195&lt;&gt;0,I195&lt;&gt;0)*(F195 + (F195 = 0))*(G195 + (G195 = 0))*(H195 + (H195 = 0))*(I195 + (I195 = 0))</f>
        <v>1</v>
      </c>
      <c r="K195" s="16"/>
      <c r="L195" s="16"/>
      <c r="M195" s="16"/>
    </row>
    <row r="196" spans="1:13" x14ac:dyDescent="0.25">
      <c r="A196" s="16"/>
      <c r="B196" s="16"/>
      <c r="C196" s="16"/>
      <c r="D196" s="32"/>
      <c r="E196" s="16"/>
      <c r="F196" s="16"/>
      <c r="G196" s="16"/>
      <c r="H196" s="16"/>
      <c r="I196" s="16"/>
      <c r="J196" s="19" t="s">
        <v>207</v>
      </c>
      <c r="K196" s="21">
        <f>J195</f>
        <v>1</v>
      </c>
      <c r="L196" s="17">
        <v>15.92</v>
      </c>
      <c r="M196" s="21">
        <f>ROUND(K196*L196,2)</f>
        <v>15.92</v>
      </c>
    </row>
    <row r="197" spans="1:13" ht="0.95" customHeight="1" x14ac:dyDescent="0.25">
      <c r="A197" s="22"/>
      <c r="B197" s="22"/>
      <c r="C197" s="22"/>
      <c r="D197" s="33"/>
      <c r="E197" s="22"/>
      <c r="F197" s="22"/>
      <c r="G197" s="22"/>
      <c r="H197" s="22"/>
      <c r="I197" s="22"/>
      <c r="J197" s="22"/>
      <c r="K197" s="22"/>
      <c r="L197" s="22"/>
      <c r="M197" s="22"/>
    </row>
    <row r="198" spans="1:13" x14ac:dyDescent="0.25">
      <c r="A198" s="14" t="s">
        <v>208</v>
      </c>
      <c r="B198" s="15" t="s">
        <v>20</v>
      </c>
      <c r="C198" s="15" t="s">
        <v>184</v>
      </c>
      <c r="D198" s="31" t="s">
        <v>209</v>
      </c>
      <c r="E198" s="16"/>
      <c r="F198" s="16"/>
      <c r="G198" s="16"/>
      <c r="H198" s="16"/>
      <c r="I198" s="16"/>
      <c r="J198" s="16"/>
      <c r="K198" s="18">
        <f>K201</f>
        <v>1</v>
      </c>
      <c r="L198" s="18">
        <f>L201</f>
        <v>140.44</v>
      </c>
      <c r="M198" s="18">
        <f>M201</f>
        <v>140.44</v>
      </c>
    </row>
    <row r="199" spans="1:13" ht="45" x14ac:dyDescent="0.25">
      <c r="A199" s="16"/>
      <c r="B199" s="16"/>
      <c r="C199" s="16"/>
      <c r="D199" s="31" t="s">
        <v>210</v>
      </c>
      <c r="E199" s="16"/>
      <c r="F199" s="16"/>
      <c r="G199" s="16"/>
      <c r="H199" s="16"/>
      <c r="I199" s="16"/>
      <c r="J199" s="16"/>
      <c r="K199" s="16"/>
      <c r="L199" s="16"/>
      <c r="M199" s="16"/>
    </row>
    <row r="200" spans="1:13" x14ac:dyDescent="0.25">
      <c r="A200" s="16"/>
      <c r="B200" s="16"/>
      <c r="C200" s="16"/>
      <c r="D200" s="32"/>
      <c r="E200" s="15" t="s">
        <v>17</v>
      </c>
      <c r="F200" s="23">
        <v>1</v>
      </c>
      <c r="G200" s="24">
        <v>0</v>
      </c>
      <c r="H200" s="24">
        <v>0</v>
      </c>
      <c r="I200" s="24">
        <v>0</v>
      </c>
      <c r="J200" s="25">
        <f>OR(F200&lt;&gt;0,G200&lt;&gt;0,H200&lt;&gt;0,I200&lt;&gt;0)*(F200 + (F200 = 0))*(G200 + (G200 = 0))*(H200 + (H200 = 0))*(I200 + (I200 = 0))</f>
        <v>1</v>
      </c>
      <c r="K200" s="16"/>
      <c r="L200" s="16"/>
      <c r="M200" s="16"/>
    </row>
    <row r="201" spans="1:13" x14ac:dyDescent="0.25">
      <c r="A201" s="16"/>
      <c r="B201" s="16"/>
      <c r="C201" s="16"/>
      <c r="D201" s="32"/>
      <c r="E201" s="16"/>
      <c r="F201" s="16"/>
      <c r="G201" s="16"/>
      <c r="H201" s="16"/>
      <c r="I201" s="16"/>
      <c r="J201" s="19" t="s">
        <v>211</v>
      </c>
      <c r="K201" s="21">
        <f>J200</f>
        <v>1</v>
      </c>
      <c r="L201" s="17">
        <v>140.44</v>
      </c>
      <c r="M201" s="21">
        <f>ROUND(K201*L201,2)</f>
        <v>140.44</v>
      </c>
    </row>
    <row r="202" spans="1:13" ht="0.95" customHeight="1" x14ac:dyDescent="0.25">
      <c r="A202" s="22"/>
      <c r="B202" s="22"/>
      <c r="C202" s="22"/>
      <c r="D202" s="33"/>
      <c r="E202" s="22"/>
      <c r="F202" s="22"/>
      <c r="G202" s="22"/>
      <c r="H202" s="22"/>
      <c r="I202" s="22"/>
      <c r="J202" s="22"/>
      <c r="K202" s="22"/>
      <c r="L202" s="22"/>
      <c r="M202" s="22"/>
    </row>
    <row r="203" spans="1:13" x14ac:dyDescent="0.25">
      <c r="A203" s="14" t="s">
        <v>212</v>
      </c>
      <c r="B203" s="15" t="s">
        <v>20</v>
      </c>
      <c r="C203" s="15" t="s">
        <v>184</v>
      </c>
      <c r="D203" s="31" t="s">
        <v>213</v>
      </c>
      <c r="E203" s="16"/>
      <c r="F203" s="16"/>
      <c r="G203" s="16"/>
      <c r="H203" s="16"/>
      <c r="I203" s="16"/>
      <c r="J203" s="16"/>
      <c r="K203" s="18">
        <f>K206</f>
        <v>1</v>
      </c>
      <c r="L203" s="18">
        <f>L206</f>
        <v>129.66999999999999</v>
      </c>
      <c r="M203" s="18">
        <f>M206</f>
        <v>129.66999999999999</v>
      </c>
    </row>
    <row r="204" spans="1:13" ht="33.75" x14ac:dyDescent="0.25">
      <c r="A204" s="16"/>
      <c r="B204" s="16"/>
      <c r="C204" s="16"/>
      <c r="D204" s="31" t="s">
        <v>214</v>
      </c>
      <c r="E204" s="16"/>
      <c r="F204" s="16"/>
      <c r="G204" s="16"/>
      <c r="H204" s="16"/>
      <c r="I204" s="16"/>
      <c r="J204" s="16"/>
      <c r="K204" s="16"/>
      <c r="L204" s="16"/>
      <c r="M204" s="16"/>
    </row>
    <row r="205" spans="1:13" x14ac:dyDescent="0.25">
      <c r="A205" s="16"/>
      <c r="B205" s="16"/>
      <c r="C205" s="16"/>
      <c r="D205" s="32"/>
      <c r="E205" s="15" t="s">
        <v>17</v>
      </c>
      <c r="F205" s="23">
        <v>1</v>
      </c>
      <c r="G205" s="24">
        <v>0</v>
      </c>
      <c r="H205" s="24">
        <v>0</v>
      </c>
      <c r="I205" s="24">
        <v>0</v>
      </c>
      <c r="J205" s="25">
        <f>OR(F205&lt;&gt;0,G205&lt;&gt;0,H205&lt;&gt;0,I205&lt;&gt;0)*(F205 + (F205 = 0))*(G205 + (G205 = 0))*(H205 + (H205 = 0))*(I205 + (I205 = 0))</f>
        <v>1</v>
      </c>
      <c r="K205" s="16"/>
      <c r="L205" s="16"/>
      <c r="M205" s="16"/>
    </row>
    <row r="206" spans="1:13" x14ac:dyDescent="0.25">
      <c r="A206" s="16"/>
      <c r="B206" s="16"/>
      <c r="C206" s="16"/>
      <c r="D206" s="32"/>
      <c r="E206" s="16"/>
      <c r="F206" s="16"/>
      <c r="G206" s="16"/>
      <c r="H206" s="16"/>
      <c r="I206" s="16"/>
      <c r="J206" s="19" t="s">
        <v>215</v>
      </c>
      <c r="K206" s="21">
        <f>J205</f>
        <v>1</v>
      </c>
      <c r="L206" s="17">
        <v>129.66999999999999</v>
      </c>
      <c r="M206" s="21">
        <f>ROUND(K206*L206,2)</f>
        <v>129.66999999999999</v>
      </c>
    </row>
    <row r="207" spans="1:13" ht="0.95" customHeight="1" x14ac:dyDescent="0.25">
      <c r="A207" s="22"/>
      <c r="B207" s="22"/>
      <c r="C207" s="22"/>
      <c r="D207" s="33"/>
      <c r="E207" s="22"/>
      <c r="F207" s="22"/>
      <c r="G207" s="22"/>
      <c r="H207" s="22"/>
      <c r="I207" s="22"/>
      <c r="J207" s="22"/>
      <c r="K207" s="22"/>
      <c r="L207" s="22"/>
      <c r="M207" s="22"/>
    </row>
    <row r="208" spans="1:13" x14ac:dyDescent="0.25">
      <c r="A208" s="16"/>
      <c r="B208" s="16"/>
      <c r="C208" s="16"/>
      <c r="D208" s="32"/>
      <c r="E208" s="16"/>
      <c r="F208" s="16"/>
      <c r="G208" s="16"/>
      <c r="H208" s="16"/>
      <c r="I208" s="16"/>
      <c r="J208" s="19" t="s">
        <v>216</v>
      </c>
      <c r="K208" s="17">
        <v>1</v>
      </c>
      <c r="L208" s="21">
        <f>M159+M161+M163+M168+M173+M178+M183+M188+M193+M198+M203</f>
        <v>1431.06</v>
      </c>
      <c r="M208" s="21">
        <f>ROUND(K208*L208,2)</f>
        <v>1431.06</v>
      </c>
    </row>
    <row r="209" spans="1:13" ht="0.95" customHeight="1" x14ac:dyDescent="0.25">
      <c r="A209" s="22"/>
      <c r="B209" s="22"/>
      <c r="C209" s="22"/>
      <c r="D209" s="33"/>
      <c r="E209" s="22"/>
      <c r="F209" s="22"/>
      <c r="G209" s="22"/>
      <c r="H209" s="22"/>
      <c r="I209" s="22"/>
      <c r="J209" s="22"/>
      <c r="K209" s="22"/>
      <c r="L209" s="22"/>
      <c r="M209" s="22"/>
    </row>
    <row r="210" spans="1:13" x14ac:dyDescent="0.25">
      <c r="A210" s="26" t="s">
        <v>217</v>
      </c>
      <c r="B210" s="26" t="s">
        <v>16</v>
      </c>
      <c r="C210" s="26" t="s">
        <v>17</v>
      </c>
      <c r="D210" s="34" t="s">
        <v>218</v>
      </c>
      <c r="E210" s="27"/>
      <c r="F210" s="27"/>
      <c r="G210" s="27"/>
      <c r="H210" s="27"/>
      <c r="I210" s="27"/>
      <c r="J210" s="27"/>
      <c r="K210" s="28">
        <f>K221</f>
        <v>1</v>
      </c>
      <c r="L210" s="28">
        <f>L221</f>
        <v>114.36</v>
      </c>
      <c r="M210" s="28">
        <f>M221</f>
        <v>114.36</v>
      </c>
    </row>
    <row r="211" spans="1:13" x14ac:dyDescent="0.25">
      <c r="A211" s="14" t="s">
        <v>219</v>
      </c>
      <c r="B211" s="15" t="s">
        <v>20</v>
      </c>
      <c r="C211" s="15" t="s">
        <v>184</v>
      </c>
      <c r="D211" s="31" t="s">
        <v>220</v>
      </c>
      <c r="E211" s="16"/>
      <c r="F211" s="16"/>
      <c r="G211" s="16"/>
      <c r="H211" s="16"/>
      <c r="I211" s="16"/>
      <c r="J211" s="16"/>
      <c r="K211" s="18">
        <f>K214</f>
        <v>1</v>
      </c>
      <c r="L211" s="18">
        <f>L214</f>
        <v>83.12</v>
      </c>
      <c r="M211" s="18">
        <f>M214</f>
        <v>83.12</v>
      </c>
    </row>
    <row r="212" spans="1:13" ht="56.25" x14ac:dyDescent="0.25">
      <c r="A212" s="16"/>
      <c r="B212" s="16"/>
      <c r="C212" s="16"/>
      <c r="D212" s="31" t="s">
        <v>221</v>
      </c>
      <c r="E212" s="16"/>
      <c r="F212" s="16"/>
      <c r="G212" s="16"/>
      <c r="H212" s="16"/>
      <c r="I212" s="16"/>
      <c r="J212" s="16"/>
      <c r="K212" s="16"/>
      <c r="L212" s="16"/>
      <c r="M212" s="16"/>
    </row>
    <row r="213" spans="1:13" x14ac:dyDescent="0.25">
      <c r="A213" s="16"/>
      <c r="B213" s="16"/>
      <c r="C213" s="16"/>
      <c r="D213" s="32"/>
      <c r="E213" s="15" t="s">
        <v>17</v>
      </c>
      <c r="F213" s="23">
        <v>1</v>
      </c>
      <c r="G213" s="24">
        <v>0</v>
      </c>
      <c r="H213" s="24">
        <v>0</v>
      </c>
      <c r="I213" s="24">
        <v>0</v>
      </c>
      <c r="J213" s="25">
        <f>OR(F213&lt;&gt;0,G213&lt;&gt;0,H213&lt;&gt;0,I213&lt;&gt;0)*(F213 + (F213 = 0))*(G213 + (G213 = 0))*(H213 + (H213 = 0))*(I213 + (I213 = 0))</f>
        <v>1</v>
      </c>
      <c r="K213" s="16"/>
      <c r="L213" s="16"/>
      <c r="M213" s="16"/>
    </row>
    <row r="214" spans="1:13" x14ac:dyDescent="0.25">
      <c r="A214" s="16"/>
      <c r="B214" s="16"/>
      <c r="C214" s="16"/>
      <c r="D214" s="32"/>
      <c r="E214" s="16"/>
      <c r="F214" s="16"/>
      <c r="G214" s="16"/>
      <c r="H214" s="16"/>
      <c r="I214" s="16"/>
      <c r="J214" s="19" t="s">
        <v>222</v>
      </c>
      <c r="K214" s="21">
        <f>J213</f>
        <v>1</v>
      </c>
      <c r="L214" s="17">
        <v>83.12</v>
      </c>
      <c r="M214" s="21">
        <f>ROUND(K214*L214,2)</f>
        <v>83.12</v>
      </c>
    </row>
    <row r="215" spans="1:13" ht="0.95" customHeight="1" x14ac:dyDescent="0.25">
      <c r="A215" s="22"/>
      <c r="B215" s="22"/>
      <c r="C215" s="22"/>
      <c r="D215" s="33"/>
      <c r="E215" s="22"/>
      <c r="F215" s="22"/>
      <c r="G215" s="22"/>
      <c r="H215" s="22"/>
      <c r="I215" s="22"/>
      <c r="J215" s="22"/>
      <c r="K215" s="22"/>
      <c r="L215" s="22"/>
      <c r="M215" s="22"/>
    </row>
    <row r="216" spans="1:13" x14ac:dyDescent="0.25">
      <c r="A216" s="14" t="s">
        <v>223</v>
      </c>
      <c r="B216" s="15" t="s">
        <v>20</v>
      </c>
      <c r="C216" s="15" t="s">
        <v>184</v>
      </c>
      <c r="D216" s="31" t="s">
        <v>224</v>
      </c>
      <c r="E216" s="16"/>
      <c r="F216" s="16"/>
      <c r="G216" s="16"/>
      <c r="H216" s="16"/>
      <c r="I216" s="16"/>
      <c r="J216" s="16"/>
      <c r="K216" s="18">
        <f>K219</f>
        <v>0.42</v>
      </c>
      <c r="L216" s="18">
        <f>L219</f>
        <v>74.38</v>
      </c>
      <c r="M216" s="18">
        <f>M219</f>
        <v>31.24</v>
      </c>
    </row>
    <row r="217" spans="1:13" ht="45" x14ac:dyDescent="0.25">
      <c r="A217" s="16"/>
      <c r="B217" s="16"/>
      <c r="C217" s="16"/>
      <c r="D217" s="31" t="s">
        <v>225</v>
      </c>
      <c r="E217" s="16"/>
      <c r="F217" s="16"/>
      <c r="G217" s="16"/>
      <c r="H217" s="16"/>
      <c r="I217" s="16"/>
      <c r="J217" s="16"/>
      <c r="K217" s="16"/>
      <c r="L217" s="16"/>
      <c r="M217" s="16"/>
    </row>
    <row r="218" spans="1:13" x14ac:dyDescent="0.25">
      <c r="A218" s="16"/>
      <c r="B218" s="16"/>
      <c r="C218" s="16"/>
      <c r="D218" s="32"/>
      <c r="E218" s="15" t="s">
        <v>17</v>
      </c>
      <c r="F218" s="23">
        <v>1</v>
      </c>
      <c r="G218" s="24">
        <v>5</v>
      </c>
      <c r="H218" s="24">
        <v>8.3000000000000004E-2</v>
      </c>
      <c r="I218" s="24">
        <v>0</v>
      </c>
      <c r="J218" s="25">
        <f>OR(F218&lt;&gt;0,G218&lt;&gt;0,H218&lt;&gt;0,I218&lt;&gt;0)*(F218 + (F218 = 0))*(G218 + (G218 = 0))*(H218 + (H218 = 0))*(I218 + (I218 = 0))</f>
        <v>0.41499999999999998</v>
      </c>
      <c r="K218" s="16"/>
      <c r="L218" s="16"/>
      <c r="M218" s="16"/>
    </row>
    <row r="219" spans="1:13" x14ac:dyDescent="0.25">
      <c r="A219" s="16"/>
      <c r="B219" s="16"/>
      <c r="C219" s="16"/>
      <c r="D219" s="32"/>
      <c r="E219" s="16"/>
      <c r="F219" s="16"/>
      <c r="G219" s="16"/>
      <c r="H219" s="16"/>
      <c r="I219" s="16"/>
      <c r="J219" s="19" t="s">
        <v>226</v>
      </c>
      <c r="K219" s="21">
        <f>J218</f>
        <v>0.42</v>
      </c>
      <c r="L219" s="17">
        <v>74.38</v>
      </c>
      <c r="M219" s="21">
        <f>ROUND(K219*L219,2)</f>
        <v>31.24</v>
      </c>
    </row>
    <row r="220" spans="1:13" ht="0.95" customHeight="1" x14ac:dyDescent="0.25">
      <c r="A220" s="22"/>
      <c r="B220" s="22"/>
      <c r="C220" s="22"/>
      <c r="D220" s="33"/>
      <c r="E220" s="22"/>
      <c r="F220" s="22"/>
      <c r="G220" s="22"/>
      <c r="H220" s="22"/>
      <c r="I220" s="22"/>
      <c r="J220" s="22"/>
      <c r="K220" s="22"/>
      <c r="L220" s="22"/>
      <c r="M220" s="22"/>
    </row>
    <row r="221" spans="1:13" x14ac:dyDescent="0.25">
      <c r="A221" s="16"/>
      <c r="B221" s="16"/>
      <c r="C221" s="16"/>
      <c r="D221" s="32"/>
      <c r="E221" s="16"/>
      <c r="F221" s="16"/>
      <c r="G221" s="16"/>
      <c r="H221" s="16"/>
      <c r="I221" s="16"/>
      <c r="J221" s="19" t="s">
        <v>227</v>
      </c>
      <c r="K221" s="17">
        <v>1</v>
      </c>
      <c r="L221" s="21">
        <f>M211+M216</f>
        <v>114.36</v>
      </c>
      <c r="M221" s="21">
        <f>ROUND(K221*L221,2)</f>
        <v>114.36</v>
      </c>
    </row>
    <row r="222" spans="1:13" ht="0.95" customHeight="1" x14ac:dyDescent="0.25">
      <c r="A222" s="22"/>
      <c r="B222" s="22"/>
      <c r="C222" s="22"/>
      <c r="D222" s="33"/>
      <c r="E222" s="22"/>
      <c r="F222" s="22"/>
      <c r="G222" s="22"/>
      <c r="H222" s="22"/>
      <c r="I222" s="22"/>
      <c r="J222" s="22"/>
      <c r="K222" s="22"/>
      <c r="L222" s="22"/>
      <c r="M222" s="22"/>
    </row>
    <row r="223" spans="1:13" x14ac:dyDescent="0.25">
      <c r="A223" s="26" t="s">
        <v>228</v>
      </c>
      <c r="B223" s="26" t="s">
        <v>16</v>
      </c>
      <c r="C223" s="26" t="s">
        <v>17</v>
      </c>
      <c r="D223" s="34" t="s">
        <v>229</v>
      </c>
      <c r="E223" s="27"/>
      <c r="F223" s="27"/>
      <c r="G223" s="27"/>
      <c r="H223" s="27"/>
      <c r="I223" s="27"/>
      <c r="J223" s="27"/>
      <c r="K223" s="28">
        <f>K250</f>
        <v>1</v>
      </c>
      <c r="L223" s="28">
        <f>L250</f>
        <v>2758.88</v>
      </c>
      <c r="M223" s="28">
        <f>M250</f>
        <v>2758.88</v>
      </c>
    </row>
    <row r="224" spans="1:13" x14ac:dyDescent="0.25">
      <c r="A224" s="14" t="s">
        <v>230</v>
      </c>
      <c r="B224" s="15" t="s">
        <v>20</v>
      </c>
      <c r="C224" s="15" t="s">
        <v>231</v>
      </c>
      <c r="D224" s="31" t="s">
        <v>232</v>
      </c>
      <c r="E224" s="16"/>
      <c r="F224" s="16"/>
      <c r="G224" s="16"/>
      <c r="H224" s="16"/>
      <c r="I224" s="16"/>
      <c r="J224" s="16"/>
      <c r="K224" s="18">
        <f>K228</f>
        <v>88.6</v>
      </c>
      <c r="L224" s="18">
        <f>L228</f>
        <v>6.75</v>
      </c>
      <c r="M224" s="18">
        <f>M228</f>
        <v>598.04999999999995</v>
      </c>
    </row>
    <row r="225" spans="1:13" ht="90" x14ac:dyDescent="0.25">
      <c r="A225" s="16"/>
      <c r="B225" s="16"/>
      <c r="C225" s="16"/>
      <c r="D225" s="31" t="s">
        <v>233</v>
      </c>
      <c r="E225" s="16"/>
      <c r="F225" s="16"/>
      <c r="G225" s="16"/>
      <c r="H225" s="16"/>
      <c r="I225" s="16"/>
      <c r="J225" s="16"/>
      <c r="K225" s="16"/>
      <c r="L225" s="16"/>
      <c r="M225" s="16"/>
    </row>
    <row r="226" spans="1:13" x14ac:dyDescent="0.25">
      <c r="A226" s="16"/>
      <c r="B226" s="16"/>
      <c r="C226" s="16"/>
      <c r="D226" s="32"/>
      <c r="E226" s="15" t="s">
        <v>17</v>
      </c>
      <c r="F226" s="23">
        <v>1</v>
      </c>
      <c r="G226" s="24">
        <v>91.6</v>
      </c>
      <c r="H226" s="24">
        <v>0</v>
      </c>
      <c r="I226" s="24">
        <v>0</v>
      </c>
      <c r="J226" s="25">
        <f>OR(F226&lt;&gt;0,G226&lt;&gt;0,H226&lt;&gt;0,I226&lt;&gt;0)*(F226 + (F226 = 0))*(G226 + (G226 = 0))*(H226 + (H226 = 0))*(I226 + (I226 = 0))</f>
        <v>91.6</v>
      </c>
      <c r="K226" s="16"/>
      <c r="L226" s="16"/>
      <c r="M226" s="16"/>
    </row>
    <row r="227" spans="1:13" x14ac:dyDescent="0.25">
      <c r="A227" s="16"/>
      <c r="B227" s="16"/>
      <c r="C227" s="16"/>
      <c r="D227" s="32"/>
      <c r="E227" s="15" t="s">
        <v>17</v>
      </c>
      <c r="F227" s="23">
        <v>-1</v>
      </c>
      <c r="G227" s="24">
        <v>3</v>
      </c>
      <c r="H227" s="24">
        <v>0</v>
      </c>
      <c r="I227" s="24">
        <v>0</v>
      </c>
      <c r="J227" s="25">
        <f>OR(F227&lt;&gt;0,G227&lt;&gt;0,H227&lt;&gt;0,I227&lt;&gt;0)*(F227 + (F227 = 0))*(G227 + (G227 = 0))*(H227 + (H227 = 0))*(I227 + (I227 = 0))</f>
        <v>-3</v>
      </c>
      <c r="K227" s="16"/>
      <c r="L227" s="16"/>
      <c r="M227" s="16"/>
    </row>
    <row r="228" spans="1:13" x14ac:dyDescent="0.25">
      <c r="A228" s="16"/>
      <c r="B228" s="16"/>
      <c r="C228" s="16"/>
      <c r="D228" s="32"/>
      <c r="E228" s="16"/>
      <c r="F228" s="16"/>
      <c r="G228" s="16"/>
      <c r="H228" s="16"/>
      <c r="I228" s="16"/>
      <c r="J228" s="19" t="s">
        <v>234</v>
      </c>
      <c r="K228" s="21">
        <f>SUM(J226:J227)</f>
        <v>88.6</v>
      </c>
      <c r="L228" s="17">
        <v>6.75</v>
      </c>
      <c r="M228" s="21">
        <f>ROUND(K228*L228,2)</f>
        <v>598.04999999999995</v>
      </c>
    </row>
    <row r="229" spans="1:13" ht="0.95" customHeight="1" x14ac:dyDescent="0.25">
      <c r="A229" s="22"/>
      <c r="B229" s="22"/>
      <c r="C229" s="22"/>
      <c r="D229" s="33"/>
      <c r="E229" s="22"/>
      <c r="F229" s="22"/>
      <c r="G229" s="22"/>
      <c r="H229" s="22"/>
      <c r="I229" s="22"/>
      <c r="J229" s="22"/>
      <c r="K229" s="22"/>
      <c r="L229" s="22"/>
      <c r="M229" s="22"/>
    </row>
    <row r="230" spans="1:13" x14ac:dyDescent="0.25">
      <c r="A230" s="14" t="s">
        <v>235</v>
      </c>
      <c r="B230" s="15" t="s">
        <v>20</v>
      </c>
      <c r="C230" s="15" t="s">
        <v>184</v>
      </c>
      <c r="D230" s="31" t="s">
        <v>236</v>
      </c>
      <c r="E230" s="16"/>
      <c r="F230" s="16"/>
      <c r="G230" s="16"/>
      <c r="H230" s="16"/>
      <c r="I230" s="16"/>
      <c r="J230" s="16"/>
      <c r="K230" s="18">
        <f>K233</f>
        <v>0.17</v>
      </c>
      <c r="L230" s="18">
        <f>L233</f>
        <v>12.41</v>
      </c>
      <c r="M230" s="18">
        <f>M233</f>
        <v>2.11</v>
      </c>
    </row>
    <row r="231" spans="1:13" ht="67.5" x14ac:dyDescent="0.25">
      <c r="A231" s="16"/>
      <c r="B231" s="16"/>
      <c r="C231" s="16"/>
      <c r="D231" s="31" t="s">
        <v>237</v>
      </c>
      <c r="E231" s="16"/>
      <c r="F231" s="16"/>
      <c r="G231" s="16"/>
      <c r="H231" s="16"/>
      <c r="I231" s="16"/>
      <c r="J231" s="16"/>
      <c r="K231" s="16"/>
      <c r="L231" s="16"/>
      <c r="M231" s="16"/>
    </row>
    <row r="232" spans="1:13" x14ac:dyDescent="0.25">
      <c r="A232" s="16"/>
      <c r="B232" s="16"/>
      <c r="C232" s="16"/>
      <c r="D232" s="32"/>
      <c r="E232" s="15" t="s">
        <v>17</v>
      </c>
      <c r="F232" s="23">
        <v>2</v>
      </c>
      <c r="G232" s="24">
        <v>8.3000000000000004E-2</v>
      </c>
      <c r="H232" s="24">
        <v>0</v>
      </c>
      <c r="I232" s="24">
        <v>0</v>
      </c>
      <c r="J232" s="25">
        <f>OR(F232&lt;&gt;0,G232&lt;&gt;0,H232&lt;&gt;0,I232&lt;&gt;0)*(F232 + (F232 = 0))*(G232 + (G232 = 0))*(H232 + (H232 = 0))*(I232 + (I232 = 0))</f>
        <v>0.16600000000000001</v>
      </c>
      <c r="K232" s="16"/>
      <c r="L232" s="16"/>
      <c r="M232" s="16"/>
    </row>
    <row r="233" spans="1:13" x14ac:dyDescent="0.25">
      <c r="A233" s="16"/>
      <c r="B233" s="16"/>
      <c r="C233" s="16"/>
      <c r="D233" s="32"/>
      <c r="E233" s="16"/>
      <c r="F233" s="16"/>
      <c r="G233" s="16"/>
      <c r="H233" s="16"/>
      <c r="I233" s="16"/>
      <c r="J233" s="19" t="s">
        <v>238</v>
      </c>
      <c r="K233" s="21">
        <f>J232</f>
        <v>0.17</v>
      </c>
      <c r="L233" s="17">
        <v>12.41</v>
      </c>
      <c r="M233" s="21">
        <f>ROUND(K233*L233,2)</f>
        <v>2.11</v>
      </c>
    </row>
    <row r="234" spans="1:13" ht="0.95" customHeight="1" x14ac:dyDescent="0.25">
      <c r="A234" s="22"/>
      <c r="B234" s="22"/>
      <c r="C234" s="22"/>
      <c r="D234" s="33"/>
      <c r="E234" s="22"/>
      <c r="F234" s="22"/>
      <c r="G234" s="22"/>
      <c r="H234" s="22"/>
      <c r="I234" s="22"/>
      <c r="J234" s="22"/>
      <c r="K234" s="22"/>
      <c r="L234" s="22"/>
      <c r="M234" s="22"/>
    </row>
    <row r="235" spans="1:13" x14ac:dyDescent="0.25">
      <c r="A235" s="14" t="s">
        <v>239</v>
      </c>
      <c r="B235" s="15" t="s">
        <v>20</v>
      </c>
      <c r="C235" s="15" t="s">
        <v>184</v>
      </c>
      <c r="D235" s="31" t="s">
        <v>240</v>
      </c>
      <c r="E235" s="16"/>
      <c r="F235" s="16"/>
      <c r="G235" s="16"/>
      <c r="H235" s="16"/>
      <c r="I235" s="16"/>
      <c r="J235" s="16"/>
      <c r="K235" s="18">
        <f>K238</f>
        <v>1</v>
      </c>
      <c r="L235" s="18">
        <f>L238</f>
        <v>5.74</v>
      </c>
      <c r="M235" s="18">
        <f>M238</f>
        <v>5.74</v>
      </c>
    </row>
    <row r="236" spans="1:13" ht="56.25" x14ac:dyDescent="0.25">
      <c r="A236" s="16"/>
      <c r="B236" s="16"/>
      <c r="C236" s="16"/>
      <c r="D236" s="31" t="s">
        <v>241</v>
      </c>
      <c r="E236" s="16"/>
      <c r="F236" s="16"/>
      <c r="G236" s="16"/>
      <c r="H236" s="16"/>
      <c r="I236" s="16"/>
      <c r="J236" s="16"/>
      <c r="K236" s="16"/>
      <c r="L236" s="16"/>
      <c r="M236" s="16"/>
    </row>
    <row r="237" spans="1:13" x14ac:dyDescent="0.25">
      <c r="A237" s="16"/>
      <c r="B237" s="16"/>
      <c r="C237" s="16"/>
      <c r="D237" s="32"/>
      <c r="E237" s="15" t="s">
        <v>17</v>
      </c>
      <c r="F237" s="23">
        <v>2</v>
      </c>
      <c r="G237" s="24">
        <v>0.5</v>
      </c>
      <c r="H237" s="24">
        <v>0</v>
      </c>
      <c r="I237" s="24">
        <v>0</v>
      </c>
      <c r="J237" s="25">
        <f>OR(F237&lt;&gt;0,G237&lt;&gt;0,H237&lt;&gt;0,I237&lt;&gt;0)*(F237 + (F237 = 0))*(G237 + (G237 = 0))*(H237 + (H237 = 0))*(I237 + (I237 = 0))</f>
        <v>1</v>
      </c>
      <c r="K237" s="16"/>
      <c r="L237" s="16"/>
      <c r="M237" s="16"/>
    </row>
    <row r="238" spans="1:13" x14ac:dyDescent="0.25">
      <c r="A238" s="16"/>
      <c r="B238" s="16"/>
      <c r="C238" s="16"/>
      <c r="D238" s="32"/>
      <c r="E238" s="16"/>
      <c r="F238" s="16"/>
      <c r="G238" s="16"/>
      <c r="H238" s="16"/>
      <c r="I238" s="16"/>
      <c r="J238" s="19" t="s">
        <v>242</v>
      </c>
      <c r="K238" s="21">
        <f>J237</f>
        <v>1</v>
      </c>
      <c r="L238" s="17">
        <v>5.74</v>
      </c>
      <c r="M238" s="21">
        <f>ROUND(K238*L238,2)</f>
        <v>5.74</v>
      </c>
    </row>
    <row r="239" spans="1:13" ht="0.95" customHeight="1" x14ac:dyDescent="0.25">
      <c r="A239" s="22"/>
      <c r="B239" s="22"/>
      <c r="C239" s="22"/>
      <c r="D239" s="33"/>
      <c r="E239" s="22"/>
      <c r="F239" s="22"/>
      <c r="G239" s="22"/>
      <c r="H239" s="22"/>
      <c r="I239" s="22"/>
      <c r="J239" s="22"/>
      <c r="K239" s="22"/>
      <c r="L239" s="22"/>
      <c r="M239" s="22"/>
    </row>
    <row r="240" spans="1:13" x14ac:dyDescent="0.25">
      <c r="A240" s="14" t="s">
        <v>243</v>
      </c>
      <c r="B240" s="15" t="s">
        <v>20</v>
      </c>
      <c r="C240" s="15" t="s">
        <v>179</v>
      </c>
      <c r="D240" s="31" t="s">
        <v>244</v>
      </c>
      <c r="E240" s="16"/>
      <c r="F240" s="16"/>
      <c r="G240" s="16"/>
      <c r="H240" s="16"/>
      <c r="I240" s="16"/>
      <c r="J240" s="16"/>
      <c r="K240" s="18">
        <f>K243</f>
        <v>12</v>
      </c>
      <c r="L240" s="18">
        <f>L243</f>
        <v>5.54</v>
      </c>
      <c r="M240" s="18">
        <f>M243</f>
        <v>66.48</v>
      </c>
    </row>
    <row r="241" spans="1:13" ht="56.25" x14ac:dyDescent="0.25">
      <c r="A241" s="16"/>
      <c r="B241" s="16"/>
      <c r="C241" s="16"/>
      <c r="D241" s="31" t="s">
        <v>245</v>
      </c>
      <c r="E241" s="16"/>
      <c r="F241" s="16"/>
      <c r="G241" s="16"/>
      <c r="H241" s="16"/>
      <c r="I241" s="16"/>
      <c r="J241" s="16"/>
      <c r="K241" s="16"/>
      <c r="L241" s="16"/>
      <c r="M241" s="16"/>
    </row>
    <row r="242" spans="1:13" x14ac:dyDescent="0.25">
      <c r="A242" s="16"/>
      <c r="B242" s="16"/>
      <c r="C242" s="16"/>
      <c r="D242" s="32"/>
      <c r="E242" s="15" t="s">
        <v>17</v>
      </c>
      <c r="F242" s="23">
        <v>1</v>
      </c>
      <c r="G242" s="24">
        <v>12</v>
      </c>
      <c r="H242" s="24">
        <v>0</v>
      </c>
      <c r="I242" s="24">
        <v>0</v>
      </c>
      <c r="J242" s="25">
        <f>OR(F242&lt;&gt;0,G242&lt;&gt;0,H242&lt;&gt;0,I242&lt;&gt;0)*(F242 + (F242 = 0))*(G242 + (G242 = 0))*(H242 + (H242 = 0))*(I242 + (I242 = 0))</f>
        <v>12</v>
      </c>
      <c r="K242" s="16"/>
      <c r="L242" s="16"/>
      <c r="M242" s="16"/>
    </row>
    <row r="243" spans="1:13" x14ac:dyDescent="0.25">
      <c r="A243" s="16"/>
      <c r="B243" s="16"/>
      <c r="C243" s="16"/>
      <c r="D243" s="32"/>
      <c r="E243" s="16"/>
      <c r="F243" s="16"/>
      <c r="G243" s="16"/>
      <c r="H243" s="16"/>
      <c r="I243" s="16"/>
      <c r="J243" s="19" t="s">
        <v>246</v>
      </c>
      <c r="K243" s="21">
        <f>J242</f>
        <v>12</v>
      </c>
      <c r="L243" s="17">
        <v>5.54</v>
      </c>
      <c r="M243" s="21">
        <f>ROUND(K243*L243,2)</f>
        <v>66.48</v>
      </c>
    </row>
    <row r="244" spans="1:13" ht="0.95" customHeight="1" x14ac:dyDescent="0.25">
      <c r="A244" s="22"/>
      <c r="B244" s="22"/>
      <c r="C244" s="22"/>
      <c r="D244" s="33"/>
      <c r="E244" s="22"/>
      <c r="F244" s="22"/>
      <c r="G244" s="22"/>
      <c r="H244" s="22"/>
      <c r="I244" s="22"/>
      <c r="J244" s="22"/>
      <c r="K244" s="22"/>
      <c r="L244" s="22"/>
      <c r="M244" s="22"/>
    </row>
    <row r="245" spans="1:13" x14ac:dyDescent="0.25">
      <c r="A245" s="14" t="s">
        <v>247</v>
      </c>
      <c r="B245" s="15" t="s">
        <v>20</v>
      </c>
      <c r="C245" s="15" t="s">
        <v>46</v>
      </c>
      <c r="D245" s="31" t="s">
        <v>83</v>
      </c>
      <c r="E245" s="16"/>
      <c r="F245" s="16"/>
      <c r="G245" s="16"/>
      <c r="H245" s="16"/>
      <c r="I245" s="16"/>
      <c r="J245" s="16"/>
      <c r="K245" s="18">
        <f>K248</f>
        <v>150</v>
      </c>
      <c r="L245" s="18">
        <f>L248</f>
        <v>13.91</v>
      </c>
      <c r="M245" s="18">
        <f>M248</f>
        <v>2086.5</v>
      </c>
    </row>
    <row r="246" spans="1:13" ht="67.5" x14ac:dyDescent="0.25">
      <c r="A246" s="16"/>
      <c r="B246" s="16"/>
      <c r="C246" s="16"/>
      <c r="D246" s="31" t="s">
        <v>248</v>
      </c>
      <c r="E246" s="16"/>
      <c r="F246" s="16"/>
      <c r="G246" s="16"/>
      <c r="H246" s="16"/>
      <c r="I246" s="16"/>
      <c r="J246" s="16"/>
      <c r="K246" s="16"/>
      <c r="L246" s="16"/>
      <c r="M246" s="16"/>
    </row>
    <row r="247" spans="1:13" x14ac:dyDescent="0.25">
      <c r="A247" s="16"/>
      <c r="B247" s="16"/>
      <c r="C247" s="16"/>
      <c r="D247" s="32"/>
      <c r="E247" s="15" t="s">
        <v>17</v>
      </c>
      <c r="F247" s="23">
        <v>0</v>
      </c>
      <c r="G247" s="24">
        <v>150</v>
      </c>
      <c r="H247" s="24">
        <v>0</v>
      </c>
      <c r="I247" s="24">
        <v>0</v>
      </c>
      <c r="J247" s="25">
        <f>OR(F247&lt;&gt;0,G247&lt;&gt;0,H247&lt;&gt;0,I247&lt;&gt;0)*(F247 + (F247 = 0))*(G247 + (G247 = 0))*(H247 + (H247 = 0))*(I247 + (I247 = 0))</f>
        <v>150</v>
      </c>
      <c r="K247" s="16"/>
      <c r="L247" s="16"/>
      <c r="M247" s="16"/>
    </row>
    <row r="248" spans="1:13" x14ac:dyDescent="0.25">
      <c r="A248" s="16"/>
      <c r="B248" s="16"/>
      <c r="C248" s="16"/>
      <c r="D248" s="32"/>
      <c r="E248" s="16"/>
      <c r="F248" s="16"/>
      <c r="G248" s="16"/>
      <c r="H248" s="16"/>
      <c r="I248" s="16"/>
      <c r="J248" s="19" t="s">
        <v>249</v>
      </c>
      <c r="K248" s="21">
        <f>J247</f>
        <v>150</v>
      </c>
      <c r="L248" s="17">
        <v>13.91</v>
      </c>
      <c r="M248" s="21">
        <f>ROUND(K248*L248,2)</f>
        <v>2086.5</v>
      </c>
    </row>
    <row r="249" spans="1:13" ht="0.95" customHeight="1" x14ac:dyDescent="0.25">
      <c r="A249" s="22"/>
      <c r="B249" s="22"/>
      <c r="C249" s="22"/>
      <c r="D249" s="33"/>
      <c r="E249" s="22"/>
      <c r="F249" s="22"/>
      <c r="G249" s="22"/>
      <c r="H249" s="22"/>
      <c r="I249" s="22"/>
      <c r="J249" s="22"/>
      <c r="K249" s="22"/>
      <c r="L249" s="22"/>
      <c r="M249" s="22"/>
    </row>
    <row r="250" spans="1:13" x14ac:dyDescent="0.25">
      <c r="A250" s="16"/>
      <c r="B250" s="16"/>
      <c r="C250" s="16"/>
      <c r="D250" s="32"/>
      <c r="E250" s="16"/>
      <c r="F250" s="16"/>
      <c r="G250" s="16"/>
      <c r="H250" s="16"/>
      <c r="I250" s="16"/>
      <c r="J250" s="19" t="s">
        <v>250</v>
      </c>
      <c r="K250" s="17">
        <v>1</v>
      </c>
      <c r="L250" s="21">
        <f>M224+M230+M235+M240+M245</f>
        <v>2758.88</v>
      </c>
      <c r="M250" s="21">
        <f>ROUND(K250*L250,2)</f>
        <v>2758.88</v>
      </c>
    </row>
    <row r="251" spans="1:13" ht="0.95" customHeight="1" x14ac:dyDescent="0.25">
      <c r="A251" s="22"/>
      <c r="B251" s="22"/>
      <c r="C251" s="22"/>
      <c r="D251" s="33"/>
      <c r="E251" s="22"/>
      <c r="F251" s="22"/>
      <c r="G251" s="22"/>
      <c r="H251" s="22"/>
      <c r="I251" s="22"/>
      <c r="J251" s="22"/>
      <c r="K251" s="22"/>
      <c r="L251" s="22"/>
      <c r="M251" s="22"/>
    </row>
    <row r="252" spans="1:13" x14ac:dyDescent="0.25">
      <c r="A252" s="26" t="s">
        <v>251</v>
      </c>
      <c r="B252" s="26" t="s">
        <v>16</v>
      </c>
      <c r="C252" s="26" t="s">
        <v>17</v>
      </c>
      <c r="D252" s="34" t="s">
        <v>252</v>
      </c>
      <c r="E252" s="27"/>
      <c r="F252" s="27"/>
      <c r="G252" s="27"/>
      <c r="H252" s="27"/>
      <c r="I252" s="27"/>
      <c r="J252" s="27"/>
      <c r="K252" s="28">
        <f>K313</f>
        <v>1</v>
      </c>
      <c r="L252" s="28">
        <f>L313</f>
        <v>526.88</v>
      </c>
      <c r="M252" s="28">
        <f>M313</f>
        <v>526.88</v>
      </c>
    </row>
    <row r="253" spans="1:13" x14ac:dyDescent="0.25">
      <c r="A253" s="14" t="s">
        <v>253</v>
      </c>
      <c r="B253" s="15" t="s">
        <v>20</v>
      </c>
      <c r="C253" s="15" t="s">
        <v>184</v>
      </c>
      <c r="D253" s="31" t="s">
        <v>254</v>
      </c>
      <c r="E253" s="16"/>
      <c r="F253" s="16"/>
      <c r="G253" s="16"/>
      <c r="H253" s="16"/>
      <c r="I253" s="16"/>
      <c r="J253" s="16"/>
      <c r="K253" s="18">
        <f>K256</f>
        <v>4</v>
      </c>
      <c r="L253" s="18">
        <f>L256</f>
        <v>5.7</v>
      </c>
      <c r="M253" s="18">
        <f>M256</f>
        <v>22.8</v>
      </c>
    </row>
    <row r="254" spans="1:13" ht="45" x14ac:dyDescent="0.25">
      <c r="A254" s="16"/>
      <c r="B254" s="16"/>
      <c r="C254" s="16"/>
      <c r="D254" s="31" t="s">
        <v>255</v>
      </c>
      <c r="E254" s="16"/>
      <c r="F254" s="16"/>
      <c r="G254" s="16"/>
      <c r="H254" s="16"/>
      <c r="I254" s="16"/>
      <c r="J254" s="16"/>
      <c r="K254" s="16"/>
      <c r="L254" s="16"/>
      <c r="M254" s="16"/>
    </row>
    <row r="255" spans="1:13" x14ac:dyDescent="0.25">
      <c r="A255" s="16"/>
      <c r="B255" s="16"/>
      <c r="C255" s="16"/>
      <c r="D255" s="32"/>
      <c r="E255" s="15" t="s">
        <v>17</v>
      </c>
      <c r="F255" s="23">
        <v>4</v>
      </c>
      <c r="G255" s="24">
        <v>0</v>
      </c>
      <c r="H255" s="24">
        <v>0</v>
      </c>
      <c r="I255" s="24">
        <v>0</v>
      </c>
      <c r="J255" s="25">
        <f>OR(F255&lt;&gt;0,G255&lt;&gt;0,H255&lt;&gt;0,I255&lt;&gt;0)*(F255 + (F255 = 0))*(G255 + (G255 = 0))*(H255 + (H255 = 0))*(I255 + (I255 = 0))</f>
        <v>4</v>
      </c>
      <c r="K255" s="16"/>
      <c r="L255" s="16"/>
      <c r="M255" s="16"/>
    </row>
    <row r="256" spans="1:13" x14ac:dyDescent="0.25">
      <c r="A256" s="16"/>
      <c r="B256" s="16"/>
      <c r="C256" s="16"/>
      <c r="D256" s="32"/>
      <c r="E256" s="16"/>
      <c r="F256" s="16"/>
      <c r="G256" s="16"/>
      <c r="H256" s="16"/>
      <c r="I256" s="16"/>
      <c r="J256" s="19" t="s">
        <v>256</v>
      </c>
      <c r="K256" s="21">
        <f>J255</f>
        <v>4</v>
      </c>
      <c r="L256" s="17">
        <v>5.7</v>
      </c>
      <c r="M256" s="21">
        <f>ROUND(K256*L256,2)</f>
        <v>22.8</v>
      </c>
    </row>
    <row r="257" spans="1:13" ht="0.95" customHeight="1" x14ac:dyDescent="0.25">
      <c r="A257" s="22"/>
      <c r="B257" s="22"/>
      <c r="C257" s="22"/>
      <c r="D257" s="33"/>
      <c r="E257" s="22"/>
      <c r="F257" s="22"/>
      <c r="G257" s="22"/>
      <c r="H257" s="22"/>
      <c r="I257" s="22"/>
      <c r="J257" s="22"/>
      <c r="K257" s="22"/>
      <c r="L257" s="22"/>
      <c r="M257" s="22"/>
    </row>
    <row r="258" spans="1:13" x14ac:dyDescent="0.25">
      <c r="A258" s="14" t="s">
        <v>257</v>
      </c>
      <c r="B258" s="15" t="s">
        <v>20</v>
      </c>
      <c r="C258" s="15" t="s">
        <v>184</v>
      </c>
      <c r="D258" s="31" t="s">
        <v>258</v>
      </c>
      <c r="E258" s="16"/>
      <c r="F258" s="16"/>
      <c r="G258" s="16"/>
      <c r="H258" s="16"/>
      <c r="I258" s="16"/>
      <c r="J258" s="16"/>
      <c r="K258" s="18">
        <f>K261</f>
        <v>4</v>
      </c>
      <c r="L258" s="18">
        <f>L261</f>
        <v>4.01</v>
      </c>
      <c r="M258" s="18">
        <f>M261</f>
        <v>16.04</v>
      </c>
    </row>
    <row r="259" spans="1:13" ht="45" x14ac:dyDescent="0.25">
      <c r="A259" s="16"/>
      <c r="B259" s="16"/>
      <c r="C259" s="16"/>
      <c r="D259" s="31" t="s">
        <v>259</v>
      </c>
      <c r="E259" s="16"/>
      <c r="F259" s="16"/>
      <c r="G259" s="16"/>
      <c r="H259" s="16"/>
      <c r="I259" s="16"/>
      <c r="J259" s="16"/>
      <c r="K259" s="16"/>
      <c r="L259" s="16"/>
      <c r="M259" s="16"/>
    </row>
    <row r="260" spans="1:13" x14ac:dyDescent="0.25">
      <c r="A260" s="16"/>
      <c r="B260" s="16"/>
      <c r="C260" s="16"/>
      <c r="D260" s="32"/>
      <c r="E260" s="15" t="s">
        <v>17</v>
      </c>
      <c r="F260" s="23">
        <v>4</v>
      </c>
      <c r="G260" s="24">
        <v>0</v>
      </c>
      <c r="H260" s="24">
        <v>0</v>
      </c>
      <c r="I260" s="24">
        <v>0</v>
      </c>
      <c r="J260" s="25">
        <f>OR(F260&lt;&gt;0,G260&lt;&gt;0,H260&lt;&gt;0,I260&lt;&gt;0)*(F260 + (F260 = 0))*(G260 + (G260 = 0))*(H260 + (H260 = 0))*(I260 + (I260 = 0))</f>
        <v>4</v>
      </c>
      <c r="K260" s="16"/>
      <c r="L260" s="16"/>
      <c r="M260" s="16"/>
    </row>
    <row r="261" spans="1:13" x14ac:dyDescent="0.25">
      <c r="A261" s="16"/>
      <c r="B261" s="16"/>
      <c r="C261" s="16"/>
      <c r="D261" s="32"/>
      <c r="E261" s="16"/>
      <c r="F261" s="16"/>
      <c r="G261" s="16"/>
      <c r="H261" s="16"/>
      <c r="I261" s="16"/>
      <c r="J261" s="19" t="s">
        <v>260</v>
      </c>
      <c r="K261" s="21">
        <f>J260</f>
        <v>4</v>
      </c>
      <c r="L261" s="17">
        <v>4.01</v>
      </c>
      <c r="M261" s="21">
        <f>ROUND(K261*L261,2)</f>
        <v>16.04</v>
      </c>
    </row>
    <row r="262" spans="1:13" ht="0.95" customHeight="1" x14ac:dyDescent="0.25">
      <c r="A262" s="22"/>
      <c r="B262" s="22"/>
      <c r="C262" s="22"/>
      <c r="D262" s="33"/>
      <c r="E262" s="22"/>
      <c r="F262" s="22"/>
      <c r="G262" s="22"/>
      <c r="H262" s="22"/>
      <c r="I262" s="22"/>
      <c r="J262" s="22"/>
      <c r="K262" s="22"/>
      <c r="L262" s="22"/>
      <c r="M262" s="22"/>
    </row>
    <row r="263" spans="1:13" x14ac:dyDescent="0.25">
      <c r="A263" s="14" t="s">
        <v>261</v>
      </c>
      <c r="B263" s="15" t="s">
        <v>20</v>
      </c>
      <c r="C263" s="15" t="s">
        <v>184</v>
      </c>
      <c r="D263" s="31" t="s">
        <v>262</v>
      </c>
      <c r="E263" s="16"/>
      <c r="F263" s="16"/>
      <c r="G263" s="16"/>
      <c r="H263" s="16"/>
      <c r="I263" s="16"/>
      <c r="J263" s="16"/>
      <c r="K263" s="18">
        <f>K266</f>
        <v>16</v>
      </c>
      <c r="L263" s="18">
        <f>L266</f>
        <v>0.96</v>
      </c>
      <c r="M263" s="18">
        <f>M266</f>
        <v>15.36</v>
      </c>
    </row>
    <row r="264" spans="1:13" ht="22.5" x14ac:dyDescent="0.25">
      <c r="A264" s="16"/>
      <c r="B264" s="16"/>
      <c r="C264" s="16"/>
      <c r="D264" s="31" t="s">
        <v>263</v>
      </c>
      <c r="E264" s="16"/>
      <c r="F264" s="16"/>
      <c r="G264" s="16"/>
      <c r="H264" s="16"/>
      <c r="I264" s="16"/>
      <c r="J264" s="16"/>
      <c r="K264" s="16"/>
      <c r="L264" s="16"/>
      <c r="M264" s="16"/>
    </row>
    <row r="265" spans="1:13" x14ac:dyDescent="0.25">
      <c r="A265" s="16"/>
      <c r="B265" s="16"/>
      <c r="C265" s="16"/>
      <c r="D265" s="32"/>
      <c r="E265" s="15" t="s">
        <v>17</v>
      </c>
      <c r="F265" s="23">
        <v>16</v>
      </c>
      <c r="G265" s="24">
        <v>0</v>
      </c>
      <c r="H265" s="24">
        <v>0</v>
      </c>
      <c r="I265" s="24">
        <v>0</v>
      </c>
      <c r="J265" s="25">
        <f>OR(F265&lt;&gt;0,G265&lt;&gt;0,H265&lt;&gt;0,I265&lt;&gt;0)*(F265 + (F265 = 0))*(G265 + (G265 = 0))*(H265 + (H265 = 0))*(I265 + (I265 = 0))</f>
        <v>16</v>
      </c>
      <c r="K265" s="16"/>
      <c r="L265" s="16"/>
      <c r="M265" s="16"/>
    </row>
    <row r="266" spans="1:13" x14ac:dyDescent="0.25">
      <c r="A266" s="16"/>
      <c r="B266" s="16"/>
      <c r="C266" s="16"/>
      <c r="D266" s="32"/>
      <c r="E266" s="16"/>
      <c r="F266" s="16"/>
      <c r="G266" s="16"/>
      <c r="H266" s="16"/>
      <c r="I266" s="16"/>
      <c r="J266" s="19" t="s">
        <v>264</v>
      </c>
      <c r="K266" s="21">
        <f>J265</f>
        <v>16</v>
      </c>
      <c r="L266" s="17">
        <v>0.96</v>
      </c>
      <c r="M266" s="21">
        <f>ROUND(K266*L266,2)</f>
        <v>15.36</v>
      </c>
    </row>
    <row r="267" spans="1:13" ht="0.95" customHeight="1" x14ac:dyDescent="0.25">
      <c r="A267" s="22"/>
      <c r="B267" s="22"/>
      <c r="C267" s="22"/>
      <c r="D267" s="33"/>
      <c r="E267" s="22"/>
      <c r="F267" s="22"/>
      <c r="G267" s="22"/>
      <c r="H267" s="22"/>
      <c r="I267" s="22"/>
      <c r="J267" s="22"/>
      <c r="K267" s="22"/>
      <c r="L267" s="22"/>
      <c r="M267" s="22"/>
    </row>
    <row r="268" spans="1:13" x14ac:dyDescent="0.25">
      <c r="A268" s="14" t="s">
        <v>265</v>
      </c>
      <c r="B268" s="15" t="s">
        <v>20</v>
      </c>
      <c r="C268" s="15" t="s">
        <v>184</v>
      </c>
      <c r="D268" s="31" t="s">
        <v>266</v>
      </c>
      <c r="E268" s="16"/>
      <c r="F268" s="16"/>
      <c r="G268" s="16"/>
      <c r="H268" s="16"/>
      <c r="I268" s="16"/>
      <c r="J268" s="16"/>
      <c r="K268" s="18">
        <f>K271</f>
        <v>4</v>
      </c>
      <c r="L268" s="18">
        <f>L271</f>
        <v>0.56000000000000005</v>
      </c>
      <c r="M268" s="18">
        <f>M271</f>
        <v>2.2400000000000002</v>
      </c>
    </row>
    <row r="269" spans="1:13" ht="33.75" x14ac:dyDescent="0.25">
      <c r="A269" s="16"/>
      <c r="B269" s="16"/>
      <c r="C269" s="16"/>
      <c r="D269" s="31" t="s">
        <v>267</v>
      </c>
      <c r="E269" s="16"/>
      <c r="F269" s="16"/>
      <c r="G269" s="16"/>
      <c r="H269" s="16"/>
      <c r="I269" s="16"/>
      <c r="J269" s="16"/>
      <c r="K269" s="16"/>
      <c r="L269" s="16"/>
      <c r="M269" s="16"/>
    </row>
    <row r="270" spans="1:13" x14ac:dyDescent="0.25">
      <c r="A270" s="16"/>
      <c r="B270" s="16"/>
      <c r="C270" s="16"/>
      <c r="D270" s="32"/>
      <c r="E270" s="15" t="s">
        <v>17</v>
      </c>
      <c r="F270" s="23">
        <v>4</v>
      </c>
      <c r="G270" s="24">
        <v>0</v>
      </c>
      <c r="H270" s="24">
        <v>0</v>
      </c>
      <c r="I270" s="24">
        <v>0</v>
      </c>
      <c r="J270" s="25">
        <f>OR(F270&lt;&gt;0,G270&lt;&gt;0,H270&lt;&gt;0,I270&lt;&gt;0)*(F270 + (F270 = 0))*(G270 + (G270 = 0))*(H270 + (H270 = 0))*(I270 + (I270 = 0))</f>
        <v>4</v>
      </c>
      <c r="K270" s="16"/>
      <c r="L270" s="16"/>
      <c r="M270" s="16"/>
    </row>
    <row r="271" spans="1:13" x14ac:dyDescent="0.25">
      <c r="A271" s="16"/>
      <c r="B271" s="16"/>
      <c r="C271" s="16"/>
      <c r="D271" s="32"/>
      <c r="E271" s="16"/>
      <c r="F271" s="16"/>
      <c r="G271" s="16"/>
      <c r="H271" s="16"/>
      <c r="I271" s="16"/>
      <c r="J271" s="19" t="s">
        <v>268</v>
      </c>
      <c r="K271" s="21">
        <f>J270</f>
        <v>4</v>
      </c>
      <c r="L271" s="17">
        <v>0.56000000000000005</v>
      </c>
      <c r="M271" s="21">
        <f>ROUND(K271*L271,2)</f>
        <v>2.2400000000000002</v>
      </c>
    </row>
    <row r="272" spans="1:13" ht="0.95" customHeight="1" x14ac:dyDescent="0.25">
      <c r="A272" s="22"/>
      <c r="B272" s="22"/>
      <c r="C272" s="22"/>
      <c r="D272" s="33"/>
      <c r="E272" s="22"/>
      <c r="F272" s="22"/>
      <c r="G272" s="22"/>
      <c r="H272" s="22"/>
      <c r="I272" s="22"/>
      <c r="J272" s="22"/>
      <c r="K272" s="22"/>
      <c r="L272" s="22"/>
      <c r="M272" s="22"/>
    </row>
    <row r="273" spans="1:13" x14ac:dyDescent="0.25">
      <c r="A273" s="14" t="s">
        <v>269</v>
      </c>
      <c r="B273" s="15" t="s">
        <v>20</v>
      </c>
      <c r="C273" s="15" t="s">
        <v>184</v>
      </c>
      <c r="D273" s="31" t="s">
        <v>270</v>
      </c>
      <c r="E273" s="16"/>
      <c r="F273" s="16"/>
      <c r="G273" s="16"/>
      <c r="H273" s="16"/>
      <c r="I273" s="16"/>
      <c r="J273" s="16"/>
      <c r="K273" s="18">
        <f>K276</f>
        <v>2</v>
      </c>
      <c r="L273" s="18">
        <f>L276</f>
        <v>5.94</v>
      </c>
      <c r="M273" s="18">
        <f>M276</f>
        <v>11.88</v>
      </c>
    </row>
    <row r="274" spans="1:13" ht="33.75" x14ac:dyDescent="0.25">
      <c r="A274" s="16"/>
      <c r="B274" s="16"/>
      <c r="C274" s="16"/>
      <c r="D274" s="31" t="s">
        <v>271</v>
      </c>
      <c r="E274" s="16"/>
      <c r="F274" s="16"/>
      <c r="G274" s="16"/>
      <c r="H274" s="16"/>
      <c r="I274" s="16"/>
      <c r="J274" s="16"/>
      <c r="K274" s="16"/>
      <c r="L274" s="16"/>
      <c r="M274" s="16"/>
    </row>
    <row r="275" spans="1:13" x14ac:dyDescent="0.25">
      <c r="A275" s="16"/>
      <c r="B275" s="16"/>
      <c r="C275" s="16"/>
      <c r="D275" s="32"/>
      <c r="E275" s="15" t="s">
        <v>17</v>
      </c>
      <c r="F275" s="23">
        <v>2</v>
      </c>
      <c r="G275" s="24">
        <v>0</v>
      </c>
      <c r="H275" s="24">
        <v>0</v>
      </c>
      <c r="I275" s="24">
        <v>0</v>
      </c>
      <c r="J275" s="25">
        <f>OR(F275&lt;&gt;0,G275&lt;&gt;0,H275&lt;&gt;0,I275&lt;&gt;0)*(F275 + (F275 = 0))*(G275 + (G275 = 0))*(H275 + (H275 = 0))*(I275 + (I275 = 0))</f>
        <v>2</v>
      </c>
      <c r="K275" s="16"/>
      <c r="L275" s="16"/>
      <c r="M275" s="16"/>
    </row>
    <row r="276" spans="1:13" x14ac:dyDescent="0.25">
      <c r="A276" s="16"/>
      <c r="B276" s="16"/>
      <c r="C276" s="16"/>
      <c r="D276" s="32"/>
      <c r="E276" s="16"/>
      <c r="F276" s="16"/>
      <c r="G276" s="16"/>
      <c r="H276" s="16"/>
      <c r="I276" s="16"/>
      <c r="J276" s="19" t="s">
        <v>272</v>
      </c>
      <c r="K276" s="21">
        <f>J275</f>
        <v>2</v>
      </c>
      <c r="L276" s="17">
        <v>5.94</v>
      </c>
      <c r="M276" s="21">
        <f>ROUND(K276*L276,2)</f>
        <v>11.88</v>
      </c>
    </row>
    <row r="277" spans="1:13" ht="0.95" customHeight="1" x14ac:dyDescent="0.25">
      <c r="A277" s="22"/>
      <c r="B277" s="22"/>
      <c r="C277" s="22"/>
      <c r="D277" s="33"/>
      <c r="E277" s="22"/>
      <c r="F277" s="22"/>
      <c r="G277" s="22"/>
      <c r="H277" s="22"/>
      <c r="I277" s="22"/>
      <c r="J277" s="22"/>
      <c r="K277" s="22"/>
      <c r="L277" s="22"/>
      <c r="M277" s="22"/>
    </row>
    <row r="278" spans="1:13" x14ac:dyDescent="0.25">
      <c r="A278" s="14" t="s">
        <v>273</v>
      </c>
      <c r="B278" s="15" t="s">
        <v>20</v>
      </c>
      <c r="C278" s="15" t="s">
        <v>184</v>
      </c>
      <c r="D278" s="31" t="s">
        <v>274</v>
      </c>
      <c r="E278" s="16"/>
      <c r="F278" s="16"/>
      <c r="G278" s="16"/>
      <c r="H278" s="16"/>
      <c r="I278" s="16"/>
      <c r="J278" s="16"/>
      <c r="K278" s="18">
        <f>K281</f>
        <v>4</v>
      </c>
      <c r="L278" s="18">
        <f>L281</f>
        <v>24.17</v>
      </c>
      <c r="M278" s="18">
        <f>M281</f>
        <v>96.68</v>
      </c>
    </row>
    <row r="279" spans="1:13" ht="33.75" x14ac:dyDescent="0.25">
      <c r="A279" s="16"/>
      <c r="B279" s="16"/>
      <c r="C279" s="16"/>
      <c r="D279" s="31" t="s">
        <v>275</v>
      </c>
      <c r="E279" s="16"/>
      <c r="F279" s="16"/>
      <c r="G279" s="16"/>
      <c r="H279" s="16"/>
      <c r="I279" s="16"/>
      <c r="J279" s="16"/>
      <c r="K279" s="16"/>
      <c r="L279" s="16"/>
      <c r="M279" s="16"/>
    </row>
    <row r="280" spans="1:13" x14ac:dyDescent="0.25">
      <c r="A280" s="16"/>
      <c r="B280" s="16"/>
      <c r="C280" s="16"/>
      <c r="D280" s="32"/>
      <c r="E280" s="15" t="s">
        <v>17</v>
      </c>
      <c r="F280" s="23">
        <v>4</v>
      </c>
      <c r="G280" s="24">
        <v>0</v>
      </c>
      <c r="H280" s="24">
        <v>0</v>
      </c>
      <c r="I280" s="24">
        <v>0</v>
      </c>
      <c r="J280" s="25">
        <f>OR(F280&lt;&gt;0,G280&lt;&gt;0,H280&lt;&gt;0,I280&lt;&gt;0)*(F280 + (F280 = 0))*(G280 + (G280 = 0))*(H280 + (H280 = 0))*(I280 + (I280 = 0))</f>
        <v>4</v>
      </c>
      <c r="K280" s="16"/>
      <c r="L280" s="16"/>
      <c r="M280" s="16"/>
    </row>
    <row r="281" spans="1:13" x14ac:dyDescent="0.25">
      <c r="A281" s="16"/>
      <c r="B281" s="16"/>
      <c r="C281" s="16"/>
      <c r="D281" s="32"/>
      <c r="E281" s="16"/>
      <c r="F281" s="16"/>
      <c r="G281" s="16"/>
      <c r="H281" s="16"/>
      <c r="I281" s="16"/>
      <c r="J281" s="19" t="s">
        <v>276</v>
      </c>
      <c r="K281" s="21">
        <f>J280</f>
        <v>4</v>
      </c>
      <c r="L281" s="17">
        <v>24.17</v>
      </c>
      <c r="M281" s="21">
        <f>ROUND(K281*L281,2)</f>
        <v>96.68</v>
      </c>
    </row>
    <row r="282" spans="1:13" ht="0.95" customHeight="1" x14ac:dyDescent="0.25">
      <c r="A282" s="22"/>
      <c r="B282" s="22"/>
      <c r="C282" s="22"/>
      <c r="D282" s="33"/>
      <c r="E282" s="22"/>
      <c r="F282" s="22"/>
      <c r="G282" s="22"/>
      <c r="H282" s="22"/>
      <c r="I282" s="22"/>
      <c r="J282" s="22"/>
      <c r="K282" s="22"/>
      <c r="L282" s="22"/>
      <c r="M282" s="22"/>
    </row>
    <row r="283" spans="1:13" x14ac:dyDescent="0.25">
      <c r="A283" s="14" t="s">
        <v>277</v>
      </c>
      <c r="B283" s="15" t="s">
        <v>20</v>
      </c>
      <c r="C283" s="15" t="s">
        <v>184</v>
      </c>
      <c r="D283" s="31" t="s">
        <v>278</v>
      </c>
      <c r="E283" s="16"/>
      <c r="F283" s="16"/>
      <c r="G283" s="16"/>
      <c r="H283" s="16"/>
      <c r="I283" s="16"/>
      <c r="J283" s="16"/>
      <c r="K283" s="18">
        <f>K286</f>
        <v>4</v>
      </c>
      <c r="L283" s="18">
        <f>L286</f>
        <v>9.83</v>
      </c>
      <c r="M283" s="18">
        <f>M286</f>
        <v>39.32</v>
      </c>
    </row>
    <row r="284" spans="1:13" ht="33.75" x14ac:dyDescent="0.25">
      <c r="A284" s="16"/>
      <c r="B284" s="16"/>
      <c r="C284" s="16"/>
      <c r="D284" s="31" t="s">
        <v>279</v>
      </c>
      <c r="E284" s="16"/>
      <c r="F284" s="16"/>
      <c r="G284" s="16"/>
      <c r="H284" s="16"/>
      <c r="I284" s="16"/>
      <c r="J284" s="16"/>
      <c r="K284" s="16"/>
      <c r="L284" s="16"/>
      <c r="M284" s="16"/>
    </row>
    <row r="285" spans="1:13" x14ac:dyDescent="0.25">
      <c r="A285" s="16"/>
      <c r="B285" s="16"/>
      <c r="C285" s="16"/>
      <c r="D285" s="32"/>
      <c r="E285" s="15" t="s">
        <v>17</v>
      </c>
      <c r="F285" s="23">
        <v>4</v>
      </c>
      <c r="G285" s="24">
        <v>0</v>
      </c>
      <c r="H285" s="24">
        <v>0</v>
      </c>
      <c r="I285" s="24">
        <v>0</v>
      </c>
      <c r="J285" s="25">
        <f>OR(F285&lt;&gt;0,G285&lt;&gt;0,H285&lt;&gt;0,I285&lt;&gt;0)*(F285 + (F285 = 0))*(G285 + (G285 = 0))*(H285 + (H285 = 0))*(I285 + (I285 = 0))</f>
        <v>4</v>
      </c>
      <c r="K285" s="16"/>
      <c r="L285" s="16"/>
      <c r="M285" s="16"/>
    </row>
    <row r="286" spans="1:13" x14ac:dyDescent="0.25">
      <c r="A286" s="16"/>
      <c r="B286" s="16"/>
      <c r="C286" s="16"/>
      <c r="D286" s="32"/>
      <c r="E286" s="16"/>
      <c r="F286" s="16"/>
      <c r="G286" s="16"/>
      <c r="H286" s="16"/>
      <c r="I286" s="16"/>
      <c r="J286" s="19" t="s">
        <v>280</v>
      </c>
      <c r="K286" s="21">
        <f>J285</f>
        <v>4</v>
      </c>
      <c r="L286" s="17">
        <v>9.83</v>
      </c>
      <c r="M286" s="21">
        <f>ROUND(K286*L286,2)</f>
        <v>39.32</v>
      </c>
    </row>
    <row r="287" spans="1:13" ht="0.95" customHeight="1" x14ac:dyDescent="0.25">
      <c r="A287" s="22"/>
      <c r="B287" s="22"/>
      <c r="C287" s="22"/>
      <c r="D287" s="33"/>
      <c r="E287" s="22"/>
      <c r="F287" s="22"/>
      <c r="G287" s="22"/>
      <c r="H287" s="22"/>
      <c r="I287" s="22"/>
      <c r="J287" s="22"/>
      <c r="K287" s="22"/>
      <c r="L287" s="22"/>
      <c r="M287" s="22"/>
    </row>
    <row r="288" spans="1:13" x14ac:dyDescent="0.25">
      <c r="A288" s="14" t="s">
        <v>281</v>
      </c>
      <c r="B288" s="15" t="s">
        <v>20</v>
      </c>
      <c r="C288" s="15" t="s">
        <v>184</v>
      </c>
      <c r="D288" s="31" t="s">
        <v>282</v>
      </c>
      <c r="E288" s="16"/>
      <c r="F288" s="16"/>
      <c r="G288" s="16"/>
      <c r="H288" s="16"/>
      <c r="I288" s="16"/>
      <c r="J288" s="16"/>
      <c r="K288" s="18">
        <f>K291</f>
        <v>4</v>
      </c>
      <c r="L288" s="18">
        <f>L291</f>
        <v>5.23</v>
      </c>
      <c r="M288" s="18">
        <f>M291</f>
        <v>20.92</v>
      </c>
    </row>
    <row r="289" spans="1:13" ht="33.75" x14ac:dyDescent="0.25">
      <c r="A289" s="16"/>
      <c r="B289" s="16"/>
      <c r="C289" s="16"/>
      <c r="D289" s="31" t="s">
        <v>283</v>
      </c>
      <c r="E289" s="16"/>
      <c r="F289" s="16"/>
      <c r="G289" s="16"/>
      <c r="H289" s="16"/>
      <c r="I289" s="16"/>
      <c r="J289" s="16"/>
      <c r="K289" s="16"/>
      <c r="L289" s="16"/>
      <c r="M289" s="16"/>
    </row>
    <row r="290" spans="1:13" x14ac:dyDescent="0.25">
      <c r="A290" s="16"/>
      <c r="B290" s="16"/>
      <c r="C290" s="16"/>
      <c r="D290" s="32"/>
      <c r="E290" s="15" t="s">
        <v>17</v>
      </c>
      <c r="F290" s="23">
        <v>4</v>
      </c>
      <c r="G290" s="24">
        <v>0</v>
      </c>
      <c r="H290" s="24">
        <v>0</v>
      </c>
      <c r="I290" s="24">
        <v>0</v>
      </c>
      <c r="J290" s="25">
        <f>OR(F290&lt;&gt;0,G290&lt;&gt;0,H290&lt;&gt;0,I290&lt;&gt;0)*(F290 + (F290 = 0))*(G290 + (G290 = 0))*(H290 + (H290 = 0))*(I290 + (I290 = 0))</f>
        <v>4</v>
      </c>
      <c r="K290" s="16"/>
      <c r="L290" s="16"/>
      <c r="M290" s="16"/>
    </row>
    <row r="291" spans="1:13" x14ac:dyDescent="0.25">
      <c r="A291" s="16"/>
      <c r="B291" s="16"/>
      <c r="C291" s="16"/>
      <c r="D291" s="32"/>
      <c r="E291" s="16"/>
      <c r="F291" s="16"/>
      <c r="G291" s="16"/>
      <c r="H291" s="16"/>
      <c r="I291" s="16"/>
      <c r="J291" s="19" t="s">
        <v>284</v>
      </c>
      <c r="K291" s="21">
        <f>J290</f>
        <v>4</v>
      </c>
      <c r="L291" s="17">
        <v>5.23</v>
      </c>
      <c r="M291" s="21">
        <f>ROUND(K291*L291,2)</f>
        <v>20.92</v>
      </c>
    </row>
    <row r="292" spans="1:13" ht="0.95" customHeight="1" x14ac:dyDescent="0.25">
      <c r="A292" s="22"/>
      <c r="B292" s="22"/>
      <c r="C292" s="22"/>
      <c r="D292" s="33"/>
      <c r="E292" s="22"/>
      <c r="F292" s="22"/>
      <c r="G292" s="22"/>
      <c r="H292" s="22"/>
      <c r="I292" s="22"/>
      <c r="J292" s="22"/>
      <c r="K292" s="22"/>
      <c r="L292" s="22"/>
      <c r="M292" s="22"/>
    </row>
    <row r="293" spans="1:13" x14ac:dyDescent="0.25">
      <c r="A293" s="14" t="s">
        <v>285</v>
      </c>
      <c r="B293" s="15" t="s">
        <v>20</v>
      </c>
      <c r="C293" s="15" t="s">
        <v>184</v>
      </c>
      <c r="D293" s="31" t="s">
        <v>286</v>
      </c>
      <c r="E293" s="16"/>
      <c r="F293" s="16"/>
      <c r="G293" s="16"/>
      <c r="H293" s="16"/>
      <c r="I293" s="16"/>
      <c r="J293" s="16"/>
      <c r="K293" s="18">
        <f>K296</f>
        <v>4</v>
      </c>
      <c r="L293" s="18">
        <f>L296</f>
        <v>3.22</v>
      </c>
      <c r="M293" s="18">
        <f>M296</f>
        <v>12.88</v>
      </c>
    </row>
    <row r="294" spans="1:13" ht="22.5" x14ac:dyDescent="0.25">
      <c r="A294" s="16"/>
      <c r="B294" s="16"/>
      <c r="C294" s="16"/>
      <c r="D294" s="31" t="s">
        <v>287</v>
      </c>
      <c r="E294" s="16"/>
      <c r="F294" s="16"/>
      <c r="G294" s="16"/>
      <c r="H294" s="16"/>
      <c r="I294" s="16"/>
      <c r="J294" s="16"/>
      <c r="K294" s="16"/>
      <c r="L294" s="16"/>
      <c r="M294" s="16"/>
    </row>
    <row r="295" spans="1:13" x14ac:dyDescent="0.25">
      <c r="A295" s="16"/>
      <c r="B295" s="16"/>
      <c r="C295" s="16"/>
      <c r="D295" s="32"/>
      <c r="E295" s="15" t="s">
        <v>17</v>
      </c>
      <c r="F295" s="23">
        <v>4</v>
      </c>
      <c r="G295" s="24">
        <v>0</v>
      </c>
      <c r="H295" s="24">
        <v>0</v>
      </c>
      <c r="I295" s="24">
        <v>0</v>
      </c>
      <c r="J295" s="25">
        <f>OR(F295&lt;&gt;0,G295&lt;&gt;0,H295&lt;&gt;0,I295&lt;&gt;0)*(F295 + (F295 = 0))*(G295 + (G295 = 0))*(H295 + (H295 = 0))*(I295 + (I295 = 0))</f>
        <v>4</v>
      </c>
      <c r="K295" s="16"/>
      <c r="L295" s="16"/>
      <c r="M295" s="16"/>
    </row>
    <row r="296" spans="1:13" x14ac:dyDescent="0.25">
      <c r="A296" s="16"/>
      <c r="B296" s="16"/>
      <c r="C296" s="16"/>
      <c r="D296" s="32"/>
      <c r="E296" s="16"/>
      <c r="F296" s="16"/>
      <c r="G296" s="16"/>
      <c r="H296" s="16"/>
      <c r="I296" s="16"/>
      <c r="J296" s="19" t="s">
        <v>288</v>
      </c>
      <c r="K296" s="21">
        <f>J295</f>
        <v>4</v>
      </c>
      <c r="L296" s="17">
        <v>3.22</v>
      </c>
      <c r="M296" s="21">
        <f>ROUND(K296*L296,2)</f>
        <v>12.88</v>
      </c>
    </row>
    <row r="297" spans="1:13" ht="0.95" customHeight="1" x14ac:dyDescent="0.25">
      <c r="A297" s="22"/>
      <c r="B297" s="22"/>
      <c r="C297" s="22"/>
      <c r="D297" s="33"/>
      <c r="E297" s="22"/>
      <c r="F297" s="22"/>
      <c r="G297" s="22"/>
      <c r="H297" s="22"/>
      <c r="I297" s="22"/>
      <c r="J297" s="22"/>
      <c r="K297" s="22"/>
      <c r="L297" s="22"/>
      <c r="M297" s="22"/>
    </row>
    <row r="298" spans="1:13" x14ac:dyDescent="0.25">
      <c r="A298" s="14" t="s">
        <v>289</v>
      </c>
      <c r="B298" s="15" t="s">
        <v>20</v>
      </c>
      <c r="C298" s="15" t="s">
        <v>184</v>
      </c>
      <c r="D298" s="31" t="s">
        <v>290</v>
      </c>
      <c r="E298" s="16"/>
      <c r="F298" s="16"/>
      <c r="G298" s="16"/>
      <c r="H298" s="16"/>
      <c r="I298" s="16"/>
      <c r="J298" s="16"/>
      <c r="K298" s="18">
        <f>K301</f>
        <v>4</v>
      </c>
      <c r="L298" s="18">
        <f>L301</f>
        <v>2.4900000000000002</v>
      </c>
      <c r="M298" s="18">
        <f>M301</f>
        <v>9.9600000000000009</v>
      </c>
    </row>
    <row r="299" spans="1:13" ht="33.75" x14ac:dyDescent="0.25">
      <c r="A299" s="16"/>
      <c r="B299" s="16"/>
      <c r="C299" s="16"/>
      <c r="D299" s="31" t="s">
        <v>291</v>
      </c>
      <c r="E299" s="16"/>
      <c r="F299" s="16"/>
      <c r="G299" s="16"/>
      <c r="H299" s="16"/>
      <c r="I299" s="16"/>
      <c r="J299" s="16"/>
      <c r="K299" s="16"/>
      <c r="L299" s="16"/>
      <c r="M299" s="16"/>
    </row>
    <row r="300" spans="1:13" x14ac:dyDescent="0.25">
      <c r="A300" s="16"/>
      <c r="B300" s="16"/>
      <c r="C300" s="16"/>
      <c r="D300" s="32"/>
      <c r="E300" s="15" t="s">
        <v>17</v>
      </c>
      <c r="F300" s="23">
        <v>4</v>
      </c>
      <c r="G300" s="24">
        <v>0</v>
      </c>
      <c r="H300" s="24">
        <v>0</v>
      </c>
      <c r="I300" s="24">
        <v>0</v>
      </c>
      <c r="J300" s="25">
        <f>OR(F300&lt;&gt;0,G300&lt;&gt;0,H300&lt;&gt;0,I300&lt;&gt;0)*(F300 + (F300 = 0))*(G300 + (G300 = 0))*(H300 + (H300 = 0))*(I300 + (I300 = 0))</f>
        <v>4</v>
      </c>
      <c r="K300" s="16"/>
      <c r="L300" s="16"/>
      <c r="M300" s="16"/>
    </row>
    <row r="301" spans="1:13" x14ac:dyDescent="0.25">
      <c r="A301" s="16"/>
      <c r="B301" s="16"/>
      <c r="C301" s="16"/>
      <c r="D301" s="32"/>
      <c r="E301" s="16"/>
      <c r="F301" s="16"/>
      <c r="G301" s="16"/>
      <c r="H301" s="16"/>
      <c r="I301" s="16"/>
      <c r="J301" s="19" t="s">
        <v>292</v>
      </c>
      <c r="K301" s="21">
        <f>J300</f>
        <v>4</v>
      </c>
      <c r="L301" s="17">
        <v>2.4900000000000002</v>
      </c>
      <c r="M301" s="21">
        <f>ROUND(K301*L301,2)</f>
        <v>9.9600000000000009</v>
      </c>
    </row>
    <row r="302" spans="1:13" ht="0.95" customHeight="1" x14ac:dyDescent="0.25">
      <c r="A302" s="22"/>
      <c r="B302" s="22"/>
      <c r="C302" s="22"/>
      <c r="D302" s="33"/>
      <c r="E302" s="22"/>
      <c r="F302" s="22"/>
      <c r="G302" s="22"/>
      <c r="H302" s="22"/>
      <c r="I302" s="22"/>
      <c r="J302" s="22"/>
      <c r="K302" s="22"/>
      <c r="L302" s="22"/>
      <c r="M302" s="22"/>
    </row>
    <row r="303" spans="1:13" x14ac:dyDescent="0.25">
      <c r="A303" s="14" t="s">
        <v>293</v>
      </c>
      <c r="B303" s="15" t="s">
        <v>20</v>
      </c>
      <c r="C303" s="15" t="s">
        <v>184</v>
      </c>
      <c r="D303" s="31" t="s">
        <v>294</v>
      </c>
      <c r="E303" s="16"/>
      <c r="F303" s="16"/>
      <c r="G303" s="16"/>
      <c r="H303" s="16"/>
      <c r="I303" s="16"/>
      <c r="J303" s="16"/>
      <c r="K303" s="18">
        <f>K306</f>
        <v>4</v>
      </c>
      <c r="L303" s="18">
        <f>L306</f>
        <v>28.44</v>
      </c>
      <c r="M303" s="18">
        <f>M306</f>
        <v>113.76</v>
      </c>
    </row>
    <row r="304" spans="1:13" ht="33.75" x14ac:dyDescent="0.25">
      <c r="A304" s="16"/>
      <c r="B304" s="16"/>
      <c r="C304" s="16"/>
      <c r="D304" s="31" t="s">
        <v>295</v>
      </c>
      <c r="E304" s="16"/>
      <c r="F304" s="16"/>
      <c r="G304" s="16"/>
      <c r="H304" s="16"/>
      <c r="I304" s="16"/>
      <c r="J304" s="16"/>
      <c r="K304" s="16"/>
      <c r="L304" s="16"/>
      <c r="M304" s="16"/>
    </row>
    <row r="305" spans="1:13" x14ac:dyDescent="0.25">
      <c r="A305" s="16"/>
      <c r="B305" s="16"/>
      <c r="C305" s="16"/>
      <c r="D305" s="32"/>
      <c r="E305" s="15" t="s">
        <v>17</v>
      </c>
      <c r="F305" s="23">
        <v>4</v>
      </c>
      <c r="G305" s="24">
        <v>0</v>
      </c>
      <c r="H305" s="24">
        <v>0</v>
      </c>
      <c r="I305" s="24">
        <v>0</v>
      </c>
      <c r="J305" s="25">
        <f>OR(F305&lt;&gt;0,G305&lt;&gt;0,H305&lt;&gt;0,I305&lt;&gt;0)*(F305 + (F305 = 0))*(G305 + (G305 = 0))*(H305 + (H305 = 0))*(I305 + (I305 = 0))</f>
        <v>4</v>
      </c>
      <c r="K305" s="16"/>
      <c r="L305" s="16"/>
      <c r="M305" s="16"/>
    </row>
    <row r="306" spans="1:13" x14ac:dyDescent="0.25">
      <c r="A306" s="16"/>
      <c r="B306" s="16"/>
      <c r="C306" s="16"/>
      <c r="D306" s="32"/>
      <c r="E306" s="16"/>
      <c r="F306" s="16"/>
      <c r="G306" s="16"/>
      <c r="H306" s="16"/>
      <c r="I306" s="16"/>
      <c r="J306" s="19" t="s">
        <v>296</v>
      </c>
      <c r="K306" s="21">
        <f>J305</f>
        <v>4</v>
      </c>
      <c r="L306" s="17">
        <v>28.44</v>
      </c>
      <c r="M306" s="21">
        <f>ROUND(K306*L306,2)</f>
        <v>113.76</v>
      </c>
    </row>
    <row r="307" spans="1:13" ht="0.95" customHeight="1" x14ac:dyDescent="0.25">
      <c r="A307" s="22"/>
      <c r="B307" s="22"/>
      <c r="C307" s="22"/>
      <c r="D307" s="33"/>
      <c r="E307" s="22"/>
      <c r="F307" s="22"/>
      <c r="G307" s="22"/>
      <c r="H307" s="22"/>
      <c r="I307" s="22"/>
      <c r="J307" s="22"/>
      <c r="K307" s="22"/>
      <c r="L307" s="22"/>
      <c r="M307" s="22"/>
    </row>
    <row r="308" spans="1:13" x14ac:dyDescent="0.25">
      <c r="A308" s="14" t="s">
        <v>297</v>
      </c>
      <c r="B308" s="15" t="s">
        <v>20</v>
      </c>
      <c r="C308" s="15" t="s">
        <v>184</v>
      </c>
      <c r="D308" s="31" t="s">
        <v>298</v>
      </c>
      <c r="E308" s="16"/>
      <c r="F308" s="16"/>
      <c r="G308" s="16"/>
      <c r="H308" s="16"/>
      <c r="I308" s="16"/>
      <c r="J308" s="16"/>
      <c r="K308" s="18">
        <f>K311</f>
        <v>4</v>
      </c>
      <c r="L308" s="18">
        <f>L311</f>
        <v>41.26</v>
      </c>
      <c r="M308" s="18">
        <f>M311</f>
        <v>165.04</v>
      </c>
    </row>
    <row r="309" spans="1:13" ht="123.75" x14ac:dyDescent="0.25">
      <c r="A309" s="16"/>
      <c r="B309" s="16"/>
      <c r="C309" s="16"/>
      <c r="D309" s="31" t="s">
        <v>299</v>
      </c>
      <c r="E309" s="16"/>
      <c r="F309" s="16"/>
      <c r="G309" s="16"/>
      <c r="H309" s="16"/>
      <c r="I309" s="16"/>
      <c r="J309" s="16"/>
      <c r="K309" s="16"/>
      <c r="L309" s="16"/>
      <c r="M309" s="16"/>
    </row>
    <row r="310" spans="1:13" x14ac:dyDescent="0.25">
      <c r="A310" s="16"/>
      <c r="B310" s="16"/>
      <c r="C310" s="16"/>
      <c r="D310" s="32"/>
      <c r="E310" s="15" t="s">
        <v>17</v>
      </c>
      <c r="F310" s="23">
        <v>4</v>
      </c>
      <c r="G310" s="24">
        <v>0</v>
      </c>
      <c r="H310" s="24">
        <v>0</v>
      </c>
      <c r="I310" s="24">
        <v>0</v>
      </c>
      <c r="J310" s="25">
        <f>OR(F310&lt;&gt;0,G310&lt;&gt;0,H310&lt;&gt;0,I310&lt;&gt;0)*(F310 + (F310 = 0))*(G310 + (G310 = 0))*(H310 + (H310 = 0))*(I310 + (I310 = 0))</f>
        <v>4</v>
      </c>
      <c r="K310" s="16"/>
      <c r="L310" s="16"/>
      <c r="M310" s="16"/>
    </row>
    <row r="311" spans="1:13" x14ac:dyDescent="0.25">
      <c r="A311" s="16"/>
      <c r="B311" s="16"/>
      <c r="C311" s="16"/>
      <c r="D311" s="32"/>
      <c r="E311" s="16"/>
      <c r="F311" s="16"/>
      <c r="G311" s="16"/>
      <c r="H311" s="16"/>
      <c r="I311" s="16"/>
      <c r="J311" s="19" t="s">
        <v>300</v>
      </c>
      <c r="K311" s="21">
        <f>J310</f>
        <v>4</v>
      </c>
      <c r="L311" s="17">
        <v>41.26</v>
      </c>
      <c r="M311" s="21">
        <f>ROUND(K311*L311,2)</f>
        <v>165.04</v>
      </c>
    </row>
    <row r="312" spans="1:13" ht="0.95" customHeight="1" x14ac:dyDescent="0.25">
      <c r="A312" s="22"/>
      <c r="B312" s="22"/>
      <c r="C312" s="22"/>
      <c r="D312" s="33"/>
      <c r="E312" s="22"/>
      <c r="F312" s="22"/>
      <c r="G312" s="22"/>
      <c r="H312" s="22"/>
      <c r="I312" s="22"/>
      <c r="J312" s="22"/>
      <c r="K312" s="22"/>
      <c r="L312" s="22"/>
      <c r="M312" s="22"/>
    </row>
    <row r="313" spans="1:13" x14ac:dyDescent="0.25">
      <c r="A313" s="16"/>
      <c r="B313" s="16"/>
      <c r="C313" s="16"/>
      <c r="D313" s="32"/>
      <c r="E313" s="16"/>
      <c r="F313" s="16"/>
      <c r="G313" s="16"/>
      <c r="H313" s="16"/>
      <c r="I313" s="16"/>
      <c r="J313" s="19" t="s">
        <v>301</v>
      </c>
      <c r="K313" s="17">
        <v>1</v>
      </c>
      <c r="L313" s="21">
        <f>M253+M258+M263+M268+M273+M278+M283+M288+M293+M298+M303+M308</f>
        <v>526.88</v>
      </c>
      <c r="M313" s="21">
        <f>ROUND(K313*L313,2)</f>
        <v>526.88</v>
      </c>
    </row>
    <row r="314" spans="1:13" ht="0.95" customHeight="1" x14ac:dyDescent="0.25">
      <c r="A314" s="22"/>
      <c r="B314" s="22"/>
      <c r="C314" s="22"/>
      <c r="D314" s="33"/>
      <c r="E314" s="22"/>
      <c r="F314" s="22"/>
      <c r="G314" s="22"/>
      <c r="H314" s="22"/>
      <c r="I314" s="22"/>
      <c r="J314" s="22"/>
      <c r="K314" s="22"/>
      <c r="L314" s="22"/>
      <c r="M314" s="22"/>
    </row>
    <row r="315" spans="1:13" x14ac:dyDescent="0.25">
      <c r="A315" s="26" t="s">
        <v>302</v>
      </c>
      <c r="B315" s="26" t="s">
        <v>16</v>
      </c>
      <c r="C315" s="26" t="s">
        <v>17</v>
      </c>
      <c r="D315" s="34" t="s">
        <v>303</v>
      </c>
      <c r="E315" s="27"/>
      <c r="F315" s="27"/>
      <c r="G315" s="27"/>
      <c r="H315" s="27"/>
      <c r="I315" s="27"/>
      <c r="J315" s="27"/>
      <c r="K315" s="28">
        <f>K326</f>
        <v>1</v>
      </c>
      <c r="L315" s="28">
        <f>L326</f>
        <v>222.18</v>
      </c>
      <c r="M315" s="28">
        <f>M326</f>
        <v>222.18</v>
      </c>
    </row>
    <row r="316" spans="1:13" x14ac:dyDescent="0.25">
      <c r="A316" s="14" t="s">
        <v>304</v>
      </c>
      <c r="B316" s="15" t="s">
        <v>20</v>
      </c>
      <c r="C316" s="15" t="s">
        <v>184</v>
      </c>
      <c r="D316" s="31" t="s">
        <v>305</v>
      </c>
      <c r="E316" s="16"/>
      <c r="F316" s="16"/>
      <c r="G316" s="16"/>
      <c r="H316" s="16"/>
      <c r="I316" s="16"/>
      <c r="J316" s="16"/>
      <c r="K316" s="18">
        <f>K319</f>
        <v>1</v>
      </c>
      <c r="L316" s="18">
        <f>L319</f>
        <v>145.76</v>
      </c>
      <c r="M316" s="18">
        <f>M319</f>
        <v>145.76</v>
      </c>
    </row>
    <row r="317" spans="1:13" ht="78.75" x14ac:dyDescent="0.25">
      <c r="A317" s="16"/>
      <c r="B317" s="16"/>
      <c r="C317" s="16"/>
      <c r="D317" s="31" t="s">
        <v>306</v>
      </c>
      <c r="E317" s="16"/>
      <c r="F317" s="16"/>
      <c r="G317" s="16"/>
      <c r="H317" s="16"/>
      <c r="I317" s="16"/>
      <c r="J317" s="16"/>
      <c r="K317" s="16"/>
      <c r="L317" s="16"/>
      <c r="M317" s="16"/>
    </row>
    <row r="318" spans="1:13" x14ac:dyDescent="0.25">
      <c r="A318" s="16"/>
      <c r="B318" s="16"/>
      <c r="C318" s="16"/>
      <c r="D318" s="32"/>
      <c r="E318" s="15" t="s">
        <v>17</v>
      </c>
      <c r="F318" s="23">
        <v>1</v>
      </c>
      <c r="G318" s="24">
        <v>0</v>
      </c>
      <c r="H318" s="24">
        <v>0</v>
      </c>
      <c r="I318" s="24">
        <v>0</v>
      </c>
      <c r="J318" s="25">
        <f>OR(F318&lt;&gt;0,G318&lt;&gt;0,H318&lt;&gt;0,I318&lt;&gt;0)*(F318 + (F318 = 0))*(G318 + (G318 = 0))*(H318 + (H318 = 0))*(I318 + (I318 = 0))</f>
        <v>1</v>
      </c>
      <c r="K318" s="16"/>
      <c r="L318" s="16"/>
      <c r="M318" s="16"/>
    </row>
    <row r="319" spans="1:13" x14ac:dyDescent="0.25">
      <c r="A319" s="16"/>
      <c r="B319" s="16"/>
      <c r="C319" s="16"/>
      <c r="D319" s="32"/>
      <c r="E319" s="16"/>
      <c r="F319" s="16"/>
      <c r="G319" s="16"/>
      <c r="H319" s="16"/>
      <c r="I319" s="16"/>
      <c r="J319" s="19" t="s">
        <v>307</v>
      </c>
      <c r="K319" s="21">
        <f>J318</f>
        <v>1</v>
      </c>
      <c r="L319" s="17">
        <v>145.76</v>
      </c>
      <c r="M319" s="21">
        <f>ROUND(K319*L319,2)</f>
        <v>145.76</v>
      </c>
    </row>
    <row r="320" spans="1:13" ht="0.95" customHeight="1" x14ac:dyDescent="0.25">
      <c r="A320" s="22"/>
      <c r="B320" s="22"/>
      <c r="C320" s="22"/>
      <c r="D320" s="33"/>
      <c r="E320" s="22"/>
      <c r="F320" s="22"/>
      <c r="G320" s="22"/>
      <c r="H320" s="22"/>
      <c r="I320" s="22"/>
      <c r="J320" s="22"/>
      <c r="K320" s="22"/>
      <c r="L320" s="22"/>
      <c r="M320" s="22"/>
    </row>
    <row r="321" spans="1:13" x14ac:dyDescent="0.25">
      <c r="A321" s="14" t="s">
        <v>308</v>
      </c>
      <c r="B321" s="15" t="s">
        <v>20</v>
      </c>
      <c r="C321" s="15" t="s">
        <v>184</v>
      </c>
      <c r="D321" s="31" t="s">
        <v>309</v>
      </c>
      <c r="E321" s="16"/>
      <c r="F321" s="16"/>
      <c r="G321" s="16"/>
      <c r="H321" s="16"/>
      <c r="I321" s="16"/>
      <c r="J321" s="16"/>
      <c r="K321" s="18">
        <f>K324</f>
        <v>1</v>
      </c>
      <c r="L321" s="18">
        <f>L324</f>
        <v>76.42</v>
      </c>
      <c r="M321" s="18">
        <f>M324</f>
        <v>76.42</v>
      </c>
    </row>
    <row r="322" spans="1:13" ht="33.75" x14ac:dyDescent="0.25">
      <c r="A322" s="16"/>
      <c r="B322" s="16"/>
      <c r="C322" s="16"/>
      <c r="D322" s="31" t="s">
        <v>310</v>
      </c>
      <c r="E322" s="16"/>
      <c r="F322" s="16"/>
      <c r="G322" s="16"/>
      <c r="H322" s="16"/>
      <c r="I322" s="16"/>
      <c r="J322" s="16"/>
      <c r="K322" s="16"/>
      <c r="L322" s="16"/>
      <c r="M322" s="16"/>
    </row>
    <row r="323" spans="1:13" x14ac:dyDescent="0.25">
      <c r="A323" s="16"/>
      <c r="B323" s="16"/>
      <c r="C323" s="16"/>
      <c r="D323" s="32"/>
      <c r="E323" s="15" t="s">
        <v>17</v>
      </c>
      <c r="F323" s="23">
        <v>1</v>
      </c>
      <c r="G323" s="24">
        <v>0</v>
      </c>
      <c r="H323" s="24">
        <v>0</v>
      </c>
      <c r="I323" s="24">
        <v>0</v>
      </c>
      <c r="J323" s="25">
        <f>OR(F323&lt;&gt;0,G323&lt;&gt;0,H323&lt;&gt;0,I323&lt;&gt;0)*(F323 + (F323 = 0))*(G323 + (G323 = 0))*(H323 + (H323 = 0))*(I323 + (I323 = 0))</f>
        <v>1</v>
      </c>
      <c r="K323" s="16"/>
      <c r="L323" s="16"/>
      <c r="M323" s="16"/>
    </row>
    <row r="324" spans="1:13" x14ac:dyDescent="0.25">
      <c r="A324" s="16"/>
      <c r="B324" s="16"/>
      <c r="C324" s="16"/>
      <c r="D324" s="32"/>
      <c r="E324" s="16"/>
      <c r="F324" s="16"/>
      <c r="G324" s="16"/>
      <c r="H324" s="16"/>
      <c r="I324" s="16"/>
      <c r="J324" s="19" t="s">
        <v>311</v>
      </c>
      <c r="K324" s="21">
        <f>J323</f>
        <v>1</v>
      </c>
      <c r="L324" s="17">
        <v>76.42</v>
      </c>
      <c r="M324" s="21">
        <f>ROUND(K324*L324,2)</f>
        <v>76.42</v>
      </c>
    </row>
    <row r="325" spans="1:13" ht="0.95" customHeight="1" x14ac:dyDescent="0.25">
      <c r="A325" s="22"/>
      <c r="B325" s="22"/>
      <c r="C325" s="22"/>
      <c r="D325" s="33"/>
      <c r="E325" s="22"/>
      <c r="F325" s="22"/>
      <c r="G325" s="22"/>
      <c r="H325" s="22"/>
      <c r="I325" s="22"/>
      <c r="J325" s="22"/>
      <c r="K325" s="22"/>
      <c r="L325" s="22"/>
      <c r="M325" s="22"/>
    </row>
    <row r="326" spans="1:13" x14ac:dyDescent="0.25">
      <c r="A326" s="16"/>
      <c r="B326" s="16"/>
      <c r="C326" s="16"/>
      <c r="D326" s="32"/>
      <c r="E326" s="16"/>
      <c r="F326" s="16"/>
      <c r="G326" s="16"/>
      <c r="H326" s="16"/>
      <c r="I326" s="16"/>
      <c r="J326" s="19" t="s">
        <v>312</v>
      </c>
      <c r="K326" s="17">
        <v>1</v>
      </c>
      <c r="L326" s="21">
        <f>M316+M321</f>
        <v>222.18</v>
      </c>
      <c r="M326" s="21">
        <f>ROUND(K326*L326,2)</f>
        <v>222.18</v>
      </c>
    </row>
    <row r="327" spans="1:13" ht="0.95" customHeight="1" x14ac:dyDescent="0.25">
      <c r="A327" s="22"/>
      <c r="B327" s="22"/>
      <c r="C327" s="22"/>
      <c r="D327" s="33"/>
      <c r="E327" s="22"/>
      <c r="F327" s="22"/>
      <c r="G327" s="22"/>
      <c r="H327" s="22"/>
      <c r="I327" s="22"/>
      <c r="J327" s="22"/>
      <c r="K327" s="22"/>
      <c r="L327" s="22"/>
      <c r="M327" s="22"/>
    </row>
    <row r="328" spans="1:13" ht="15.75" thickBot="1" x14ac:dyDescent="0.3">
      <c r="A328" s="65"/>
      <c r="B328" s="65"/>
      <c r="C328" s="65"/>
      <c r="D328" s="66"/>
      <c r="E328" s="65"/>
      <c r="F328" s="65"/>
      <c r="G328" s="65"/>
      <c r="H328" s="65"/>
      <c r="I328" s="65"/>
      <c r="J328" s="67" t="s">
        <v>313</v>
      </c>
      <c r="K328" s="68">
        <v>1</v>
      </c>
      <c r="L328" s="69">
        <f>M158+M210+M223+M252+M315</f>
        <v>5053.3599999999997</v>
      </c>
      <c r="M328" s="69">
        <f>ROUND(K328*L328,2)</f>
        <v>5053.3599999999997</v>
      </c>
    </row>
    <row r="329" spans="1:13" ht="0.95" customHeight="1" thickTop="1" x14ac:dyDescent="0.25">
      <c r="A329" s="50"/>
      <c r="B329" s="50"/>
      <c r="C329" s="50"/>
      <c r="D329" s="64"/>
      <c r="E329" s="50"/>
      <c r="F329" s="50"/>
      <c r="G329" s="4"/>
      <c r="H329" s="4"/>
      <c r="I329" s="4"/>
      <c r="J329" s="4"/>
      <c r="K329" s="4"/>
      <c r="L329" s="4"/>
      <c r="M329" s="4"/>
    </row>
    <row r="330" spans="1:13" x14ac:dyDescent="0.25">
      <c r="A330" s="3"/>
      <c r="B330" s="3"/>
      <c r="C330" s="3"/>
      <c r="D330" s="5"/>
      <c r="E330" s="3"/>
      <c r="F330" s="3"/>
      <c r="G330" s="44" t="s">
        <v>319</v>
      </c>
      <c r="H330" s="45"/>
      <c r="I330" s="45"/>
      <c r="J330" s="61"/>
      <c r="K330" s="46">
        <v>1</v>
      </c>
      <c r="L330" s="47">
        <f>M4+M11+M97+M139+M152</f>
        <v>0</v>
      </c>
      <c r="M330" s="48">
        <f>ROUND(K330*L330,2)</f>
        <v>0</v>
      </c>
    </row>
    <row r="331" spans="1:13" ht="0.95" customHeight="1" x14ac:dyDescent="0.25">
      <c r="A331" s="4"/>
      <c r="B331" s="4"/>
      <c r="C331" s="4"/>
      <c r="D331" s="6"/>
      <c r="E331" s="4"/>
      <c r="F331" s="4"/>
      <c r="G331" s="49"/>
      <c r="H331" s="50"/>
      <c r="I331" s="51"/>
      <c r="J331" s="51"/>
      <c r="K331" s="51"/>
      <c r="L331" s="51"/>
      <c r="M331" s="52"/>
    </row>
    <row r="332" spans="1:13" x14ac:dyDescent="0.25">
      <c r="F332" s="53"/>
      <c r="I332" s="43" t="s">
        <v>318</v>
      </c>
      <c r="J332" s="62" t="s">
        <v>314</v>
      </c>
      <c r="K332" s="41"/>
      <c r="L332" s="41"/>
      <c r="M332" s="59"/>
    </row>
    <row r="333" spans="1:13" x14ac:dyDescent="0.25">
      <c r="F333" s="53"/>
      <c r="G333" s="55"/>
      <c r="H333" s="56"/>
      <c r="I333" s="57" t="s">
        <v>318</v>
      </c>
      <c r="J333" s="63" t="s">
        <v>315</v>
      </c>
      <c r="K333" s="58"/>
      <c r="L333" s="58"/>
      <c r="M333" s="60"/>
    </row>
    <row r="334" spans="1:13" ht="15.75" thickBot="1" x14ac:dyDescent="0.3">
      <c r="A334" s="74"/>
      <c r="B334" s="74"/>
      <c r="C334" s="74"/>
      <c r="D334" s="74"/>
      <c r="E334" s="74"/>
      <c r="F334" s="75"/>
      <c r="G334" s="76"/>
      <c r="H334" s="77" t="s">
        <v>168</v>
      </c>
      <c r="I334" s="77"/>
      <c r="J334" s="78"/>
      <c r="K334" s="76"/>
      <c r="L334" s="76"/>
      <c r="M334" s="79">
        <f>M157</f>
        <v>5053.3599999999997</v>
      </c>
    </row>
    <row r="335" spans="1:13" x14ac:dyDescent="0.25">
      <c r="A335" s="55"/>
      <c r="B335" s="56"/>
      <c r="C335" s="56"/>
      <c r="D335" s="56"/>
      <c r="E335" s="56"/>
      <c r="F335" s="54"/>
      <c r="G335" s="73" t="s">
        <v>320</v>
      </c>
      <c r="H335" s="71"/>
      <c r="I335" s="71"/>
      <c r="J335" s="72"/>
      <c r="K335" s="70"/>
      <c r="L335" s="58"/>
      <c r="M335" s="60">
        <f>M330+M332+M333+M334</f>
        <v>5053.3599999999997</v>
      </c>
    </row>
    <row r="336" spans="1:13" x14ac:dyDescent="0.25">
      <c r="I336" s="42"/>
      <c r="J336" s="42"/>
      <c r="K336" s="42"/>
      <c r="L336" s="42"/>
      <c r="M336" s="42"/>
    </row>
  </sheetData>
  <sheetProtection password="A406" sheet="1" objects="1" scenarios="1" selectLockedCells="1"/>
  <mergeCells count="3">
    <mergeCell ref="H334:J334"/>
    <mergeCell ref="G330:J330"/>
    <mergeCell ref="G335:J335"/>
  </mergeCells>
  <dataValidations disablePrompts="1" count="1">
    <dataValidation type="list" allowBlank="1" showInputMessage="1" showErrorMessage="1" sqref="B4:B331">
      <formula1>"Capítulo,Partida,Mano de obra,Maquinaria,Material,Otros,Tarea,"</formula1>
    </dataValidation>
  </dataValidation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Elena Vilor Barros</dc:creator>
  <cp:lastModifiedBy>Amparo  Fernández</cp:lastModifiedBy>
  <dcterms:created xsi:type="dcterms:W3CDTF">2019-11-19T15:49:13Z</dcterms:created>
  <dcterms:modified xsi:type="dcterms:W3CDTF">2020-01-24T08:02:16Z</dcterms:modified>
</cp:coreProperties>
</file>