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1655" windowHeight="6615"/>
  </bookViews>
  <sheets>
    <sheet name="Hoja1" sheetId="1" r:id="rId1"/>
    <sheet name="Hoja2" sheetId="2" r:id="rId2"/>
    <sheet name="Hoja3" sheetId="3" r:id="rId3"/>
  </sheets>
  <definedNames>
    <definedName name="_xlnm.Print_Area" localSheetId="0">Hoja1!$A$2:$I$387</definedName>
  </definedNames>
  <calcPr calcId="152511"/>
</workbook>
</file>

<file path=xl/calcChain.xml><?xml version="1.0" encoding="utf-8"?>
<calcChain xmlns="http://schemas.openxmlformats.org/spreadsheetml/2006/main">
  <c r="H320" i="1" l="1"/>
  <c r="H324" i="1"/>
  <c r="H328" i="1"/>
  <c r="G216" i="1"/>
  <c r="G203" i="1"/>
  <c r="G204" i="1"/>
  <c r="G160" i="1"/>
  <c r="H316" i="1"/>
  <c r="H317" i="1"/>
  <c r="H318" i="1"/>
  <c r="H319" i="1"/>
  <c r="H321" i="1"/>
  <c r="H322" i="1"/>
  <c r="H323" i="1"/>
  <c r="H325" i="1"/>
  <c r="H326" i="1"/>
  <c r="H327" i="1"/>
  <c r="H152" i="1"/>
  <c r="H153" i="1"/>
  <c r="H154" i="1"/>
  <c r="H155" i="1"/>
  <c r="H156" i="1"/>
  <c r="H157" i="1"/>
  <c r="H158" i="1"/>
  <c r="H159" i="1"/>
  <c r="G25" i="1"/>
  <c r="G375" i="1" l="1"/>
  <c r="G374" i="1" l="1"/>
  <c r="H374" i="1" s="1"/>
  <c r="G376" i="1"/>
  <c r="H375" i="1"/>
  <c r="G373" i="1"/>
  <c r="H12" i="1"/>
  <c r="H13" i="1"/>
  <c r="H15" i="1"/>
  <c r="H16" i="1"/>
  <c r="H20" i="1"/>
  <c r="H21" i="1"/>
  <c r="H24" i="1"/>
  <c r="H25" i="1"/>
  <c r="H27" i="1"/>
  <c r="H30" i="1"/>
  <c r="H31" i="1"/>
  <c r="H32" i="1"/>
  <c r="G33" i="1"/>
  <c r="H33" i="1" s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G52" i="1"/>
  <c r="G53" i="1"/>
  <c r="H53" i="1" s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G75" i="1"/>
  <c r="H75" i="1" s="1"/>
  <c r="H77" i="1"/>
  <c r="H78" i="1"/>
  <c r="H79" i="1"/>
  <c r="H80" i="1"/>
  <c r="H82" i="1"/>
  <c r="H83" i="1"/>
  <c r="H84" i="1"/>
  <c r="H85" i="1"/>
  <c r="H86" i="1"/>
  <c r="G87" i="1"/>
  <c r="H87" i="1" s="1"/>
  <c r="G88" i="1"/>
  <c r="H88" i="1" s="1"/>
  <c r="H91" i="1"/>
  <c r="H92" i="1"/>
  <c r="H93" i="1"/>
  <c r="H94" i="1"/>
  <c r="H95" i="1"/>
  <c r="H96" i="1"/>
  <c r="H97" i="1"/>
  <c r="H98" i="1"/>
  <c r="H99" i="1"/>
  <c r="H101" i="1"/>
  <c r="H102" i="1"/>
  <c r="H103" i="1"/>
  <c r="H105" i="1"/>
  <c r="H106" i="1"/>
  <c r="H107" i="1"/>
  <c r="G108" i="1"/>
  <c r="H108" i="1" s="1"/>
  <c r="H110" i="1"/>
  <c r="H111" i="1"/>
  <c r="H112" i="1"/>
  <c r="H113" i="1"/>
  <c r="H114" i="1"/>
  <c r="H115" i="1"/>
  <c r="H116" i="1"/>
  <c r="H118" i="1"/>
  <c r="H119" i="1"/>
  <c r="G120" i="1"/>
  <c r="H120" i="1" s="1"/>
  <c r="H123" i="1"/>
  <c r="H124" i="1"/>
  <c r="H126" i="1"/>
  <c r="H127" i="1"/>
  <c r="H128" i="1"/>
  <c r="H131" i="1"/>
  <c r="H132" i="1"/>
  <c r="H134" i="1"/>
  <c r="H135" i="1"/>
  <c r="H136" i="1"/>
  <c r="H139" i="1"/>
  <c r="H140" i="1"/>
  <c r="H142" i="1"/>
  <c r="H143" i="1"/>
  <c r="H144" i="1"/>
  <c r="G145" i="1"/>
  <c r="H145" i="1" s="1"/>
  <c r="H147" i="1"/>
  <c r="G148" i="1"/>
  <c r="H148" i="1" s="1"/>
  <c r="G149" i="1"/>
  <c r="H149" i="1" s="1"/>
  <c r="H160" i="1"/>
  <c r="H162" i="1"/>
  <c r="H163" i="1"/>
  <c r="H165" i="1"/>
  <c r="H166" i="1"/>
  <c r="H167" i="1"/>
  <c r="H169" i="1"/>
  <c r="H170" i="1"/>
  <c r="H171" i="1"/>
  <c r="H173" i="1"/>
  <c r="H174" i="1"/>
  <c r="H175" i="1"/>
  <c r="H177" i="1"/>
  <c r="H178" i="1"/>
  <c r="H179" i="1"/>
  <c r="H181" i="1"/>
  <c r="H182" i="1"/>
  <c r="H183" i="1"/>
  <c r="H185" i="1"/>
  <c r="H186" i="1"/>
  <c r="H187" i="1"/>
  <c r="G189" i="1"/>
  <c r="H191" i="1"/>
  <c r="H192" i="1"/>
  <c r="H194" i="1"/>
  <c r="H195" i="1"/>
  <c r="H196" i="1"/>
  <c r="H198" i="1"/>
  <c r="H199" i="1"/>
  <c r="H200" i="1"/>
  <c r="H202" i="1"/>
  <c r="H204" i="1"/>
  <c r="H207" i="1"/>
  <c r="H208" i="1"/>
  <c r="H209" i="1"/>
  <c r="H210" i="1"/>
  <c r="H211" i="1"/>
  <c r="H212" i="1"/>
  <c r="H213" i="1"/>
  <c r="H214" i="1"/>
  <c r="H215" i="1"/>
  <c r="H218" i="1"/>
  <c r="H219" i="1"/>
  <c r="H220" i="1"/>
  <c r="H221" i="1"/>
  <c r="H223" i="1"/>
  <c r="H224" i="1"/>
  <c r="H225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G240" i="1"/>
  <c r="H240" i="1" s="1"/>
  <c r="H242" i="1"/>
  <c r="H243" i="1"/>
  <c r="H244" i="1"/>
  <c r="H245" i="1"/>
  <c r="H246" i="1"/>
  <c r="G248" i="1"/>
  <c r="H248" i="1" s="1"/>
  <c r="H252" i="1"/>
  <c r="H253" i="1"/>
  <c r="H255" i="1"/>
  <c r="H256" i="1"/>
  <c r="H257" i="1"/>
  <c r="H260" i="1"/>
  <c r="H261" i="1"/>
  <c r="G263" i="1"/>
  <c r="H263" i="1" s="1"/>
  <c r="H265" i="1"/>
  <c r="H266" i="1"/>
  <c r="H269" i="1"/>
  <c r="H270" i="1"/>
  <c r="H272" i="1"/>
  <c r="H273" i="1"/>
  <c r="H274" i="1"/>
  <c r="H277" i="1"/>
  <c r="H278" i="1"/>
  <c r="H280" i="1"/>
  <c r="H281" i="1"/>
  <c r="H282" i="1"/>
  <c r="H285" i="1"/>
  <c r="H286" i="1"/>
  <c r="H288" i="1"/>
  <c r="H289" i="1"/>
  <c r="H290" i="1"/>
  <c r="H293" i="1"/>
  <c r="H294" i="1"/>
  <c r="H297" i="1"/>
  <c r="H298" i="1"/>
  <c r="H300" i="1"/>
  <c r="G301" i="1"/>
  <c r="H301" i="1" s="1"/>
  <c r="H303" i="1"/>
  <c r="H305" i="1"/>
  <c r="H306" i="1"/>
  <c r="H307" i="1"/>
  <c r="H309" i="1"/>
  <c r="H310" i="1"/>
  <c r="H311" i="1"/>
  <c r="H313" i="1"/>
  <c r="G314" i="1"/>
  <c r="H314" i="1" s="1"/>
  <c r="G329" i="1"/>
  <c r="H329" i="1" s="1"/>
  <c r="H332" i="1"/>
  <c r="H333" i="1"/>
  <c r="H335" i="1"/>
  <c r="H336" i="1"/>
  <c r="H337" i="1"/>
  <c r="H340" i="1"/>
  <c r="H341" i="1"/>
  <c r="H345" i="1"/>
  <c r="H346" i="1"/>
  <c r="H347" i="1"/>
  <c r="H350" i="1"/>
  <c r="H351" i="1"/>
  <c r="H355" i="1"/>
  <c r="H356" i="1"/>
  <c r="H357" i="1"/>
  <c r="H361" i="1"/>
  <c r="H362" i="1"/>
  <c r="G363" i="1"/>
  <c r="H363" i="1" s="1"/>
  <c r="H365" i="1"/>
  <c r="H366" i="1"/>
  <c r="H367" i="1"/>
  <c r="H368" i="1"/>
  <c r="H369" i="1"/>
  <c r="H370" i="1"/>
  <c r="H11" i="1"/>
  <c r="H371" i="1"/>
  <c r="H376" i="1"/>
  <c r="H373" i="1"/>
  <c r="H14" i="1"/>
  <c r="H17" i="1"/>
  <c r="H18" i="1"/>
  <c r="H19" i="1"/>
  <c r="H22" i="1"/>
  <c r="H23" i="1"/>
  <c r="H28" i="1"/>
  <c r="H29" i="1"/>
  <c r="H35" i="1"/>
  <c r="H51" i="1"/>
  <c r="H81" i="1"/>
  <c r="H100" i="1"/>
  <c r="H104" i="1"/>
  <c r="H117" i="1"/>
  <c r="H122" i="1"/>
  <c r="H380" i="1" s="1"/>
  <c r="H125" i="1"/>
  <c r="H129" i="1"/>
  <c r="H130" i="1"/>
  <c r="H133" i="1"/>
  <c r="H137" i="1"/>
  <c r="H138" i="1"/>
  <c r="H141" i="1"/>
  <c r="H164" i="1"/>
  <c r="H168" i="1"/>
  <c r="H172" i="1"/>
  <c r="H176" i="1"/>
  <c r="H180" i="1"/>
  <c r="H184" i="1"/>
  <c r="H188" i="1"/>
  <c r="H189" i="1"/>
  <c r="H193" i="1"/>
  <c r="H197" i="1"/>
  <c r="H201" i="1"/>
  <c r="H216" i="1"/>
  <c r="H222" i="1"/>
  <c r="H226" i="1"/>
  <c r="H247" i="1"/>
  <c r="H250" i="1"/>
  <c r="H251" i="1"/>
  <c r="H254" i="1"/>
  <c r="H258" i="1"/>
  <c r="H259" i="1"/>
  <c r="H262" i="1"/>
  <c r="H267" i="1"/>
  <c r="H268" i="1"/>
  <c r="H271" i="1"/>
  <c r="H275" i="1"/>
  <c r="H276" i="1"/>
  <c r="H279" i="1"/>
  <c r="H283" i="1"/>
  <c r="H284" i="1"/>
  <c r="H287" i="1"/>
  <c r="H291" i="1"/>
  <c r="H292" i="1"/>
  <c r="H295" i="1"/>
  <c r="H296" i="1"/>
  <c r="H299" i="1"/>
  <c r="H304" i="1"/>
  <c r="H308" i="1"/>
  <c r="H312" i="1"/>
  <c r="H331" i="1"/>
  <c r="H334" i="1"/>
  <c r="H338" i="1"/>
  <c r="H339" i="1"/>
  <c r="H342" i="1"/>
  <c r="H348" i="1"/>
  <c r="H349" i="1"/>
  <c r="H354" i="1"/>
  <c r="H360" i="1"/>
  <c r="H382" i="1" l="1"/>
  <c r="H383" i="1" l="1"/>
  <c r="H384" i="1" s="1"/>
  <c r="H386" i="1" s="1"/>
</calcChain>
</file>

<file path=xl/sharedStrings.xml><?xml version="1.0" encoding="utf-8"?>
<sst xmlns="http://schemas.openxmlformats.org/spreadsheetml/2006/main" count="1376" uniqueCount="599">
  <si>
    <t>Presupuesto</t>
  </si>
  <si>
    <t>Código</t>
  </si>
  <si>
    <t>Resumen</t>
  </si>
  <si>
    <t>Nat</t>
  </si>
  <si>
    <t>Ud</t>
  </si>
  <si>
    <t>Capítulo</t>
  </si>
  <si>
    <t/>
  </si>
  <si>
    <t xml:space="preserve">URES         </t>
  </si>
  <si>
    <t>ESTRUCTURAS</t>
  </si>
  <si>
    <t xml:space="preserve">URES.01      </t>
  </si>
  <si>
    <t>FALSO TUNEL APARCAMIENTOS</t>
  </si>
  <si>
    <t xml:space="preserve">U01RLA010    </t>
  </si>
  <si>
    <t>RELLENO EN TRASDÓS DE MURO CON MATERIAL FILTRANTE</t>
  </si>
  <si>
    <t>Partida</t>
  </si>
  <si>
    <t>m3</t>
  </si>
  <si>
    <t xml:space="preserve">PN01RTC090   </t>
  </si>
  <si>
    <t>TERRAPLÉN DE CORONACIÓN CON PRODUCTOS DE LA EXCAVACIÓN</t>
  </si>
  <si>
    <t xml:space="preserve">U05CH010     </t>
  </si>
  <si>
    <t>HORMIGÓN LIMPIEZA CIMENTACIÓN HM-20/B/40/IIa - e=10 cm</t>
  </si>
  <si>
    <t>m2</t>
  </si>
  <si>
    <t xml:space="preserve">U05CH032     </t>
  </si>
  <si>
    <t>HORMIGÓN CIMENTACIÓN MURO HM-25/P/20/IIa</t>
  </si>
  <si>
    <t xml:space="preserve">U05LAH010    </t>
  </si>
  <si>
    <t>HORMIGÓN ALZADO MURO HA-25/B/20/IIa</t>
  </si>
  <si>
    <t xml:space="preserve">U05LAE010    </t>
  </si>
  <si>
    <t>ENCOFRADO OCULTO ALZADO MUROS HORMIGÓN ARMADO</t>
  </si>
  <si>
    <t xml:space="preserve">U05LAE020    </t>
  </si>
  <si>
    <t>ENCOFRADO VISTO ALZADO MUROS HORMIGÓN ARMADO</t>
  </si>
  <si>
    <t xml:space="preserve">U05CR020     </t>
  </si>
  <si>
    <t>ACERO CORRUGADO ELABORADO / ARMADO B 500 S/SD CIMENT. MURO</t>
  </si>
  <si>
    <t>kg</t>
  </si>
  <si>
    <t xml:space="preserve">U05LAA020    </t>
  </si>
  <si>
    <t>ACERO CORRUGADO ELABORADO / ARMADO B 500 S/SD ALZADO MURO</t>
  </si>
  <si>
    <t xml:space="preserve">U02ET020     </t>
  </si>
  <si>
    <t>CIMBRA TUBULAR METÁLICA h&lt;6 m/1000 kg</t>
  </si>
  <si>
    <t xml:space="preserve">E10IAL160    </t>
  </si>
  <si>
    <t>IMPERMEABILIZACIÓN BICAPA ADHERIDA NO TRANSITABLE AUTOPR. C/GRAN</t>
  </si>
  <si>
    <t xml:space="preserve">IFU02H050    </t>
  </si>
  <si>
    <t>TRANSPORTE INTERIOR DE OBRA</t>
  </si>
  <si>
    <t xml:space="preserve">IFU05CE100   </t>
  </si>
  <si>
    <t>EXCAVACIÓN CIMIENTO TERRENO FLOJO S/TRANSPORTE A VERTEDERO</t>
  </si>
  <si>
    <t xml:space="preserve">U02LZC100    </t>
  </si>
  <si>
    <t>TUBERÍA DRENAJE PVC CORRUGADO DOBLE CIRCULAR SN4 DN=250 mm</t>
  </si>
  <si>
    <t>m</t>
  </si>
  <si>
    <t xml:space="preserve">URES.02      </t>
  </si>
  <si>
    <t>GALERIAS INSTALACIONES</t>
  </si>
  <si>
    <t xml:space="preserve">PNURES.01    </t>
  </si>
  <si>
    <t>Galería de servicio 3,5x3,5 m</t>
  </si>
  <si>
    <t xml:space="preserve">URES.03      </t>
  </si>
  <si>
    <t>MURO T1</t>
  </si>
  <si>
    <t xml:space="preserve">U01EEZ030    </t>
  </si>
  <si>
    <t>EXCAVACIÓN ZANJA TIERRA  SIN TRANSPORTE</t>
  </si>
  <si>
    <t xml:space="preserve">PN01RTN090   </t>
  </si>
  <si>
    <t>TERRAPLÉN EN NÚCLEO Y CIMIENTOS CON PRODUCTOS DE LA EXCAVACIÓN</t>
  </si>
  <si>
    <t xml:space="preserve">U01PE030     </t>
  </si>
  <si>
    <t>RASANTEO DE CORONACIÓN DE DESMONTE EN TIERRA EN CAJA ENSANCHE SI</t>
  </si>
  <si>
    <t xml:space="preserve">U01RLM010    </t>
  </si>
  <si>
    <t>RELLENO EN TRASDÓS DE MURO CON MATERIAL DE LA EXCAVACIÓN</t>
  </si>
  <si>
    <t xml:space="preserve">PNMT_003     </t>
  </si>
  <si>
    <t>CARGA Y TRANSPORTE CARRETERA TRÁNSITO VERTEDERO</t>
  </si>
  <si>
    <t xml:space="preserve">U05CH040     </t>
  </si>
  <si>
    <t>HORMIGÓN CIMENTACIÓN MURO HA-25/B/20/IIa</t>
  </si>
  <si>
    <t xml:space="preserve">U05CF010     </t>
  </si>
  <si>
    <t>ENCOFRADO EN CIMIENTO DE MURO</t>
  </si>
  <si>
    <t xml:space="preserve">PN02BT030    </t>
  </si>
  <si>
    <t>RELLENO FILTRANTE TRASDÓS MURO HORMIGÓN ARMADO</t>
  </si>
  <si>
    <t xml:space="preserve">U02GS010     </t>
  </si>
  <si>
    <t>LÁMINA GEOTEXTIL PES NO TEJIDO 120 g/m2  MURO DE HORMIGÓN</t>
  </si>
  <si>
    <t xml:space="preserve">URFP         </t>
  </si>
  <si>
    <t>FIRMES Y PAVIMENTOS</t>
  </si>
  <si>
    <t xml:space="preserve">URFP-1       </t>
  </si>
  <si>
    <t>FASE 1</t>
  </si>
  <si>
    <t xml:space="preserve">IFU01EDT080  </t>
  </si>
  <si>
    <t>DESMONTE TIERRA EXPLANACIÓN SIN TRANSPORTE</t>
  </si>
  <si>
    <t xml:space="preserve">IFU03EC012   </t>
  </si>
  <si>
    <t>SUELO ESTABILIZADO CON CEMENTO S-EST1 e=25 cm</t>
  </si>
  <si>
    <t>IFPNZZEX_IF01</t>
  </si>
  <si>
    <t>BASE DE CALZADA DE M.B.C. Y 28 cm DE BASE DE HORMIGÓN</t>
  </si>
  <si>
    <t>IFPNZZEXIF11B</t>
  </si>
  <si>
    <t>BASE DE CALZADA DE M.B.C. PARA APARCAMIENTO</t>
  </si>
  <si>
    <t>IFPNZZEX_IF02</t>
  </si>
  <si>
    <t>BASE DE CALZADA PARA ADOQUÍN Y 25 cm DE BASE DE HORMIGÓN</t>
  </si>
  <si>
    <t>IFPNZZEX_IF04</t>
  </si>
  <si>
    <t>PAVIMENTO DE HORMIGÓN DE 25 cm</t>
  </si>
  <si>
    <t>IFPNZZEX_IF05</t>
  </si>
  <si>
    <t>PAVIMENTO DE HORMIGÓN FRATASADO DE 20 cm GRIS</t>
  </si>
  <si>
    <t xml:space="preserve">IFPNZZEX040  </t>
  </si>
  <si>
    <t>PAVIMENTO DE ACERA DE BALDOSAS DE TERRAZO GRANÍTICO</t>
  </si>
  <si>
    <t xml:space="preserve">IFPNZZEX050  </t>
  </si>
  <si>
    <t>PAVIMENTO DE ACERA DE LOSETA HIDRÁULICA GRIS</t>
  </si>
  <si>
    <t xml:space="preserve">IFPNZZEX070  </t>
  </si>
  <si>
    <t>PAVIMENTO DE PASO DE PEATONES DE LOSETA DE BOTONES DE COLOR ROJO</t>
  </si>
  <si>
    <t xml:space="preserve">IFPNZZEX075  </t>
  </si>
  <si>
    <t>PAVIMENTO DE PASO DE PEATONES DE LOSETA ACANALADA DE COLOR GRIS</t>
  </si>
  <si>
    <t>IFPNZZEX_IF03</t>
  </si>
  <si>
    <t>BASE DE ACERA</t>
  </si>
  <si>
    <t xml:space="preserve">IFPNZZEX420  </t>
  </si>
  <si>
    <t>BORDILLO TIPO III DE 17x28 cm</t>
  </si>
  <si>
    <t xml:space="preserve">IFPNZZEX460  </t>
  </si>
  <si>
    <t>BORDILLO TIPO IX-A Y IX-B (IZQUIERDO-DERECHO) PASO DE PEATONES</t>
  </si>
  <si>
    <t xml:space="preserve">IFPNZZEX465  </t>
  </si>
  <si>
    <t>BORDILLO TIPO IX-C (CENTRAL) DE PASO DE PEATONES</t>
  </si>
  <si>
    <t xml:space="preserve">IFPNZZEX421  </t>
  </si>
  <si>
    <t>BORDILLO TIPO IV DE 14x20 cm</t>
  </si>
  <si>
    <t xml:space="preserve">IFPNZZEX422  </t>
  </si>
  <si>
    <t>BORDILLO TIPO VI DE 10x20 cm</t>
  </si>
  <si>
    <t xml:space="preserve">IFPNZZEX423  </t>
  </si>
  <si>
    <t>BORDILLO TIPO II DE 20x22 cm</t>
  </si>
  <si>
    <t xml:space="preserve">mU16M110     </t>
  </si>
  <si>
    <t>BARANDILLA DE PROTECCIÓN ACERO GALVANIZADO H=1,10</t>
  </si>
  <si>
    <t xml:space="preserve">URFP-2       </t>
  </si>
  <si>
    <t>FASE 2</t>
  </si>
  <si>
    <t xml:space="preserve">IFU03RA060   </t>
  </si>
  <si>
    <t>RIEGO DE ADHERENCIA C60B3 ADH</t>
  </si>
  <si>
    <t xml:space="preserve">U03RI050     </t>
  </si>
  <si>
    <t>RIEGO DE IMPRIMACIÓN C50BF4 IMP</t>
  </si>
  <si>
    <t xml:space="preserve">PNU07A010    </t>
  </si>
  <si>
    <t>LIMPIEZA Y BARRIDO DEL FIRME</t>
  </si>
  <si>
    <t xml:space="preserve">IFU03VC080   </t>
  </si>
  <si>
    <t>M.B.C. TIPO AC-16 SURF 50/70 D DESGASTE ÁNGELES&lt;25</t>
  </si>
  <si>
    <t>t</t>
  </si>
  <si>
    <t xml:space="preserve">IFPNU04CT080 </t>
  </si>
  <si>
    <t>BALDOSA DE TERRAZO GRANÍTICO DE 40x60x5 cm</t>
  </si>
  <si>
    <t xml:space="preserve">IFU04VBH010  </t>
  </si>
  <si>
    <t>LOSETA CEMENTO GRIS 15x15 cm</t>
  </si>
  <si>
    <t xml:space="preserve">IFPNU04CH050 </t>
  </si>
  <si>
    <t>LOSETA HIDRÁULICA DE BOTONES COLOR ROJO 20x20 cm</t>
  </si>
  <si>
    <t xml:space="preserve">IFPNU06CH075 </t>
  </si>
  <si>
    <t>LOSETA HIDR. ACANALADA COLOR GRIS 40x40 cm</t>
  </si>
  <si>
    <t xml:space="preserve">IFPNU04V020  </t>
  </si>
  <si>
    <t>PAVIMENTO ADOQUÍN HORMIGÓN RECTO GRIS 20x10x10 cm</t>
  </si>
  <si>
    <t xml:space="preserve">IFPNU04V025  </t>
  </si>
  <si>
    <t>PAVIMENTO ADOQUÍN HORMIGÓN RECTO DE COLOR 20x10x10 cm</t>
  </si>
  <si>
    <t xml:space="preserve">URSA         </t>
  </si>
  <si>
    <t>SANEAMIENTO</t>
  </si>
  <si>
    <t xml:space="preserve">URSA.01      </t>
  </si>
  <si>
    <t>MOVIMIENTO DE TIERRAS</t>
  </si>
  <si>
    <t xml:space="preserve">E01AE030     </t>
  </si>
  <si>
    <t>ENTIBACIÓN CUAJADA ZANJA &lt;3 m PANEL ALUMINIO</t>
  </si>
  <si>
    <t xml:space="preserve">E01AE040     </t>
  </si>
  <si>
    <t>ENTIBACIÓN CUAJADA ZANJA &lt;6 m PANEL ACERO</t>
  </si>
  <si>
    <t xml:space="preserve">IFPNE01AE041 </t>
  </si>
  <si>
    <t>ENTIBACIÓN CUAJADA ZANJA &gt;6 m PANEL ACERO</t>
  </si>
  <si>
    <t xml:space="preserve">E02RP010     </t>
  </si>
  <si>
    <t>REFINADO MANUAL ZANJA/POZO TERRENO FLOJO</t>
  </si>
  <si>
    <t xml:space="preserve">U01RLR010    </t>
  </si>
  <si>
    <t>RELLENO EN ZANJAS CON MATERIAL FILTRANTE</t>
  </si>
  <si>
    <t xml:space="preserve">U01GP040     </t>
  </si>
  <si>
    <t>GEOTEXTIL POLIPROPILENO NO TEJIDO 160 g/m2 EXPLANACIÓN</t>
  </si>
  <si>
    <t xml:space="preserve">U01RLZ030    </t>
  </si>
  <si>
    <t>RELLENO EN ZANJAS CON SUELO SELECCIONADO</t>
  </si>
  <si>
    <t xml:space="preserve">U01RLZ010    </t>
  </si>
  <si>
    <t>RELLENO EN ZANJAS CON MATERIAL DE LA EXCAVACIÓN</t>
  </si>
  <si>
    <t xml:space="preserve">U05CH020     </t>
  </si>
  <si>
    <t>HORMIGÓN RELLENO CIMIENTOS MURO HM-20/B/40/IIa</t>
  </si>
  <si>
    <t xml:space="preserve">PNZZEXAC1    </t>
  </si>
  <si>
    <t>LEVANTADO Y REPOSICIÓN DE ACERA DE LOSA PREFABRICADA</t>
  </si>
  <si>
    <t xml:space="preserve">PNZZEXAP     </t>
  </si>
  <si>
    <t>LEVANTADO Y REPOSICIÓN DE APARCAMIENTO DE ADOQUÍN</t>
  </si>
  <si>
    <t xml:space="preserve">PNZZEX17     </t>
  </si>
  <si>
    <t>LEVANTADO Y REPOSICIÓN DE CALZADA DE M.B.C. Y 28 cm. DE BASE</t>
  </si>
  <si>
    <t xml:space="preserve">U01EEC030    </t>
  </si>
  <si>
    <t>EXCAVACIÓN CIMIENTOS Y POZOS TIERRA SIN TRANSPORTE</t>
  </si>
  <si>
    <t xml:space="preserve">U01RLF010    </t>
  </si>
  <si>
    <t>RELLENO EN TRASDÓS DE OBRAS DE FÁBRICA CON MATERIAL DE LA EXCAVA</t>
  </si>
  <si>
    <t xml:space="preserve">E01AE090     </t>
  </si>
  <si>
    <t>ENTIBACIÓN CUAJADA POZO &lt;3 m CAJÓN ALUMINIO</t>
  </si>
  <si>
    <t xml:space="preserve">E01AE100     </t>
  </si>
  <si>
    <t>ENTIBACIÓN CUAJADA POZO &lt;6 m CAJÓN ACERO</t>
  </si>
  <si>
    <t xml:space="preserve">URSA.02      </t>
  </si>
  <si>
    <t>CONDUCCIONES</t>
  </si>
  <si>
    <t xml:space="preserve">PNU07OEP490  </t>
  </si>
  <si>
    <t>TUBERÍA ENTERRADA PVC CORRUGADA SN8 COLOR TEJA 315 mm</t>
  </si>
  <si>
    <t xml:space="preserve">PNU07OEP500  </t>
  </si>
  <si>
    <t>TUBERÍA ENTERRADA PVC CORRUGADA SN8 COLOR TEJA 400 mm</t>
  </si>
  <si>
    <t xml:space="preserve">PNU07OEP510  </t>
  </si>
  <si>
    <t>TUBERÍA ENTERRADA PVC CORRUGADA SN8 COLOR TEJA 500 mm</t>
  </si>
  <si>
    <t xml:space="preserve">PNU07OEP520  </t>
  </si>
  <si>
    <t>TUBERÍA ENTERRADA PVC CORRUGADA SN8 COLOR TEJA 630 mm</t>
  </si>
  <si>
    <t xml:space="preserve">PNU07OEP530  </t>
  </si>
  <si>
    <t>TUBERÍA ENTERRADA PVC CORRUGADA SN8 COLOR TEJA 800 mm</t>
  </si>
  <si>
    <t xml:space="preserve">PNU07OEP531  </t>
  </si>
  <si>
    <t>TUBERÍA ENTERRADA PVC CORRUGADA SN8 COLOR TEJA 1000 mm</t>
  </si>
  <si>
    <t xml:space="preserve">PNU07OEC270  </t>
  </si>
  <si>
    <t>TUBERÍA ENTERRADA HA CIRCULAR 135 kN/m2 E-C 1200 mm</t>
  </si>
  <si>
    <t xml:space="preserve">PNU07OEC275  </t>
  </si>
  <si>
    <t>TUBERÍA ENTERRADA HA CIRCULAR 135 kN/m2 E-C 1400 mm</t>
  </si>
  <si>
    <t xml:space="preserve">PNU07OEC280  </t>
  </si>
  <si>
    <t>TUBERÍA ENTERRADA HA CIRCULAR 135 kN/m2 E-C 1500 mm</t>
  </si>
  <si>
    <t xml:space="preserve">U07OEC290    </t>
  </si>
  <si>
    <t>TUBERÍA ENTERRADA HA CIRCULAR 135 kN/m2 E-C 1800 mm</t>
  </si>
  <si>
    <t xml:space="preserve">URSA.03      </t>
  </si>
  <si>
    <t>OBRAS DE FABRICA</t>
  </si>
  <si>
    <t xml:space="preserve">PNZZSA01     </t>
  </si>
  <si>
    <t>ARQUETA SUMIDERO DE CALZADA</t>
  </si>
  <si>
    <t>ud</t>
  </si>
  <si>
    <t xml:space="preserve">IFPNZZSA04   </t>
  </si>
  <si>
    <t>PARTE COMÚN DE POZO DE REGISTRO PARA TUBULAR DE H &lt; 2,60 m</t>
  </si>
  <si>
    <t xml:space="preserve">IFPNZZSA05   </t>
  </si>
  <si>
    <t>PARTE VARIABLE DE POZO DE REGISTRO PARA TUBULAR DE H &lt; 2,60 m</t>
  </si>
  <si>
    <t xml:space="preserve">IFPNZZSA06   </t>
  </si>
  <si>
    <t>PARTE COMÚN DE POZO DE REGISTRO PARA TUBULAR DE H &gt; 2,60 m</t>
  </si>
  <si>
    <t xml:space="preserve">IFPNZZSA07   </t>
  </si>
  <si>
    <t>PARTE VARIABLE DE POZO DE REGISTRO PARA TUBULAR DE H &gt; 2,60 m</t>
  </si>
  <si>
    <t xml:space="preserve">U07ZHB030    </t>
  </si>
  <si>
    <t>BASE POZO PREFABRICADO HA E-C D=150 cm h=2,00 m</t>
  </si>
  <si>
    <t>u</t>
  </si>
  <si>
    <t xml:space="preserve">U07ZHR220    </t>
  </si>
  <si>
    <t>LOSA REDUCCIÓN PREFABRICADA HA E-C D=150/100 cm</t>
  </si>
  <si>
    <t xml:space="preserve">U07ZHD165    </t>
  </si>
  <si>
    <t>DESARROLLO POZO PREFABRICADO HA E-C D=100 cm h=1,00 m</t>
  </si>
  <si>
    <t xml:space="preserve">IFU07ZHD160  </t>
  </si>
  <si>
    <t>DESARROLLO POZO PREFABRICADO HA E-C D=100 cm h=0,33 m</t>
  </si>
  <si>
    <t xml:space="preserve">U07ZHT260    </t>
  </si>
  <si>
    <t>LOSA REMATE PREFABRICADA HA E-C D=100/60 cm</t>
  </si>
  <si>
    <t xml:space="preserve">IFU09BP160   </t>
  </si>
  <si>
    <t>MÓD. DE AJUSTE PREF. HA. Ø60 cm, ALTURA 5 cm</t>
  </si>
  <si>
    <t xml:space="preserve">IFPNZZSA36   </t>
  </si>
  <si>
    <t>PARTE COMÚN DE CÁMARA PARA TUBULAR DE 1200 mm</t>
  </si>
  <si>
    <t xml:space="preserve">IFPNZZSA37   </t>
  </si>
  <si>
    <t>PARTE VARIABLE DE CÁMARA PARA TUBULAR DE 1200 mm</t>
  </si>
  <si>
    <t xml:space="preserve">IFPNZZSA38   </t>
  </si>
  <si>
    <t>PARTE COMÚN DE CÁMARA PARA TUBULAR DE 1400 mm</t>
  </si>
  <si>
    <t xml:space="preserve">IFPNZZSA39   </t>
  </si>
  <si>
    <t>PARTE VARIABLE DE CÁMARA PARA TUBULAR DE 1400 mm</t>
  </si>
  <si>
    <t xml:space="preserve">IFPNZZSA40   </t>
  </si>
  <si>
    <t>PARTE COMÚN DE CÁMARA PARA TUBULAR DE 1500 mm</t>
  </si>
  <si>
    <t xml:space="preserve">IFPNZZSA41   </t>
  </si>
  <si>
    <t>PARTE VARIABLE DE CÁMARA PARA TUBULAR DE 1500 mm</t>
  </si>
  <si>
    <t xml:space="preserve">IFPNZZSA42   </t>
  </si>
  <si>
    <t>PARTE COMÚN DE CÁMARA PARA TUBULAR DE 1800 mm</t>
  </si>
  <si>
    <t xml:space="preserve">IFPNZZSA43   </t>
  </si>
  <si>
    <t>PARTE VARIABLE DE CÁMARA PARA TUBULAR DE 1800 mm</t>
  </si>
  <si>
    <t xml:space="preserve">IFSANARAC1   </t>
  </si>
  <si>
    <t>ARQUETA LADRILLO REGISTRO 60x60x75 cm</t>
  </si>
  <si>
    <t xml:space="preserve">IFSANARAC2   </t>
  </si>
  <si>
    <t>INCREMENTO PROFUNDIDAD ARQUETA LADRILLO 60x60 cm</t>
  </si>
  <si>
    <t xml:space="preserve">IFU09BV030   </t>
  </si>
  <si>
    <t>CANALETA PREFABRICADA 300 mm</t>
  </si>
  <si>
    <t xml:space="preserve">IFU02SC010   </t>
  </si>
  <si>
    <t>CAZ DE BORDILLO PREFABRICADO DE HORMIGÓN HM-20 30x13-10 cm</t>
  </si>
  <si>
    <t xml:space="preserve">URSA.04      </t>
  </si>
  <si>
    <t>VARIOS</t>
  </si>
  <si>
    <t xml:space="preserve">E29SI170     </t>
  </si>
  <si>
    <t>INSPECCIÓN SANEAMIENTO CÁMARA</t>
  </si>
  <si>
    <t>h</t>
  </si>
  <si>
    <t xml:space="preserve">URAG         </t>
  </si>
  <si>
    <t>ABASTECIMIENTO DE AGUA</t>
  </si>
  <si>
    <t xml:space="preserve">URAG.01      </t>
  </si>
  <si>
    <t xml:space="preserve">URAG.02      </t>
  </si>
  <si>
    <t>CONDUCCIONES Y PIEZAS ESPECIALES</t>
  </si>
  <si>
    <t xml:space="preserve">U06TV330     </t>
  </si>
  <si>
    <t>CONDUCTO PVC ENCOLADO PN 16 DN=90 mm</t>
  </si>
  <si>
    <t xml:space="preserve">PNU06TP670   </t>
  </si>
  <si>
    <t>CONDUCTO POLIETILENO PE100 PN16 DN=50 mm</t>
  </si>
  <si>
    <t xml:space="preserve">U06TU001     </t>
  </si>
  <si>
    <t>CONDUCTO FUNDICIÓN DÚCTIL C/ENCH. DN=60 mm</t>
  </si>
  <si>
    <t xml:space="preserve">U06TU005     </t>
  </si>
  <si>
    <t>CONDUCTO FUNDICIÓN DÚCTIL C/ENCH. DN=80 mm</t>
  </si>
  <si>
    <t xml:space="preserve">U06TU010     </t>
  </si>
  <si>
    <t>CONDUCTO FUNDICIÓN DÚCTIL C/ENCH. DN=100 mm</t>
  </si>
  <si>
    <t xml:space="preserve">U06TU020     </t>
  </si>
  <si>
    <t>CONDUCTO FUNDICIÓN DÚCTIL C/ENCH. DN=150 mm</t>
  </si>
  <si>
    <t xml:space="preserve">PN06VEM0121  </t>
  </si>
  <si>
    <t>CODO FUNDICIÓN 11.25º I/JUNTAS DN=150 mm</t>
  </si>
  <si>
    <t xml:space="preserve">PNU06VEM0102 </t>
  </si>
  <si>
    <t>CODO FUNDICIÓN 45º I/JUNTAS DN=80 mm</t>
  </si>
  <si>
    <t xml:space="preserve">PNU06VEM011  </t>
  </si>
  <si>
    <t>CODO FUNDICIÓN 45º I/JUNTAS DN=100 mm</t>
  </si>
  <si>
    <t xml:space="preserve">PN06VEM0122  </t>
  </si>
  <si>
    <t>CODO FUNDICIÓN 45º I/JUNTAS DN=150 mm</t>
  </si>
  <si>
    <t xml:space="preserve">PNU06VEM020  </t>
  </si>
  <si>
    <t>CODO FUNDICIÓN EMBRIDADO 45º  I/JUNTAS DN=80 mm</t>
  </si>
  <si>
    <t xml:space="preserve">PNU06VEM0332 </t>
  </si>
  <si>
    <t>TE FUNDICIÓN I/JUNTAS DN=150 mm</t>
  </si>
  <si>
    <t xml:space="preserve">PNU06VEM036  </t>
  </si>
  <si>
    <t>TE FUNDICIÓN EMBRIDADA I/JUNTAS DN=150 mm</t>
  </si>
  <si>
    <t xml:space="preserve">PNU06VEM031  </t>
  </si>
  <si>
    <t>TE FUNDICIÓN I/JUNTAS DN=100 mm</t>
  </si>
  <si>
    <t xml:space="preserve">PNU06VEM0306 </t>
  </si>
  <si>
    <t>TE FUNDICIÓN I/JUNTAS DN=80 mm</t>
  </si>
  <si>
    <t xml:space="preserve">PNU06VEM100  </t>
  </si>
  <si>
    <t>REDUCCIÓN FUNDICIÓN I/JUNTAS DN=80/60 mm</t>
  </si>
  <si>
    <t xml:space="preserve">PNU06VEM1005 </t>
  </si>
  <si>
    <t>REDUCCIÓN FUNDICIÓN I/JUNTAS DN=150/100 mm</t>
  </si>
  <si>
    <t xml:space="preserve">U06VAF030    </t>
  </si>
  <si>
    <t>VENTOSA/PURGADOR AUTOMÁTICO DN=80 mm</t>
  </si>
  <si>
    <t xml:space="preserve">U06VAV025    </t>
  </si>
  <si>
    <t>VÁLVULA COMPUERTA CIERRE ELÁSTICO D=60 mm</t>
  </si>
  <si>
    <t xml:space="preserve">U06VAV026    </t>
  </si>
  <si>
    <t>VÁLVULA COMPUERTA CIERRE ELÁSTICO D=80 mm</t>
  </si>
  <si>
    <t xml:space="preserve">U06VAV027    </t>
  </si>
  <si>
    <t>VÁLVULA COMPUERTA CIERRE ELÁSTICO D=100 mm</t>
  </si>
  <si>
    <t xml:space="preserve">U06VAV029    </t>
  </si>
  <si>
    <t>VÁLVULA COMPUERTA CIERRE ELÁSTICO D=150 mm</t>
  </si>
  <si>
    <t xml:space="preserve">U06WH015     </t>
  </si>
  <si>
    <t>HIDRANTE ACERA C/TAPA D=100 mm</t>
  </si>
  <si>
    <t xml:space="preserve">PNAGACOMET   </t>
  </si>
  <si>
    <t>ACOMETIDA COMPLETA Ø100</t>
  </si>
  <si>
    <t xml:space="preserve">PNAGPCIACOM  </t>
  </si>
  <si>
    <t>ACOMETIDA COMPLETA Ø50</t>
  </si>
  <si>
    <t xml:space="preserve">IFE20CL010   </t>
  </si>
  <si>
    <t>RECEPTOR DATOS M-BUS HASTA 8 CONTADORES</t>
  </si>
  <si>
    <t xml:space="preserve">IFE20CL080   </t>
  </si>
  <si>
    <t>CONVERTIDOR DE PULSOS A M-BUS PARA CONTADOR</t>
  </si>
  <si>
    <t xml:space="preserve">URAB.03      </t>
  </si>
  <si>
    <t>OBRA CIVIL</t>
  </si>
  <si>
    <t xml:space="preserve">U06SA025     </t>
  </si>
  <si>
    <t>ARQUETA VÁLVULA Y VENT. D=60-250 mm</t>
  </si>
  <si>
    <t xml:space="preserve">U06SR010     </t>
  </si>
  <si>
    <t>ANCLAJE REDUCCIÓN CONDUCCIÓN AGUA D=60-225 mm</t>
  </si>
  <si>
    <t xml:space="preserve">PNU06SR109   </t>
  </si>
  <si>
    <t>ANCLAJE CODO CONDUCCIÓN AGUA D=60-225 mm</t>
  </si>
  <si>
    <t xml:space="preserve">U06SR110     </t>
  </si>
  <si>
    <t xml:space="preserve">U06SR210     </t>
  </si>
  <si>
    <t>ANCLAJE T CONDUCCIÓN AGUA D=60-63 mm</t>
  </si>
  <si>
    <t xml:space="preserve">U06SR220     </t>
  </si>
  <si>
    <t>ANCLAJE T CONDUCCIÓN AGUA D=80-90 mm</t>
  </si>
  <si>
    <t xml:space="preserve">U06SR225     </t>
  </si>
  <si>
    <t>ANCLAJE T CONDUCCIÓN AGUA D=100-110 mm</t>
  </si>
  <si>
    <t xml:space="preserve">U06SR235     </t>
  </si>
  <si>
    <t>ANCLAJE T CONDUCCIÓN AGUA D=150-160 mm</t>
  </si>
  <si>
    <t xml:space="preserve">U06SR310     </t>
  </si>
  <si>
    <t>ANCLAJE VÁLVULA COMPUERTA D=60-63 mm</t>
  </si>
  <si>
    <t xml:space="preserve">U06SR320     </t>
  </si>
  <si>
    <t>ANCLAJE VÁLVULA COMPUERTA D=80-90 mm</t>
  </si>
  <si>
    <t xml:space="preserve">U06SR325     </t>
  </si>
  <si>
    <t>ANCLAJE VÁLVULA COMPUERTA D=100-110 mm</t>
  </si>
  <si>
    <t xml:space="preserve">U06SR335     </t>
  </si>
  <si>
    <t>ANCLAJE VÁLVULA COMPUERTA D=150-160 mm</t>
  </si>
  <si>
    <t xml:space="preserve">URAR         </t>
  </si>
  <si>
    <t>AGUA REGENERADA</t>
  </si>
  <si>
    <t xml:space="preserve">URAR.01      </t>
  </si>
  <si>
    <t xml:space="preserve">URAR.02      </t>
  </si>
  <si>
    <t xml:space="preserve">PNARPATB     </t>
  </si>
  <si>
    <t>CONDUCTO PVC ENCOLADO DN=110 mm</t>
  </si>
  <si>
    <t xml:space="preserve">PNU06TP660   </t>
  </si>
  <si>
    <t>CONDUCTO POLIETILENO PE100 PN16 DN=32 mm</t>
  </si>
  <si>
    <t xml:space="preserve">PNU06TP675   </t>
  </si>
  <si>
    <t>CONDUCTO POLIETILENO PE100 PN16 DN=63 mm</t>
  </si>
  <si>
    <t xml:space="preserve">PNU06VEM0101 </t>
  </si>
  <si>
    <t>CODO FUNDICIÓN 11.25º I/JUNTAS DN=80 mm</t>
  </si>
  <si>
    <t xml:space="preserve">PNU06VEM0305 </t>
  </si>
  <si>
    <t xml:space="preserve">PNU06VEM0351 </t>
  </si>
  <si>
    <t>TE FUNDICIÓN EMBRIDADA I/JUNTAS DN=80 mm</t>
  </si>
  <si>
    <t xml:space="preserve">PNU06VEM0352 </t>
  </si>
  <si>
    <t>TE FUNDICIÓN EMBRIDADA I/JUNTAS DN=60 mm</t>
  </si>
  <si>
    <t xml:space="preserve">PNU06VAA010  </t>
  </si>
  <si>
    <t>CONEXIÓN POLIETILENO D=32 mm</t>
  </si>
  <si>
    <t xml:space="preserve">U06VEP052    </t>
  </si>
  <si>
    <t>TAPÓN POLIPROPILENO DN=63 mm</t>
  </si>
  <si>
    <t xml:space="preserve">PNU06VEP053  </t>
  </si>
  <si>
    <t>TAPÓN POLIPROPILENO DN=32 mm</t>
  </si>
  <si>
    <t xml:space="preserve">U06VAF010    </t>
  </si>
  <si>
    <t>VENTOSA/PURGADOR AUTOMÁTICO DN=50 mm</t>
  </si>
  <si>
    <t xml:space="preserve">PNARACOMET   </t>
  </si>
  <si>
    <t>ACOMETIDA COMPLETA Ø80</t>
  </si>
  <si>
    <t xml:space="preserve">URAR.03      </t>
  </si>
  <si>
    <t xml:space="preserve">UREE         </t>
  </si>
  <si>
    <t>ENERGÍA ELÉCTRICA</t>
  </si>
  <si>
    <t xml:space="preserve">PNUREEZ01    </t>
  </si>
  <si>
    <t>ZANJA BAJO ACERA 2 TUBOS 160MM</t>
  </si>
  <si>
    <t xml:space="preserve">PNUREEZ04    </t>
  </si>
  <si>
    <t>ZANJA BAJO CALZADA 2 TUBOS 160MM</t>
  </si>
  <si>
    <t xml:space="preserve">PNUREEZ02    </t>
  </si>
  <si>
    <t>ZANJA BAJO ACERA 4 TUBOS 160MM</t>
  </si>
  <si>
    <t xml:space="preserve">PNUREEZ05    </t>
  </si>
  <si>
    <t>ZANJA BAJO CALZADA 4 TUBOS 160MM</t>
  </si>
  <si>
    <t xml:space="preserve">PNUREEZ03    </t>
  </si>
  <si>
    <t>ZANJA BAJO ACERA 6 TUBOS 160MM</t>
  </si>
  <si>
    <t xml:space="preserve">PNUREEZ06    </t>
  </si>
  <si>
    <t>ZANJA BAJO CALZADA 6 TUBOS 160MM</t>
  </si>
  <si>
    <t xml:space="preserve">PNUREEZ08    </t>
  </si>
  <si>
    <t>ZANJA BAJO ACERA 6 TUBOS 200MM</t>
  </si>
  <si>
    <t xml:space="preserve">PNUREEZ09    </t>
  </si>
  <si>
    <t>ZANJA BAJO CALZADA 6 TUBOS 200MM</t>
  </si>
  <si>
    <t xml:space="preserve">PNUREEZ11    </t>
  </si>
  <si>
    <t>ZANJA BAJO ACERA 9 TUBOS 200MM</t>
  </si>
  <si>
    <t xml:space="preserve">PNUREEZ12    </t>
  </si>
  <si>
    <t>ZANJA BAJO CALZADA 9 TUBOS 200MM</t>
  </si>
  <si>
    <t xml:space="preserve">PNUREEZ14    </t>
  </si>
  <si>
    <t>ZANJA BAJO CALZADA 12 TUBOS 200MM</t>
  </si>
  <si>
    <t xml:space="preserve">PNUREEAR01   </t>
  </si>
  <si>
    <t>ARQUETA LADRILLO REGISTRO TAPA DE FUNDICIÓN COMPAÑIA</t>
  </si>
  <si>
    <t xml:space="preserve">URAL         </t>
  </si>
  <si>
    <t>ALUMBRADO</t>
  </si>
  <si>
    <t xml:space="preserve">PNU09BW010   </t>
  </si>
  <si>
    <t>CUADRO DE MANDO DE ALUMBRADO DE 4 SALIDAS</t>
  </si>
  <si>
    <t xml:space="preserve">PNU09BW012   </t>
  </si>
  <si>
    <t>CUADRO DE MANDO DE ALUMBRADO DE 8 SALIDAS</t>
  </si>
  <si>
    <t xml:space="preserve">PNU09BAB020  </t>
  </si>
  <si>
    <t>CONDUCTOR TERMOPLÁSTICO ESPECIAL 0,6/1 KV 3x2,5 mm2</t>
  </si>
  <si>
    <t xml:space="preserve">PNU09BAS010  </t>
  </si>
  <si>
    <t>CONDUCTOR DE COBRE RV 1x6 mm2</t>
  </si>
  <si>
    <t xml:space="preserve">PNU09BAT030  </t>
  </si>
  <si>
    <t>CONDUCTOR DE COBRE H07V-K 750 V 1x16 mm2</t>
  </si>
  <si>
    <t xml:space="preserve">PNU09BAT050  </t>
  </si>
  <si>
    <t>CONDUCTOR DE COBRE H07V-K 750 V 1x35 mm2</t>
  </si>
  <si>
    <t xml:space="preserve">PNU09CC010   </t>
  </si>
  <si>
    <t>CAJA DE CONEXIÓN DE BÁCULO DE 5 BORNAS Y 2 BASES</t>
  </si>
  <si>
    <t xml:space="preserve">PNU13DB190   </t>
  </si>
  <si>
    <t>LUM. CERRADA LED PLANA VIARIO HASTA 40W</t>
  </si>
  <si>
    <t xml:space="preserve">PNU13DB195   </t>
  </si>
  <si>
    <t>LUM. CERRADA LED PLANA VIARIO HASTA 55W</t>
  </si>
  <si>
    <t xml:space="preserve">PNU13DB200   </t>
  </si>
  <si>
    <t>LUM. CERRADA LED PLANA VIARIO HASTA 85W</t>
  </si>
  <si>
    <t xml:space="preserve">PNU13DB210   </t>
  </si>
  <si>
    <t>LUM. CERRADA LED PLANA VIARIO HASTA 100W</t>
  </si>
  <si>
    <t xml:space="preserve">PNU13DB220   </t>
  </si>
  <si>
    <t>LUM. CERRADA LED PLANA  APARCAMIENTO HASTA 40W</t>
  </si>
  <si>
    <t xml:space="preserve">PNU13DB230   </t>
  </si>
  <si>
    <t>LUM. CERRADA LED PLANA  APARCAMIENTO HASTA 80W</t>
  </si>
  <si>
    <t xml:space="preserve">PNU11SAM020  </t>
  </si>
  <si>
    <t>CIMENTACIÓN DE BÁCULO O COLUMNA DE 8 A 12 m DE ALTURA</t>
  </si>
  <si>
    <t xml:space="preserve">PNU09PT010   </t>
  </si>
  <si>
    <t>PICA DE TOMA DE TIERRA DE 2000x14,6 mm</t>
  </si>
  <si>
    <t xml:space="preserve">PNU09SA010   </t>
  </si>
  <si>
    <t>SOLDADURA DE ALTO PUNTO DE FUSIÓN</t>
  </si>
  <si>
    <t xml:space="preserve">PNU09CBA010  </t>
  </si>
  <si>
    <t>CANALIZACIÓN SUBTERRÁNEA EN ACERA DE 2 CONDUCTOS</t>
  </si>
  <si>
    <t xml:space="preserve">PNU09CBA020  </t>
  </si>
  <si>
    <t>CANALIZACIÓN SUBTERRÁNEA EN ACERA DE 3 CONDUCTOS</t>
  </si>
  <si>
    <t xml:space="preserve">PNU09CBA030  </t>
  </si>
  <si>
    <t>CANALIZACIÓN SUBTERRÁNEA EN ACERA DE 4 CONDUCTOS</t>
  </si>
  <si>
    <t xml:space="preserve">PNU09CBA040  </t>
  </si>
  <si>
    <t>CANALIZACIÓN SUBTERRÁNEA EN ACERA DE 6 CONDUCTOS</t>
  </si>
  <si>
    <t xml:space="preserve">PNU09CBA050  </t>
  </si>
  <si>
    <t>CANALIZACIÓN SUBTERRÁNEA EN ACERA DE 9 CONDUCTOS</t>
  </si>
  <si>
    <t xml:space="preserve">PNU09CBA060  </t>
  </si>
  <si>
    <t>CANALIZACIÓN SUBTERRÁNEA EN ACERA DE 12 CONDUCTOS</t>
  </si>
  <si>
    <t xml:space="preserve">PNU09CBC010  </t>
  </si>
  <si>
    <t>CANALIZACIÓN SUBTERRÁNEA EN CALZADA DE 2 CONDUCTOS</t>
  </si>
  <si>
    <t xml:space="preserve">PNU09CBC020  </t>
  </si>
  <si>
    <t>CANALIZACIÓN SUBTERRÁNEA EN CALZADA DE 3 CONDUCTOS</t>
  </si>
  <si>
    <t xml:space="preserve">PNU09CBC040  </t>
  </si>
  <si>
    <t>CANALIZACIÓN SUBTERRÁNEA EN CALZADA DE 6 CONDUCTOS</t>
  </si>
  <si>
    <t xml:space="preserve">PNU09CBC050  </t>
  </si>
  <si>
    <t>CANALIZACIÓN SUBTERRÁNEA EN CALZADA DE 9 CONDUCTOS</t>
  </si>
  <si>
    <t xml:space="preserve">PNIF1SAA040  </t>
  </si>
  <si>
    <t>ARQUETA DE PASO O DERIVACIÓN DE FÁBRICA DE LADRILLO</t>
  </si>
  <si>
    <t xml:space="preserve">PNIF1SAA050  </t>
  </si>
  <si>
    <t>ARQUETA DE CRUCE DE CALZADA DE FÁBRICA DE LADRILLO</t>
  </si>
  <si>
    <t xml:space="preserve">PNU13DQA530  </t>
  </si>
  <si>
    <t>COLUMNA ARQUITECTÓNICA DE 12M</t>
  </si>
  <si>
    <t xml:space="preserve">PNU13DQA060  </t>
  </si>
  <si>
    <t>BÁCULO DE 12M BRAZO 2 M</t>
  </si>
  <si>
    <t xml:space="preserve">PNU13DQA030  </t>
  </si>
  <si>
    <t>BÁCULO DE 8M BRAZO 1,5 M</t>
  </si>
  <si>
    <t xml:space="preserve">PNU13DQA040  </t>
  </si>
  <si>
    <t>COLUMNA DE 8M</t>
  </si>
  <si>
    <t xml:space="preserve">PNU13DQA050  </t>
  </si>
  <si>
    <t>COLUMNA DE 10M</t>
  </si>
  <si>
    <t xml:space="preserve">IFPNAP002    </t>
  </si>
  <si>
    <t>BARRERA DE PROTECCIÓN DE ACERO GALVANIZADO PARA POSTE</t>
  </si>
  <si>
    <t xml:space="preserve">PNU09PN010   </t>
  </si>
  <si>
    <t>NUMERACÍÓN DE BÁCULO O COLUMNA</t>
  </si>
  <si>
    <t xml:space="preserve">PNAP0001     </t>
  </si>
  <si>
    <t>LEGALIZACIÓN CENTROS DE MANDO</t>
  </si>
  <si>
    <t xml:space="preserve">URCC         </t>
  </si>
  <si>
    <t>CANALIZACIONES COMUNICACIONES</t>
  </si>
  <si>
    <t xml:space="preserve">PNU11TC170   </t>
  </si>
  <si>
    <t>CANALIZACIÓN TELECOMUNICACIONES 4 PEAD 110 TERRIZO</t>
  </si>
  <si>
    <t xml:space="preserve">PNU11TC180   </t>
  </si>
  <si>
    <t>CANALIZACIÓN TELECOMUNICACIONES 4 PEAD 110 CALZADA</t>
  </si>
  <si>
    <t xml:space="preserve">PNU11TC150   </t>
  </si>
  <si>
    <t>CANALIZACIÓN TELECOMUNICACIONES 2 PEAD 110+6 PVC 63 ACERA</t>
  </si>
  <si>
    <t xml:space="preserve">PNU11TC160   </t>
  </si>
  <si>
    <t>CANALIZACIÓN TELECOMUNICACIONES 2 PEAD 110+6 PVC 63 CALZADA</t>
  </si>
  <si>
    <t xml:space="preserve">PNU11TC190   </t>
  </si>
  <si>
    <t>CANALIZACIÓN TELECOMUNICACIONES 4 PEAD 110+12 PVC 63 ACERA</t>
  </si>
  <si>
    <t xml:space="preserve">PNU11TC200   </t>
  </si>
  <si>
    <t>CANALIZACIÓN TELECOMUNICACIONES 4 PEAD 110+12 PVC 63 CALZADA</t>
  </si>
  <si>
    <t xml:space="preserve">PNU09CBD010  </t>
  </si>
  <si>
    <t>LIMPIEZA Y MANDRILADO DE CONDUCTOS</t>
  </si>
  <si>
    <t xml:space="preserve">PNIFCCARQ01  </t>
  </si>
  <si>
    <t xml:space="preserve">IFU07ALR040  </t>
  </si>
  <si>
    <t xml:space="preserve">U11TA130     </t>
  </si>
  <si>
    <t>ARQUETA TELEFONÍA IN SITU TIPO D-II</t>
  </si>
  <si>
    <t xml:space="preserve">URGS         </t>
  </si>
  <si>
    <t>RED DE GAS</t>
  </si>
  <si>
    <t xml:space="preserve">PNU01EZ035   </t>
  </si>
  <si>
    <t>EXCAVACIÓN ZANJA TERRENO TRÁNSITO EN OBRA</t>
  </si>
  <si>
    <t xml:space="preserve">PNU01RZ030   </t>
  </si>
  <si>
    <t>RELLENO DE ZANJAS CON ARENA</t>
  </si>
  <si>
    <t xml:space="preserve">U08TP020     </t>
  </si>
  <si>
    <t>TUBERÍA GAS PE D=32 mm SDR 11</t>
  </si>
  <si>
    <t xml:space="preserve">U08TP040     </t>
  </si>
  <si>
    <t>TUBERÍA GAS PE D=63 mm SDR 11</t>
  </si>
  <si>
    <t xml:space="preserve">U08TP050     </t>
  </si>
  <si>
    <t>TUBERÍA GAS PE D=90 mm SDR 11</t>
  </si>
  <si>
    <t xml:space="preserve">U08AP010     </t>
  </si>
  <si>
    <t>ACOMETIDA GAS POLIETILENO D=32 mm</t>
  </si>
  <si>
    <t xml:space="preserve">U08AP020     </t>
  </si>
  <si>
    <t>ACOMETIDA GAS POLIETILENO D=63 mm</t>
  </si>
  <si>
    <t xml:space="preserve">U08AP030     </t>
  </si>
  <si>
    <t>ACOMETIDA GAS POLIETILENO D=90 mm</t>
  </si>
  <si>
    <t xml:space="preserve">U08VP250     </t>
  </si>
  <si>
    <t>VÁLVULA DE LÍNEA GAS POLIETILENO D=4" CON 2 VENTEOS</t>
  </si>
  <si>
    <t xml:space="preserve">PNU08CT513   </t>
  </si>
  <si>
    <t>CONEXION TUBERIA PE EXISTENTE D=200 mm</t>
  </si>
  <si>
    <t xml:space="preserve">PNGS001      </t>
  </si>
  <si>
    <t>LEGALIZACIÓN ACOMETIDAS DE GAS</t>
  </si>
  <si>
    <t xml:space="preserve">URCS         </t>
  </si>
  <si>
    <t>CANALIZACIONES SERVICIOS  ZONAS EXPOSITIVAS</t>
  </si>
  <si>
    <t xml:space="preserve">PNZZCASEZA1  </t>
  </si>
  <si>
    <t>CANALIZACIÓN SERVICIOS TIPO ZA1 ZONA EXPOSITIVA</t>
  </si>
  <si>
    <t xml:space="preserve">PNZZCASEZA2  </t>
  </si>
  <si>
    <t>CANALIZACIÓN SERVICIOS TIPO ZA2 ZONA EXPOSITIVA</t>
  </si>
  <si>
    <t xml:space="preserve">PNZZCASEZT2  </t>
  </si>
  <si>
    <t>CANALIZACIÓN SERVICIOS TIPO ZT2 CALZADA</t>
  </si>
  <si>
    <t xml:space="preserve">PNZZCASEZG1  </t>
  </si>
  <si>
    <t>CANALIZACIÓN SERVICIOS TIPO ZG1 ACERA</t>
  </si>
  <si>
    <t xml:space="preserve">PNZZCASEZG2  </t>
  </si>
  <si>
    <t>CANALIZACIÓN SERVICIOS TIPO ZG2 CALZADA</t>
  </si>
  <si>
    <t xml:space="preserve">PNZZCASEZS   </t>
  </si>
  <si>
    <t>CANALIZACIÓN PARA CONEXIÓN A SANEAMIENTO</t>
  </si>
  <si>
    <t xml:space="preserve">PNU07ALR153_ </t>
  </si>
  <si>
    <t>ARQUETA LADRILLO REGISTRO 80x80x1,15 cm ZONA EXPOSITIVA</t>
  </si>
  <si>
    <t xml:space="preserve">PNU07ALR151  </t>
  </si>
  <si>
    <t>ARQUETA LADRILLO REGISTRO 80x80x96 cm PARA SERVICIOS</t>
  </si>
  <si>
    <t xml:space="preserve">PNU06VEV035  </t>
  </si>
  <si>
    <t>CODO PVC JUNTA PEGADA 45º PN16 H-H DN=63 mm</t>
  </si>
  <si>
    <t xml:space="preserve">PNU06VEV085  </t>
  </si>
  <si>
    <t>TE PVC JUNTA PEGADA 90º H-H DN=63 mm</t>
  </si>
  <si>
    <t xml:space="preserve">PNE03EUP040  </t>
  </si>
  <si>
    <t>SUMIDERO SIFÓNICO PVC C/REJILLA PVC 300x300 mm SALIDA INTEGRADA</t>
  </si>
  <si>
    <t xml:space="preserve">PNU06VEV084  </t>
  </si>
  <si>
    <t>TAPÓN PVC JUNTA ROSCADA DN=63 mm</t>
  </si>
  <si>
    <t xml:space="preserve">URSE         </t>
  </si>
  <si>
    <t>SEÑALIZACIÓN</t>
  </si>
  <si>
    <t xml:space="preserve">U17VAT050    </t>
  </si>
  <si>
    <t>SEÑAL TRIANGULAR NORMAL L=70 cm</t>
  </si>
  <si>
    <t xml:space="preserve">U17VAA040    </t>
  </si>
  <si>
    <t>SEÑAL CIRCULAR NORMAL D=60 cm</t>
  </si>
  <si>
    <t xml:space="preserve">U17VAC040    </t>
  </si>
  <si>
    <t>SEÑAL CUADRADA NORMAL 60 cm</t>
  </si>
  <si>
    <t xml:space="preserve">PNU17HMC030  </t>
  </si>
  <si>
    <t>MARCA VIAL CONTINUA BICOMPONENTE DE 10 cm</t>
  </si>
  <si>
    <t xml:space="preserve">PNU17HMC031  </t>
  </si>
  <si>
    <t>MARCA VIAL DISCONTINUA BICOMPONENTE DE 10 cm</t>
  </si>
  <si>
    <t xml:space="preserve">PNU17HSS020  </t>
  </si>
  <si>
    <t>PINTURA BICOMPONENTE EN SÍMBOLOS</t>
  </si>
  <si>
    <t xml:space="preserve">PNU17HSS021  </t>
  </si>
  <si>
    <t>PINTURA BICOMPONENTE COLOR EN SÍMBOLOS</t>
  </si>
  <si>
    <t xml:space="preserve">URVP         </t>
  </si>
  <si>
    <t>VALLADO PERIMETRAL</t>
  </si>
  <si>
    <t xml:space="preserve">E15VAG030    </t>
  </si>
  <si>
    <t>MALLA SIMPLE TORSIÓN GALVANIZADA 40/14 h=2,00 m</t>
  </si>
  <si>
    <t xml:space="preserve">PNURVP01     </t>
  </si>
  <si>
    <t>REPARACIÓN VALLA EXISTENTE EN C/FRANCISCO UMBRAL</t>
  </si>
  <si>
    <t xml:space="preserve">U01AM060     </t>
  </si>
  <si>
    <t>DESMONTAJE DE CERCA DIÁFANA  h&lt;3 m SIN REUTILIZACIÓN</t>
  </si>
  <si>
    <t xml:space="preserve">E15VPM110    </t>
  </si>
  <si>
    <t>PUERTA MALLA 50x300x5 mm GALVANIZADA 5,00x2,00 m</t>
  </si>
  <si>
    <t xml:space="preserve">URIA         </t>
  </si>
  <si>
    <t>INTEGRACIÓN AMBIENTAL</t>
  </si>
  <si>
    <t xml:space="preserve">U14CAT020    </t>
  </si>
  <si>
    <t>EXTENSIÓN TIERRA VEGETAL A 1 km</t>
  </si>
  <si>
    <t xml:space="preserve">U13AM105     </t>
  </si>
  <si>
    <t>ENMIENDA CON TURBA NEGRA CON MOTOCULTOR</t>
  </si>
  <si>
    <t xml:space="preserve">U14VSS070    </t>
  </si>
  <si>
    <t>HIDROSIEMBRA TALUD ZONAS SEMIÁRIDAS</t>
  </si>
  <si>
    <t>Ha</t>
  </si>
  <si>
    <t xml:space="preserve">URGR         </t>
  </si>
  <si>
    <t>GESTIÓN DE RESIDUOS</t>
  </si>
  <si>
    <t xml:space="preserve">S02BV010     </t>
  </si>
  <si>
    <t>VALLA ENREJADO GALVANIZADO</t>
  </si>
  <si>
    <t xml:space="preserve">G03BE010     </t>
  </si>
  <si>
    <t>ENTREGA, ALQUILER, RECOGIDA Y CANON DE CONTENEDOR RCD 4 m3 &lt;10 k</t>
  </si>
  <si>
    <t xml:space="preserve">G03BE040     </t>
  </si>
  <si>
    <t>ENTREGA, ALQUILER, RECOGIDA Y CANON DE CONTENEDOR RCD 8 m3 &lt;10 k</t>
  </si>
  <si>
    <t xml:space="preserve">PN03BE050    </t>
  </si>
  <si>
    <t>ENTREGA, ALQUILER, RECOGIDA Y CANON DE CONTENEDOR RCD 16 m3 &lt;50</t>
  </si>
  <si>
    <t xml:space="preserve">PNG02C100    </t>
  </si>
  <si>
    <t>CARGA Y TRANSPORTE PLANTA RCD DE TIERRAS A CUALQUIER DISTANCIA</t>
  </si>
  <si>
    <t xml:space="preserve">PNG03BC140   </t>
  </si>
  <si>
    <t>CARGA/TRANPORTE PLANTA RCD A CUALQUIER DISTANCIA ESCOMBRO MIXTO</t>
  </si>
  <si>
    <t xml:space="preserve">URSS         </t>
  </si>
  <si>
    <t>SEGURIDAD Y SALUD</t>
  </si>
  <si>
    <t xml:space="preserve">URSS.01      </t>
  </si>
  <si>
    <t>INSTALACIONES DE HIGIENE Y BIENESTAR</t>
  </si>
  <si>
    <t xml:space="preserve">URSS.02      </t>
  </si>
  <si>
    <t xml:space="preserve">URSS.03      </t>
  </si>
  <si>
    <t>PROTECCIONES COLECTIVAS</t>
  </si>
  <si>
    <t xml:space="preserve">URSS.04      </t>
  </si>
  <si>
    <t>EQUIPOS DE PROTECCIÓN INDIVIDUAL</t>
  </si>
  <si>
    <t>PROYECTO DE URBANIZACIÓN GENERAL Y ACOMETIDAS DE LA AMPLIACIÓN III, RECINTO VALDEBEBAS, DE IFEMA</t>
  </si>
  <si>
    <t>Medición (a)</t>
  </si>
  <si>
    <t xml:space="preserve">Precio unitario max. PEM </t>
  </si>
  <si>
    <t>Precio unitario ofertado PEM       (b)</t>
  </si>
  <si>
    <t>Importe total ofertado PEM            (a) x (b )</t>
  </si>
  <si>
    <t xml:space="preserve">PRESUPUESTO EJECUCIÓN MATERIAL TOTAL OFERTADO </t>
  </si>
  <si>
    <t>13% GASTOS GENERALES</t>
  </si>
  <si>
    <t>6% BENEFICIO INDUSTRIAL</t>
  </si>
  <si>
    <t>SUMA DE GASTOS G.G. Y B.I.</t>
  </si>
  <si>
    <t>PRESUPUESTO EJECUCIÓN CONTRATA OFERTADO (SIN IVA)</t>
  </si>
  <si>
    <t>ARQUETA DE CRUCE DE CALZADA PARA TELECOMUNICACIONES</t>
  </si>
  <si>
    <t>ARQUETA LADRILLO REGISTRO BAJO TIERRA O ACERA</t>
  </si>
  <si>
    <r>
      <rPr>
        <b/>
        <u/>
        <sz val="10"/>
        <color theme="1"/>
        <rFont val="Calibri"/>
        <family val="2"/>
        <scheme val="minor"/>
      </rPr>
      <t>INSTRUCCIONES DE RELLENADO</t>
    </r>
    <r>
      <rPr>
        <b/>
        <sz val="10"/>
        <color theme="1"/>
        <rFont val="Calibri"/>
        <family val="2"/>
        <scheme val="minor"/>
      </rPr>
      <t xml:space="preserve">
</t>
    </r>
    <r>
      <rPr>
        <sz val="10"/>
        <color theme="1"/>
        <rFont val="Calibri"/>
        <family val="2"/>
        <scheme val="minor"/>
      </rPr>
      <t>a) Se deberá rellenar las casillas con fondo azul claro de la columna "Precio unitario ofertado PEM"
b) En los capítulos URES.01,URES.02,URES.03, URFP-1,URFP-2, URSA.01, URSA.02, URSA.03, URSA.04, URAG.01, URAG.02, URAB.03, URAR.01, URAR.02, URAR.03, UREE, URAL, URCC,URCS, URGS, URSE, URVP, URIA, y URGR,  no se permitirá introducir valores inferiores a 0 ni superiores al "Precio unitario max. PEM"
c) En el capítulo URSS relativo a Seguridad y Salud no se permite realizar ningún tipo de baja sobre el presupuesto de referencia, que es un valor fijo.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</si>
</sst>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9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sz val="14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8"/>
      <color theme="3" tint="-0.499984740745262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69">
    <xf numFmtId="0" fontId="0" fillId="0" borderId="0" xfId="0"/>
    <xf numFmtId="49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49" fontId="4" fillId="3" borderId="0" xfId="0" applyNumberFormat="1" applyFont="1" applyFill="1" applyAlignment="1">
      <alignment vertical="top"/>
    </xf>
    <xf numFmtId="4" fontId="3" fillId="0" borderId="0" xfId="0" applyNumberFormat="1" applyFont="1" applyAlignment="1">
      <alignment vertical="top"/>
    </xf>
    <xf numFmtId="0" fontId="3" fillId="0" borderId="0" xfId="0" applyFont="1" applyAlignment="1">
      <alignment vertical="top"/>
    </xf>
    <xf numFmtId="0" fontId="3" fillId="4" borderId="0" xfId="0" applyFont="1" applyFill="1" applyAlignment="1">
      <alignment vertical="top"/>
    </xf>
    <xf numFmtId="0" fontId="3" fillId="4" borderId="0" xfId="0" applyFont="1" applyFill="1" applyAlignment="1">
      <alignment vertical="top" wrapText="1"/>
    </xf>
    <xf numFmtId="0" fontId="3" fillId="0" borderId="0" xfId="0" applyFont="1" applyAlignment="1">
      <alignment vertical="top" wrapText="1"/>
    </xf>
    <xf numFmtId="0" fontId="7" fillId="0" borderId="0" xfId="0" applyFont="1"/>
    <xf numFmtId="0" fontId="12" fillId="0" borderId="0" xfId="0" applyFont="1" applyAlignment="1">
      <alignment vertical="top"/>
    </xf>
    <xf numFmtId="0" fontId="13" fillId="0" borderId="0" xfId="0" applyFont="1" applyAlignment="1">
      <alignment vertical="top"/>
    </xf>
    <xf numFmtId="49" fontId="5" fillId="0" borderId="7" xfId="0" applyNumberFormat="1" applyFont="1" applyBorder="1" applyAlignment="1" applyProtection="1">
      <alignment vertical="center"/>
    </xf>
    <xf numFmtId="49" fontId="5" fillId="0" borderId="7" xfId="0" applyNumberFormat="1" applyFont="1" applyBorder="1" applyAlignment="1" applyProtection="1">
      <alignment vertical="center" wrapText="1"/>
    </xf>
    <xf numFmtId="49" fontId="5" fillId="0" borderId="7" xfId="0" applyNumberFormat="1" applyFont="1" applyBorder="1" applyAlignment="1" applyProtection="1">
      <alignment horizontal="center" vertical="center" wrapText="1"/>
    </xf>
    <xf numFmtId="43" fontId="5" fillId="6" borderId="7" xfId="1" applyFont="1" applyFill="1" applyBorder="1" applyAlignment="1" applyProtection="1">
      <alignment horizontal="center" vertical="center" wrapText="1"/>
    </xf>
    <xf numFmtId="2" fontId="5" fillId="0" borderId="7" xfId="0" applyNumberFormat="1" applyFont="1" applyBorder="1" applyAlignment="1" applyProtection="1">
      <alignment horizontal="center" vertical="center" wrapText="1"/>
    </xf>
    <xf numFmtId="0" fontId="0" fillId="0" borderId="0" xfId="0" applyProtection="1"/>
    <xf numFmtId="0" fontId="8" fillId="0" borderId="0" xfId="0" applyFont="1" applyProtection="1"/>
    <xf numFmtId="0" fontId="0" fillId="0" borderId="0" xfId="0" applyAlignment="1" applyProtection="1">
      <alignment horizontal="center" vertical="center"/>
    </xf>
    <xf numFmtId="43" fontId="0" fillId="0" borderId="0" xfId="1" applyFont="1" applyAlignment="1" applyProtection="1">
      <alignment horizontal="center" vertical="center"/>
    </xf>
    <xf numFmtId="4" fontId="14" fillId="7" borderId="0" xfId="0" applyNumberFormat="1" applyFont="1" applyFill="1" applyAlignment="1" applyProtection="1">
      <alignment horizontal="center" vertical="center"/>
    </xf>
    <xf numFmtId="4" fontId="0" fillId="0" borderId="0" xfId="0" applyNumberFormat="1" applyAlignment="1" applyProtection="1">
      <alignment horizontal="center" vertical="center"/>
    </xf>
    <xf numFmtId="0" fontId="0" fillId="0" borderId="0" xfId="0" applyFill="1" applyBorder="1" applyProtection="1"/>
    <xf numFmtId="4" fontId="0" fillId="0" borderId="2" xfId="0" applyNumberForma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43" fontId="8" fillId="0" borderId="0" xfId="1" applyFont="1" applyAlignment="1" applyProtection="1">
      <alignment horizontal="center" vertical="center"/>
    </xf>
    <xf numFmtId="2" fontId="15" fillId="8" borderId="7" xfId="0" applyNumberFormat="1" applyFont="1" applyFill="1" applyBorder="1" applyAlignment="1" applyProtection="1">
      <alignment horizontal="center" vertical="center"/>
      <protection locked="0"/>
    </xf>
    <xf numFmtId="4" fontId="15" fillId="8" borderId="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3" fillId="0" borderId="0" xfId="0" applyFont="1" applyFill="1" applyBorder="1" applyAlignment="1">
      <alignment vertical="top"/>
    </xf>
    <xf numFmtId="0" fontId="3" fillId="0" borderId="0" xfId="0" applyFont="1" applyFill="1" applyBorder="1" applyAlignment="1">
      <alignment vertical="top" wrapText="1"/>
    </xf>
    <xf numFmtId="0" fontId="7" fillId="0" borderId="0" xfId="0" applyFont="1" applyFill="1" applyBorder="1"/>
    <xf numFmtId="0" fontId="0" fillId="0" borderId="0" xfId="0" applyFill="1" applyBorder="1"/>
    <xf numFmtId="49" fontId="4" fillId="3" borderId="7" xfId="0" applyNumberFormat="1" applyFont="1" applyFill="1" applyBorder="1" applyAlignment="1">
      <alignment vertical="top"/>
    </xf>
    <xf numFmtId="49" fontId="3" fillId="0" borderId="7" xfId="0" applyNumberFormat="1" applyFont="1" applyBorder="1" applyAlignment="1">
      <alignment vertical="top"/>
    </xf>
    <xf numFmtId="49" fontId="3" fillId="0" borderId="7" xfId="0" applyNumberFormat="1" applyFont="1" applyBorder="1" applyAlignment="1">
      <alignment vertical="top" wrapText="1"/>
    </xf>
    <xf numFmtId="4" fontId="3" fillId="0" borderId="7" xfId="0" applyNumberFormat="1" applyFont="1" applyBorder="1" applyAlignment="1">
      <alignment vertical="top"/>
    </xf>
    <xf numFmtId="2" fontId="15" fillId="8" borderId="8" xfId="0" applyNumberFormat="1" applyFont="1" applyFill="1" applyBorder="1" applyAlignment="1" applyProtection="1">
      <alignment horizontal="center" vertical="center"/>
      <protection locked="0"/>
    </xf>
    <xf numFmtId="2" fontId="16" fillId="0" borderId="7" xfId="0" applyNumberFormat="1" applyFont="1" applyBorder="1" applyAlignment="1" applyProtection="1">
      <alignment horizontal="center" vertical="center" wrapText="1"/>
    </xf>
    <xf numFmtId="0" fontId="3" fillId="4" borderId="7" xfId="0" applyFont="1" applyFill="1" applyBorder="1" applyAlignment="1">
      <alignment vertical="top"/>
    </xf>
    <xf numFmtId="0" fontId="3" fillId="4" borderId="7" xfId="0" applyFont="1" applyFill="1" applyBorder="1" applyAlignment="1">
      <alignment vertical="top" wrapText="1"/>
    </xf>
    <xf numFmtId="0" fontId="3" fillId="4" borderId="0" xfId="0" applyFont="1" applyFill="1" applyAlignment="1">
      <alignment horizontal="center" vertical="top" wrapText="1"/>
    </xf>
    <xf numFmtId="2" fontId="15" fillId="8" borderId="12" xfId="0" applyNumberFormat="1" applyFont="1" applyFill="1" applyBorder="1" applyAlignment="1" applyProtection="1">
      <alignment horizontal="center" vertical="center"/>
      <protection locked="0"/>
    </xf>
    <xf numFmtId="49" fontId="17" fillId="3" borderId="11" xfId="0" applyNumberFormat="1" applyFont="1" applyFill="1" applyBorder="1" applyAlignment="1">
      <alignment vertical="top" wrapText="1"/>
    </xf>
    <xf numFmtId="49" fontId="17" fillId="3" borderId="7" xfId="0" applyNumberFormat="1" applyFont="1" applyFill="1" applyBorder="1" applyAlignment="1">
      <alignment vertical="center" wrapText="1"/>
    </xf>
    <xf numFmtId="49" fontId="17" fillId="3" borderId="7" xfId="0" applyNumberFormat="1" applyFont="1" applyFill="1" applyBorder="1" applyAlignment="1">
      <alignment vertical="top" wrapText="1"/>
    </xf>
    <xf numFmtId="49" fontId="17" fillId="3" borderId="0" xfId="0" applyNumberFormat="1" applyFont="1" applyFill="1" applyAlignment="1">
      <alignment vertical="center" wrapText="1"/>
    </xf>
    <xf numFmtId="49" fontId="17" fillId="3" borderId="0" xfId="0" applyNumberFormat="1" applyFont="1" applyFill="1" applyAlignment="1">
      <alignment vertical="top" wrapText="1"/>
    </xf>
    <xf numFmtId="4" fontId="18" fillId="0" borderId="7" xfId="0" applyNumberFormat="1" applyFont="1" applyBorder="1"/>
    <xf numFmtId="4" fontId="18" fillId="0" borderId="0" xfId="0" applyNumberFormat="1" applyFont="1"/>
    <xf numFmtId="0" fontId="9" fillId="5" borderId="1" xfId="0" applyFont="1" applyFill="1" applyBorder="1" applyAlignment="1" applyProtection="1">
      <alignment horizontal="left" vertical="center" wrapText="1" indent="3"/>
    </xf>
    <xf numFmtId="0" fontId="9" fillId="5" borderId="2" xfId="0" applyFont="1" applyFill="1" applyBorder="1" applyAlignment="1" applyProtection="1">
      <alignment horizontal="left" vertical="center" indent="3"/>
    </xf>
    <xf numFmtId="0" fontId="9" fillId="5" borderId="3" xfId="0" applyFont="1" applyFill="1" applyBorder="1" applyAlignment="1" applyProtection="1">
      <alignment horizontal="left" vertical="center" indent="3"/>
    </xf>
    <xf numFmtId="0" fontId="9" fillId="5" borderId="4" xfId="0" applyFont="1" applyFill="1" applyBorder="1" applyAlignment="1" applyProtection="1">
      <alignment horizontal="left" vertical="center" indent="3"/>
    </xf>
    <xf numFmtId="0" fontId="9" fillId="5" borderId="5" xfId="0" applyFont="1" applyFill="1" applyBorder="1" applyAlignment="1" applyProtection="1">
      <alignment horizontal="left" vertical="center" indent="3"/>
    </xf>
    <xf numFmtId="0" fontId="9" fillId="5" borderId="6" xfId="0" applyFont="1" applyFill="1" applyBorder="1" applyAlignment="1" applyProtection="1">
      <alignment horizontal="left" vertical="center" indent="3"/>
    </xf>
    <xf numFmtId="0" fontId="11" fillId="0" borderId="5" xfId="0" applyFont="1" applyBorder="1" applyAlignment="1" applyProtection="1">
      <alignment horizontal="center" vertical="center"/>
    </xf>
    <xf numFmtId="49" fontId="4" fillId="3" borderId="7" xfId="0" applyNumberFormat="1" applyFont="1" applyFill="1" applyBorder="1" applyAlignment="1">
      <alignment horizontal="center" vertical="center" wrapText="1"/>
    </xf>
    <xf numFmtId="49" fontId="4" fillId="3" borderId="7" xfId="0" applyNumberFormat="1" applyFont="1" applyFill="1" applyBorder="1" applyAlignment="1">
      <alignment horizontal="center" vertical="top" wrapText="1"/>
    </xf>
    <xf numFmtId="49" fontId="4" fillId="3" borderId="9" xfId="0" applyNumberFormat="1" applyFont="1" applyFill="1" applyBorder="1" applyAlignment="1">
      <alignment horizontal="center" vertical="top" wrapText="1"/>
    </xf>
    <xf numFmtId="49" fontId="4" fillId="3" borderId="10" xfId="0" applyNumberFormat="1" applyFont="1" applyFill="1" applyBorder="1" applyAlignment="1">
      <alignment horizontal="center" vertical="top" wrapText="1"/>
    </xf>
    <xf numFmtId="49" fontId="4" fillId="2" borderId="2" xfId="0" applyNumberFormat="1" applyFont="1" applyFill="1" applyBorder="1" applyAlignment="1">
      <alignment horizontal="center" vertical="top"/>
    </xf>
    <xf numFmtId="49" fontId="4" fillId="3" borderId="9" xfId="0" applyNumberFormat="1" applyFont="1" applyFill="1" applyBorder="1" applyAlignment="1">
      <alignment horizontal="center" vertical="center" wrapText="1"/>
    </xf>
    <xf numFmtId="49" fontId="4" fillId="3" borderId="10" xfId="0" applyNumberFormat="1" applyFont="1" applyFill="1" applyBorder="1" applyAlignment="1">
      <alignment horizontal="center" vertical="center" wrapText="1"/>
    </xf>
    <xf numFmtId="49" fontId="4" fillId="3" borderId="11" xfId="0" applyNumberFormat="1" applyFont="1" applyFill="1" applyBorder="1" applyAlignment="1">
      <alignment horizontal="center" vertical="center" wrapText="1"/>
    </xf>
    <xf numFmtId="49" fontId="4" fillId="3" borderId="11" xfId="0" applyNumberFormat="1" applyFont="1" applyFill="1" applyBorder="1" applyAlignment="1">
      <alignment horizontal="center" vertical="top" wrapText="1"/>
    </xf>
    <xf numFmtId="49" fontId="4" fillId="3" borderId="0" xfId="0" applyNumberFormat="1" applyFont="1" applyFill="1" applyAlignment="1">
      <alignment horizontal="center" vertical="center" wrapText="1"/>
    </xf>
    <xf numFmtId="49" fontId="4" fillId="3" borderId="5" xfId="0" applyNumberFormat="1" applyFont="1" applyFill="1" applyBorder="1" applyAlignment="1">
      <alignment horizontal="center" vertical="top" wrapText="1"/>
    </xf>
  </cellXfs>
  <cellStyles count="2">
    <cellStyle name="Millares" xfId="1" builtinId="3"/>
    <cellStyle name="Normal" xfId="0" builtinId="0"/>
  </cellStyles>
  <dxfs count="1">
    <dxf>
      <font>
        <b/>
        <i/>
        <color rgb="FFFF0000"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87"/>
  <sheetViews>
    <sheetView tabSelected="1" view="pageBreakPreview" zoomScaleNormal="100" zoomScaleSheetLayoutView="100" workbookViewId="0">
      <pane xSplit="4" ySplit="7" topLeftCell="E359" activePane="bottomRight" state="frozen"/>
      <selection pane="topRight" activeCell="E1" sqref="E1"/>
      <selection pane="bottomLeft" activeCell="A4" sqref="A4"/>
      <selection pane="bottomRight" activeCell="F374" sqref="F374"/>
    </sheetView>
  </sheetViews>
  <sheetFormatPr baseColWidth="10" defaultRowHeight="15" x14ac:dyDescent="0.25"/>
  <cols>
    <col min="1" max="1" width="15.5703125" bestFit="1" customWidth="1"/>
    <col min="2" max="2" width="6.5703125" customWidth="1"/>
    <col min="3" max="3" width="3.7109375" customWidth="1"/>
    <col min="4" max="4" width="32.85546875" customWidth="1"/>
    <col min="5" max="5" width="9.5703125" customWidth="1"/>
    <col min="6" max="7" width="10" customWidth="1"/>
    <col min="8" max="8" width="12.42578125" style="9" customWidth="1"/>
  </cols>
  <sheetData>
    <row r="2" spans="1:9" ht="23.25" customHeight="1" x14ac:dyDescent="0.25">
      <c r="A2" s="51" t="s">
        <v>598</v>
      </c>
      <c r="B2" s="52"/>
      <c r="C2" s="52"/>
      <c r="D2" s="52"/>
      <c r="E2" s="52"/>
      <c r="F2" s="52"/>
      <c r="G2" s="52"/>
      <c r="H2" s="52"/>
      <c r="I2" s="53"/>
    </row>
    <row r="3" spans="1:9" ht="66.75" customHeight="1" x14ac:dyDescent="0.25">
      <c r="A3" s="54"/>
      <c r="B3" s="55"/>
      <c r="C3" s="55"/>
      <c r="D3" s="55"/>
      <c r="E3" s="55"/>
      <c r="F3" s="55"/>
      <c r="G3" s="55"/>
      <c r="H3" s="55"/>
      <c r="I3" s="56"/>
    </row>
    <row r="5" spans="1:9" x14ac:dyDescent="0.25">
      <c r="A5" s="57" t="s">
        <v>586</v>
      </c>
      <c r="B5" s="57"/>
      <c r="C5" s="57"/>
      <c r="D5" s="57"/>
      <c r="E5" s="57"/>
      <c r="F5" s="57"/>
      <c r="G5" s="57"/>
      <c r="H5" s="57"/>
      <c r="I5" s="57"/>
    </row>
    <row r="6" spans="1:9" ht="18.75" x14ac:dyDescent="0.25">
      <c r="A6" s="1" t="s">
        <v>0</v>
      </c>
      <c r="B6" s="2"/>
      <c r="C6" s="2"/>
      <c r="D6" s="2"/>
      <c r="E6" s="2"/>
      <c r="F6" s="2"/>
      <c r="G6" s="2"/>
      <c r="H6" s="10"/>
    </row>
    <row r="7" spans="1:9" ht="48" x14ac:dyDescent="0.25">
      <c r="A7" s="12" t="s">
        <v>1</v>
      </c>
      <c r="B7" s="12" t="s">
        <v>3</v>
      </c>
      <c r="C7" s="12" t="s">
        <v>4</v>
      </c>
      <c r="D7" s="13" t="s">
        <v>2</v>
      </c>
      <c r="E7" s="14" t="s">
        <v>587</v>
      </c>
      <c r="F7" s="15" t="s">
        <v>588</v>
      </c>
      <c r="G7" s="39" t="s">
        <v>589</v>
      </c>
      <c r="H7" s="16" t="s">
        <v>590</v>
      </c>
    </row>
    <row r="8" spans="1:9" x14ac:dyDescent="0.25">
      <c r="A8" s="62"/>
      <c r="B8" s="62"/>
      <c r="C8" s="62"/>
      <c r="D8" s="62"/>
      <c r="E8" s="62"/>
      <c r="F8" s="62"/>
      <c r="G8" s="62"/>
      <c r="H8" s="62"/>
    </row>
    <row r="9" spans="1:9" x14ac:dyDescent="0.25">
      <c r="A9" s="34" t="s">
        <v>7</v>
      </c>
      <c r="B9" s="34" t="s">
        <v>5</v>
      </c>
      <c r="C9" s="34" t="s">
        <v>6</v>
      </c>
      <c r="D9" s="59" t="s">
        <v>8</v>
      </c>
      <c r="E9" s="59"/>
      <c r="F9" s="59"/>
      <c r="G9" s="59"/>
      <c r="H9" s="59"/>
    </row>
    <row r="10" spans="1:9" x14ac:dyDescent="0.25">
      <c r="A10" s="34" t="s">
        <v>9</v>
      </c>
      <c r="B10" s="34" t="s">
        <v>5</v>
      </c>
      <c r="C10" s="34" t="s">
        <v>6</v>
      </c>
      <c r="D10" s="58" t="s">
        <v>10</v>
      </c>
      <c r="E10" s="58"/>
      <c r="F10" s="58"/>
      <c r="G10" s="58"/>
      <c r="H10" s="58"/>
    </row>
    <row r="11" spans="1:9" ht="22.5" x14ac:dyDescent="0.25">
      <c r="A11" s="35" t="s">
        <v>11</v>
      </c>
      <c r="B11" s="35" t="s">
        <v>13</v>
      </c>
      <c r="C11" s="35" t="s">
        <v>14</v>
      </c>
      <c r="D11" s="36" t="s">
        <v>12</v>
      </c>
      <c r="E11" s="37">
        <v>423.07</v>
      </c>
      <c r="F11" s="37">
        <v>20.51</v>
      </c>
      <c r="G11" s="27"/>
      <c r="H11" s="49">
        <f>ROUND(E11*G11,2)</f>
        <v>0</v>
      </c>
    </row>
    <row r="12" spans="1:9" ht="22.5" x14ac:dyDescent="0.25">
      <c r="A12" s="35" t="s">
        <v>15</v>
      </c>
      <c r="B12" s="35" t="s">
        <v>13</v>
      </c>
      <c r="C12" s="35" t="s">
        <v>14</v>
      </c>
      <c r="D12" s="36" t="s">
        <v>16</v>
      </c>
      <c r="E12" s="37">
        <v>2596.7600000000002</v>
      </c>
      <c r="F12" s="37">
        <v>3.89</v>
      </c>
      <c r="G12" s="27"/>
      <c r="H12" s="49">
        <f t="shared" ref="H12:H71" si="0">ROUND(E12*G12,2)</f>
        <v>0</v>
      </c>
    </row>
    <row r="13" spans="1:9" ht="22.5" x14ac:dyDescent="0.25">
      <c r="A13" s="35" t="s">
        <v>17</v>
      </c>
      <c r="B13" s="35" t="s">
        <v>13</v>
      </c>
      <c r="C13" s="35" t="s">
        <v>19</v>
      </c>
      <c r="D13" s="36" t="s">
        <v>18</v>
      </c>
      <c r="E13" s="37">
        <v>818.87</v>
      </c>
      <c r="F13" s="37">
        <v>11.41</v>
      </c>
      <c r="G13" s="27"/>
      <c r="H13" s="49">
        <f t="shared" si="0"/>
        <v>0</v>
      </c>
    </row>
    <row r="14" spans="1:9" ht="22.5" x14ac:dyDescent="0.25">
      <c r="A14" s="35" t="s">
        <v>20</v>
      </c>
      <c r="B14" s="35" t="s">
        <v>13</v>
      </c>
      <c r="C14" s="35" t="s">
        <v>14</v>
      </c>
      <c r="D14" s="36" t="s">
        <v>21</v>
      </c>
      <c r="E14" s="37">
        <v>695.01</v>
      </c>
      <c r="F14" s="37">
        <v>75.14</v>
      </c>
      <c r="G14" s="27"/>
      <c r="H14" s="49">
        <f t="shared" si="0"/>
        <v>0</v>
      </c>
    </row>
    <row r="15" spans="1:9" x14ac:dyDescent="0.25">
      <c r="A15" s="35" t="s">
        <v>22</v>
      </c>
      <c r="B15" s="35" t="s">
        <v>13</v>
      </c>
      <c r="C15" s="35" t="s">
        <v>14</v>
      </c>
      <c r="D15" s="36" t="s">
        <v>23</v>
      </c>
      <c r="E15" s="37">
        <v>791.99</v>
      </c>
      <c r="F15" s="37">
        <v>76.66</v>
      </c>
      <c r="G15" s="27"/>
      <c r="H15" s="49">
        <f t="shared" si="0"/>
        <v>0</v>
      </c>
    </row>
    <row r="16" spans="1:9" ht="22.5" x14ac:dyDescent="0.25">
      <c r="A16" s="35" t="s">
        <v>24</v>
      </c>
      <c r="B16" s="35" t="s">
        <v>13</v>
      </c>
      <c r="C16" s="35" t="s">
        <v>19</v>
      </c>
      <c r="D16" s="36" t="s">
        <v>25</v>
      </c>
      <c r="E16" s="37">
        <v>663.08</v>
      </c>
      <c r="F16" s="37">
        <v>16.54</v>
      </c>
      <c r="G16" s="27"/>
      <c r="H16" s="49">
        <f t="shared" si="0"/>
        <v>0</v>
      </c>
    </row>
    <row r="17" spans="1:8" ht="22.5" x14ac:dyDescent="0.25">
      <c r="A17" s="35" t="s">
        <v>26</v>
      </c>
      <c r="B17" s="35" t="s">
        <v>13</v>
      </c>
      <c r="C17" s="35" t="s">
        <v>19</v>
      </c>
      <c r="D17" s="36" t="s">
        <v>27</v>
      </c>
      <c r="E17" s="37">
        <v>1147.69</v>
      </c>
      <c r="F17" s="37">
        <v>22.88</v>
      </c>
      <c r="G17" s="27"/>
      <c r="H17" s="49">
        <f t="shared" si="0"/>
        <v>0</v>
      </c>
    </row>
    <row r="18" spans="1:8" ht="22.5" x14ac:dyDescent="0.25">
      <c r="A18" s="35" t="s">
        <v>28</v>
      </c>
      <c r="B18" s="35" t="s">
        <v>13</v>
      </c>
      <c r="C18" s="35" t="s">
        <v>30</v>
      </c>
      <c r="D18" s="36" t="s">
        <v>29</v>
      </c>
      <c r="E18" s="37">
        <v>58626.91</v>
      </c>
      <c r="F18" s="37">
        <v>1.0900000000000001</v>
      </c>
      <c r="G18" s="27"/>
      <c r="H18" s="49">
        <f t="shared" si="0"/>
        <v>0</v>
      </c>
    </row>
    <row r="19" spans="1:8" ht="22.5" x14ac:dyDescent="0.25">
      <c r="A19" s="35" t="s">
        <v>31</v>
      </c>
      <c r="B19" s="35" t="s">
        <v>13</v>
      </c>
      <c r="C19" s="35" t="s">
        <v>30</v>
      </c>
      <c r="D19" s="36" t="s">
        <v>32</v>
      </c>
      <c r="E19" s="37">
        <v>74925.899999999994</v>
      </c>
      <c r="F19" s="37">
        <v>1.2</v>
      </c>
      <c r="G19" s="27"/>
      <c r="H19" s="49">
        <f t="shared" si="0"/>
        <v>0</v>
      </c>
    </row>
    <row r="20" spans="1:8" x14ac:dyDescent="0.25">
      <c r="A20" s="35" t="s">
        <v>33</v>
      </c>
      <c r="B20" s="35" t="s">
        <v>13</v>
      </c>
      <c r="C20" s="35" t="s">
        <v>14</v>
      </c>
      <c r="D20" s="36" t="s">
        <v>34</v>
      </c>
      <c r="E20" s="37">
        <v>1832.99</v>
      </c>
      <c r="F20" s="37">
        <v>34.299999999999997</v>
      </c>
      <c r="G20" s="27"/>
      <c r="H20" s="49">
        <f t="shared" si="0"/>
        <v>0</v>
      </c>
    </row>
    <row r="21" spans="1:8" ht="22.5" x14ac:dyDescent="0.25">
      <c r="A21" s="35" t="s">
        <v>35</v>
      </c>
      <c r="B21" s="35" t="s">
        <v>13</v>
      </c>
      <c r="C21" s="35" t="s">
        <v>19</v>
      </c>
      <c r="D21" s="36" t="s">
        <v>36</v>
      </c>
      <c r="E21" s="37">
        <v>988.22</v>
      </c>
      <c r="F21" s="37">
        <v>24.92</v>
      </c>
      <c r="G21" s="27"/>
      <c r="H21" s="49">
        <f t="shared" si="0"/>
        <v>0</v>
      </c>
    </row>
    <row r="22" spans="1:8" x14ac:dyDescent="0.25">
      <c r="A22" s="35" t="s">
        <v>37</v>
      </c>
      <c r="B22" s="35" t="s">
        <v>13</v>
      </c>
      <c r="C22" s="35" t="s">
        <v>14</v>
      </c>
      <c r="D22" s="36" t="s">
        <v>38</v>
      </c>
      <c r="E22" s="37">
        <v>2596.7600000000002</v>
      </c>
      <c r="F22" s="37">
        <v>1.25</v>
      </c>
      <c r="G22" s="27"/>
      <c r="H22" s="49">
        <f t="shared" si="0"/>
        <v>0</v>
      </c>
    </row>
    <row r="23" spans="1:8" ht="22.5" x14ac:dyDescent="0.25">
      <c r="A23" s="35" t="s">
        <v>39</v>
      </c>
      <c r="B23" s="35" t="s">
        <v>13</v>
      </c>
      <c r="C23" s="35" t="s">
        <v>14</v>
      </c>
      <c r="D23" s="36" t="s">
        <v>40</v>
      </c>
      <c r="E23" s="37">
        <v>6436.25</v>
      </c>
      <c r="F23" s="37">
        <v>1.62</v>
      </c>
      <c r="G23" s="27"/>
      <c r="H23" s="49">
        <f t="shared" si="0"/>
        <v>0</v>
      </c>
    </row>
    <row r="24" spans="1:8" ht="22.5" x14ac:dyDescent="0.25">
      <c r="A24" s="35" t="s">
        <v>41</v>
      </c>
      <c r="B24" s="35" t="s">
        <v>13</v>
      </c>
      <c r="C24" s="35" t="s">
        <v>43</v>
      </c>
      <c r="D24" s="36" t="s">
        <v>42</v>
      </c>
      <c r="E24" s="37">
        <v>118</v>
      </c>
      <c r="F24" s="37">
        <v>42.93</v>
      </c>
      <c r="G24" s="27"/>
      <c r="H24" s="49">
        <f t="shared" si="0"/>
        <v>0</v>
      </c>
    </row>
    <row r="25" spans="1:8" ht="0.95" customHeight="1" x14ac:dyDescent="0.25">
      <c r="A25" s="6"/>
      <c r="B25" s="6"/>
      <c r="C25" s="6"/>
      <c r="D25" s="7"/>
      <c r="E25" s="6"/>
      <c r="F25" s="6"/>
      <c r="G25" s="38">
        <f t="shared" ref="G25:G53" si="1">F25</f>
        <v>0</v>
      </c>
      <c r="H25" s="50">
        <f t="shared" si="0"/>
        <v>0</v>
      </c>
    </row>
    <row r="26" spans="1:8" x14ac:dyDescent="0.25">
      <c r="A26" s="34" t="s">
        <v>44</v>
      </c>
      <c r="B26" s="34" t="s">
        <v>5</v>
      </c>
      <c r="C26" s="34" t="s">
        <v>6</v>
      </c>
      <c r="D26" s="60" t="s">
        <v>45</v>
      </c>
      <c r="E26" s="61"/>
      <c r="F26" s="61"/>
      <c r="G26" s="61"/>
      <c r="H26" s="44"/>
    </row>
    <row r="27" spans="1:8" x14ac:dyDescent="0.25">
      <c r="A27" s="35" t="s">
        <v>46</v>
      </c>
      <c r="B27" s="35" t="s">
        <v>13</v>
      </c>
      <c r="C27" s="35" t="s">
        <v>43</v>
      </c>
      <c r="D27" s="36" t="s">
        <v>47</v>
      </c>
      <c r="E27" s="37">
        <v>30</v>
      </c>
      <c r="F27" s="37">
        <v>1478.98</v>
      </c>
      <c r="G27" s="27"/>
      <c r="H27" s="49">
        <f t="shared" si="0"/>
        <v>0</v>
      </c>
    </row>
    <row r="28" spans="1:8" ht="22.5" x14ac:dyDescent="0.25">
      <c r="A28" s="35" t="s">
        <v>39</v>
      </c>
      <c r="B28" s="35" t="s">
        <v>13</v>
      </c>
      <c r="C28" s="35" t="s">
        <v>14</v>
      </c>
      <c r="D28" s="36" t="s">
        <v>40</v>
      </c>
      <c r="E28" s="37">
        <v>2752.56</v>
      </c>
      <c r="F28" s="37">
        <v>1.62</v>
      </c>
      <c r="G28" s="27"/>
      <c r="H28" s="49">
        <f t="shared" si="0"/>
        <v>0</v>
      </c>
    </row>
    <row r="29" spans="1:8" ht="22.5" x14ac:dyDescent="0.25">
      <c r="A29" s="35" t="s">
        <v>11</v>
      </c>
      <c r="B29" s="35" t="s">
        <v>13</v>
      </c>
      <c r="C29" s="35" t="s">
        <v>14</v>
      </c>
      <c r="D29" s="36" t="s">
        <v>12</v>
      </c>
      <c r="E29" s="37">
        <v>246</v>
      </c>
      <c r="F29" s="37">
        <v>20.51</v>
      </c>
      <c r="G29" s="27"/>
      <c r="H29" s="49">
        <f t="shared" si="0"/>
        <v>0</v>
      </c>
    </row>
    <row r="30" spans="1:8" ht="22.5" x14ac:dyDescent="0.25">
      <c r="A30" s="35" t="s">
        <v>15</v>
      </c>
      <c r="B30" s="35" t="s">
        <v>13</v>
      </c>
      <c r="C30" s="35" t="s">
        <v>14</v>
      </c>
      <c r="D30" s="36" t="s">
        <v>16</v>
      </c>
      <c r="E30" s="37">
        <v>1172.5999999999999</v>
      </c>
      <c r="F30" s="37">
        <v>3.89</v>
      </c>
      <c r="G30" s="27"/>
      <c r="H30" s="49">
        <f t="shared" si="0"/>
        <v>0</v>
      </c>
    </row>
    <row r="31" spans="1:8" x14ac:dyDescent="0.25">
      <c r="A31" s="35" t="s">
        <v>37</v>
      </c>
      <c r="B31" s="35" t="s">
        <v>13</v>
      </c>
      <c r="C31" s="35" t="s">
        <v>14</v>
      </c>
      <c r="D31" s="36" t="s">
        <v>38</v>
      </c>
      <c r="E31" s="37">
        <v>1172.5999999999999</v>
      </c>
      <c r="F31" s="37">
        <v>1.25</v>
      </c>
      <c r="G31" s="27"/>
      <c r="H31" s="49">
        <f t="shared" si="0"/>
        <v>0</v>
      </c>
    </row>
    <row r="32" spans="1:8" ht="22.5" x14ac:dyDescent="0.25">
      <c r="A32" s="35" t="s">
        <v>35</v>
      </c>
      <c r="B32" s="35" t="s">
        <v>13</v>
      </c>
      <c r="C32" s="35" t="s">
        <v>19</v>
      </c>
      <c r="D32" s="36" t="s">
        <v>36</v>
      </c>
      <c r="E32" s="37">
        <v>369</v>
      </c>
      <c r="F32" s="37">
        <v>24.92</v>
      </c>
      <c r="G32" s="27"/>
      <c r="H32" s="49">
        <f t="shared" si="0"/>
        <v>0</v>
      </c>
    </row>
    <row r="33" spans="1:8" ht="0.95" customHeight="1" x14ac:dyDescent="0.25">
      <c r="A33" s="6"/>
      <c r="B33" s="6"/>
      <c r="C33" s="6"/>
      <c r="D33" s="7"/>
      <c r="E33" s="6"/>
      <c r="F33" s="6"/>
      <c r="G33" s="38">
        <f t="shared" si="1"/>
        <v>0</v>
      </c>
      <c r="H33" s="50">
        <f t="shared" si="0"/>
        <v>0</v>
      </c>
    </row>
    <row r="34" spans="1:8" x14ac:dyDescent="0.25">
      <c r="A34" s="34" t="s">
        <v>48</v>
      </c>
      <c r="B34" s="34" t="s">
        <v>5</v>
      </c>
      <c r="C34" s="34" t="s">
        <v>6</v>
      </c>
      <c r="D34" s="60" t="s">
        <v>49</v>
      </c>
      <c r="E34" s="61"/>
      <c r="F34" s="61"/>
      <c r="G34" s="61"/>
      <c r="H34" s="44"/>
    </row>
    <row r="35" spans="1:8" x14ac:dyDescent="0.25">
      <c r="A35" s="35" t="s">
        <v>50</v>
      </c>
      <c r="B35" s="35" t="s">
        <v>13</v>
      </c>
      <c r="C35" s="35" t="s">
        <v>14</v>
      </c>
      <c r="D35" s="36" t="s">
        <v>51</v>
      </c>
      <c r="E35" s="37">
        <v>559.59</v>
      </c>
      <c r="F35" s="37">
        <v>1.48</v>
      </c>
      <c r="G35" s="27"/>
      <c r="H35" s="49">
        <f t="shared" si="0"/>
        <v>0</v>
      </c>
    </row>
    <row r="36" spans="1:8" ht="22.5" x14ac:dyDescent="0.25">
      <c r="A36" s="35" t="s">
        <v>52</v>
      </c>
      <c r="B36" s="35" t="s">
        <v>13</v>
      </c>
      <c r="C36" s="35" t="s">
        <v>14</v>
      </c>
      <c r="D36" s="36" t="s">
        <v>53</v>
      </c>
      <c r="E36" s="37">
        <v>18.63</v>
      </c>
      <c r="F36" s="37">
        <v>3.51</v>
      </c>
      <c r="G36" s="27"/>
      <c r="H36" s="49">
        <f t="shared" si="0"/>
        <v>0</v>
      </c>
    </row>
    <row r="37" spans="1:8" ht="22.5" x14ac:dyDescent="0.25">
      <c r="A37" s="35" t="s">
        <v>54</v>
      </c>
      <c r="B37" s="35" t="s">
        <v>13</v>
      </c>
      <c r="C37" s="35" t="s">
        <v>19</v>
      </c>
      <c r="D37" s="36" t="s">
        <v>55</v>
      </c>
      <c r="E37" s="37">
        <v>214.72</v>
      </c>
      <c r="F37" s="37">
        <v>0.62</v>
      </c>
      <c r="G37" s="27"/>
      <c r="H37" s="49">
        <f t="shared" si="0"/>
        <v>0</v>
      </c>
    </row>
    <row r="38" spans="1:8" ht="22.5" x14ac:dyDescent="0.25">
      <c r="A38" s="35" t="s">
        <v>56</v>
      </c>
      <c r="B38" s="35" t="s">
        <v>13</v>
      </c>
      <c r="C38" s="35" t="s">
        <v>14</v>
      </c>
      <c r="D38" s="36" t="s">
        <v>57</v>
      </c>
      <c r="E38" s="37">
        <v>317.61</v>
      </c>
      <c r="F38" s="37">
        <v>7.32</v>
      </c>
      <c r="G38" s="27"/>
      <c r="H38" s="49">
        <f t="shared" si="0"/>
        <v>0</v>
      </c>
    </row>
    <row r="39" spans="1:8" ht="22.5" x14ac:dyDescent="0.25">
      <c r="A39" s="35" t="s">
        <v>58</v>
      </c>
      <c r="B39" s="35" t="s">
        <v>13</v>
      </c>
      <c r="C39" s="35" t="s">
        <v>14</v>
      </c>
      <c r="D39" s="36" t="s">
        <v>59</v>
      </c>
      <c r="E39" s="37">
        <v>241.98</v>
      </c>
      <c r="F39" s="37">
        <v>9.52</v>
      </c>
      <c r="G39" s="27"/>
      <c r="H39" s="49">
        <f t="shared" si="0"/>
        <v>0</v>
      </c>
    </row>
    <row r="40" spans="1:8" ht="22.5" x14ac:dyDescent="0.25">
      <c r="A40" s="35" t="s">
        <v>17</v>
      </c>
      <c r="B40" s="35" t="s">
        <v>13</v>
      </c>
      <c r="C40" s="35" t="s">
        <v>19</v>
      </c>
      <c r="D40" s="36" t="s">
        <v>18</v>
      </c>
      <c r="E40" s="37">
        <v>148.55000000000001</v>
      </c>
      <c r="F40" s="37">
        <v>11.41</v>
      </c>
      <c r="G40" s="27"/>
      <c r="H40" s="49">
        <f t="shared" si="0"/>
        <v>0</v>
      </c>
    </row>
    <row r="41" spans="1:8" ht="22.5" x14ac:dyDescent="0.25">
      <c r="A41" s="35" t="s">
        <v>60</v>
      </c>
      <c r="B41" s="35" t="s">
        <v>13</v>
      </c>
      <c r="C41" s="35" t="s">
        <v>14</v>
      </c>
      <c r="D41" s="36" t="s">
        <v>61</v>
      </c>
      <c r="E41" s="37">
        <v>67.819999999999993</v>
      </c>
      <c r="F41" s="37">
        <v>77.489999999999995</v>
      </c>
      <c r="G41" s="27"/>
      <c r="H41" s="49">
        <f t="shared" si="0"/>
        <v>0</v>
      </c>
    </row>
    <row r="42" spans="1:8" x14ac:dyDescent="0.25">
      <c r="A42" s="35" t="s">
        <v>22</v>
      </c>
      <c r="B42" s="35" t="s">
        <v>13</v>
      </c>
      <c r="C42" s="35" t="s">
        <v>14</v>
      </c>
      <c r="D42" s="36" t="s">
        <v>23</v>
      </c>
      <c r="E42" s="37">
        <v>93.8</v>
      </c>
      <c r="F42" s="37">
        <v>76.66</v>
      </c>
      <c r="G42" s="27"/>
      <c r="H42" s="49">
        <f t="shared" si="0"/>
        <v>0</v>
      </c>
    </row>
    <row r="43" spans="1:8" x14ac:dyDescent="0.25">
      <c r="A43" s="35" t="s">
        <v>62</v>
      </c>
      <c r="B43" s="35" t="s">
        <v>13</v>
      </c>
      <c r="C43" s="35" t="s">
        <v>19</v>
      </c>
      <c r="D43" s="36" t="s">
        <v>63</v>
      </c>
      <c r="E43" s="37">
        <v>65.900000000000006</v>
      </c>
      <c r="F43" s="37">
        <v>15.47</v>
      </c>
      <c r="G43" s="27"/>
      <c r="H43" s="49">
        <f t="shared" si="0"/>
        <v>0</v>
      </c>
    </row>
    <row r="44" spans="1:8" ht="22.5" x14ac:dyDescent="0.25">
      <c r="A44" s="35" t="s">
        <v>24</v>
      </c>
      <c r="B44" s="35" t="s">
        <v>13</v>
      </c>
      <c r="C44" s="35" t="s">
        <v>19</v>
      </c>
      <c r="D44" s="36" t="s">
        <v>25</v>
      </c>
      <c r="E44" s="37">
        <v>225.6</v>
      </c>
      <c r="F44" s="37">
        <v>16.54</v>
      </c>
      <c r="G44" s="27"/>
      <c r="H44" s="49">
        <f t="shared" si="0"/>
        <v>0</v>
      </c>
    </row>
    <row r="45" spans="1:8" ht="22.5" x14ac:dyDescent="0.25">
      <c r="A45" s="35" t="s">
        <v>26</v>
      </c>
      <c r="B45" s="35" t="s">
        <v>13</v>
      </c>
      <c r="C45" s="35" t="s">
        <v>19</v>
      </c>
      <c r="D45" s="36" t="s">
        <v>27</v>
      </c>
      <c r="E45" s="37">
        <v>205.5</v>
      </c>
      <c r="F45" s="37">
        <v>22.88</v>
      </c>
      <c r="G45" s="27"/>
      <c r="H45" s="49">
        <f t="shared" si="0"/>
        <v>0</v>
      </c>
    </row>
    <row r="46" spans="1:8" ht="22.5" x14ac:dyDescent="0.25">
      <c r="A46" s="35" t="s">
        <v>28</v>
      </c>
      <c r="B46" s="35" t="s">
        <v>13</v>
      </c>
      <c r="C46" s="35" t="s">
        <v>30</v>
      </c>
      <c r="D46" s="36" t="s">
        <v>29</v>
      </c>
      <c r="E46" s="37">
        <v>4400.25</v>
      </c>
      <c r="F46" s="37">
        <v>1.0900000000000001</v>
      </c>
      <c r="G46" s="27"/>
      <c r="H46" s="49">
        <f t="shared" si="0"/>
        <v>0</v>
      </c>
    </row>
    <row r="47" spans="1:8" ht="22.5" x14ac:dyDescent="0.25">
      <c r="A47" s="35" t="s">
        <v>31</v>
      </c>
      <c r="B47" s="35" t="s">
        <v>13</v>
      </c>
      <c r="C47" s="35" t="s">
        <v>30</v>
      </c>
      <c r="D47" s="36" t="s">
        <v>32</v>
      </c>
      <c r="E47" s="37">
        <v>7072.86</v>
      </c>
      <c r="F47" s="37">
        <v>1.2</v>
      </c>
      <c r="G47" s="27"/>
      <c r="H47" s="49">
        <f t="shared" si="0"/>
        <v>0</v>
      </c>
    </row>
    <row r="48" spans="1:8" ht="22.5" x14ac:dyDescent="0.25">
      <c r="A48" s="35" t="s">
        <v>64</v>
      </c>
      <c r="B48" s="35" t="s">
        <v>13</v>
      </c>
      <c r="C48" s="35" t="s">
        <v>14</v>
      </c>
      <c r="D48" s="36" t="s">
        <v>65</v>
      </c>
      <c r="E48" s="37">
        <v>49.12</v>
      </c>
      <c r="F48" s="37">
        <v>25.34</v>
      </c>
      <c r="G48" s="27"/>
      <c r="H48" s="49">
        <f t="shared" si="0"/>
        <v>0</v>
      </c>
    </row>
    <row r="49" spans="1:8" ht="22.5" x14ac:dyDescent="0.25">
      <c r="A49" s="35" t="s">
        <v>41</v>
      </c>
      <c r="B49" s="35" t="s">
        <v>13</v>
      </c>
      <c r="C49" s="35" t="s">
        <v>43</v>
      </c>
      <c r="D49" s="36" t="s">
        <v>42</v>
      </c>
      <c r="E49" s="37">
        <v>55.14</v>
      </c>
      <c r="F49" s="37">
        <v>42.93</v>
      </c>
      <c r="G49" s="27"/>
      <c r="H49" s="49">
        <f t="shared" si="0"/>
        <v>0</v>
      </c>
    </row>
    <row r="50" spans="1:8" ht="22.5" x14ac:dyDescent="0.25">
      <c r="A50" s="35" t="s">
        <v>66</v>
      </c>
      <c r="B50" s="35" t="s">
        <v>13</v>
      </c>
      <c r="C50" s="35" t="s">
        <v>19</v>
      </c>
      <c r="D50" s="36" t="s">
        <v>67</v>
      </c>
      <c r="E50" s="37">
        <v>262.58999999999997</v>
      </c>
      <c r="F50" s="37">
        <v>3.45</v>
      </c>
      <c r="G50" s="27"/>
      <c r="H50" s="49">
        <f t="shared" si="0"/>
        <v>0</v>
      </c>
    </row>
    <row r="51" spans="1:8" ht="22.5" x14ac:dyDescent="0.25">
      <c r="A51" s="35" t="s">
        <v>35</v>
      </c>
      <c r="B51" s="35" t="s">
        <v>13</v>
      </c>
      <c r="C51" s="35" t="s">
        <v>19</v>
      </c>
      <c r="D51" s="36" t="s">
        <v>36</v>
      </c>
      <c r="E51" s="37">
        <v>202.7</v>
      </c>
      <c r="F51" s="37">
        <v>24.92</v>
      </c>
      <c r="G51" s="27"/>
      <c r="H51" s="49">
        <f t="shared" si="0"/>
        <v>0</v>
      </c>
    </row>
    <row r="52" spans="1:8" ht="0.95" customHeight="1" x14ac:dyDescent="0.25">
      <c r="A52" s="6"/>
      <c r="B52" s="6"/>
      <c r="C52" s="6"/>
      <c r="D52" s="7"/>
      <c r="E52" s="6"/>
      <c r="F52" s="6"/>
      <c r="G52" s="27">
        <f t="shared" si="1"/>
        <v>0</v>
      </c>
      <c r="H52" s="50"/>
    </row>
    <row r="53" spans="1:8" ht="0.95" customHeight="1" x14ac:dyDescent="0.25">
      <c r="A53" s="6"/>
      <c r="B53" s="6"/>
      <c r="C53" s="6"/>
      <c r="D53" s="7"/>
      <c r="E53" s="6"/>
      <c r="F53" s="6"/>
      <c r="G53" s="38">
        <f t="shared" si="1"/>
        <v>0</v>
      </c>
      <c r="H53" s="50">
        <f t="shared" si="0"/>
        <v>0</v>
      </c>
    </row>
    <row r="54" spans="1:8" x14ac:dyDescent="0.25">
      <c r="A54" s="34" t="s">
        <v>68</v>
      </c>
      <c r="B54" s="34" t="s">
        <v>5</v>
      </c>
      <c r="C54" s="34" t="s">
        <v>6</v>
      </c>
      <c r="D54" s="63" t="s">
        <v>69</v>
      </c>
      <c r="E54" s="64"/>
      <c r="F54" s="64"/>
      <c r="G54" s="65"/>
      <c r="H54" s="45"/>
    </row>
    <row r="55" spans="1:8" x14ac:dyDescent="0.25">
      <c r="A55" s="34" t="s">
        <v>70</v>
      </c>
      <c r="B55" s="34" t="s">
        <v>5</v>
      </c>
      <c r="C55" s="34" t="s">
        <v>6</v>
      </c>
      <c r="D55" s="63" t="s">
        <v>71</v>
      </c>
      <c r="E55" s="64"/>
      <c r="F55" s="64"/>
      <c r="G55" s="65"/>
      <c r="H55" s="45"/>
    </row>
    <row r="56" spans="1:8" ht="22.5" x14ac:dyDescent="0.25">
      <c r="A56" s="35" t="s">
        <v>72</v>
      </c>
      <c r="B56" s="35" t="s">
        <v>13</v>
      </c>
      <c r="C56" s="35" t="s">
        <v>14</v>
      </c>
      <c r="D56" s="36" t="s">
        <v>73</v>
      </c>
      <c r="E56" s="37">
        <v>2537.5500000000002</v>
      </c>
      <c r="F56" s="37">
        <v>1.29</v>
      </c>
      <c r="G56" s="27"/>
      <c r="H56" s="49">
        <f t="shared" si="0"/>
        <v>0</v>
      </c>
    </row>
    <row r="57" spans="1:8" ht="22.5" x14ac:dyDescent="0.25">
      <c r="A57" s="35" t="s">
        <v>74</v>
      </c>
      <c r="B57" s="35" t="s">
        <v>13</v>
      </c>
      <c r="C57" s="35" t="s">
        <v>19</v>
      </c>
      <c r="D57" s="36" t="s">
        <v>75</v>
      </c>
      <c r="E57" s="37">
        <v>26586.94</v>
      </c>
      <c r="F57" s="37">
        <v>2.4700000000000002</v>
      </c>
      <c r="G57" s="27"/>
      <c r="H57" s="49">
        <f t="shared" si="0"/>
        <v>0</v>
      </c>
    </row>
    <row r="58" spans="1:8" ht="22.5" x14ac:dyDescent="0.25">
      <c r="A58" s="35" t="s">
        <v>76</v>
      </c>
      <c r="B58" s="35" t="s">
        <v>13</v>
      </c>
      <c r="C58" s="35" t="s">
        <v>19</v>
      </c>
      <c r="D58" s="36" t="s">
        <v>77</v>
      </c>
      <c r="E58" s="37">
        <v>28836.48</v>
      </c>
      <c r="F58" s="37">
        <v>30.5</v>
      </c>
      <c r="G58" s="27"/>
      <c r="H58" s="49">
        <f t="shared" si="0"/>
        <v>0</v>
      </c>
    </row>
    <row r="59" spans="1:8" ht="22.5" x14ac:dyDescent="0.25">
      <c r="A59" s="35" t="s">
        <v>78</v>
      </c>
      <c r="B59" s="35" t="s">
        <v>13</v>
      </c>
      <c r="C59" s="35" t="s">
        <v>19</v>
      </c>
      <c r="D59" s="36" t="s">
        <v>79</v>
      </c>
      <c r="E59" s="37">
        <v>21541.3</v>
      </c>
      <c r="F59" s="37">
        <v>17.170000000000002</v>
      </c>
      <c r="G59" s="27"/>
      <c r="H59" s="49">
        <f t="shared" si="0"/>
        <v>0</v>
      </c>
    </row>
    <row r="60" spans="1:8" ht="22.5" x14ac:dyDescent="0.25">
      <c r="A60" s="35" t="s">
        <v>80</v>
      </c>
      <c r="B60" s="35" t="s">
        <v>13</v>
      </c>
      <c r="C60" s="35" t="s">
        <v>19</v>
      </c>
      <c r="D60" s="36" t="s">
        <v>81</v>
      </c>
      <c r="E60" s="37">
        <v>1405.85</v>
      </c>
      <c r="F60" s="37">
        <v>20.27</v>
      </c>
      <c r="G60" s="27"/>
      <c r="H60" s="49">
        <f t="shared" si="0"/>
        <v>0</v>
      </c>
    </row>
    <row r="61" spans="1:8" x14ac:dyDescent="0.25">
      <c r="A61" s="35" t="s">
        <v>82</v>
      </c>
      <c r="B61" s="35" t="s">
        <v>13</v>
      </c>
      <c r="C61" s="35" t="s">
        <v>19</v>
      </c>
      <c r="D61" s="36" t="s">
        <v>83</v>
      </c>
      <c r="E61" s="37">
        <v>26192.12</v>
      </c>
      <c r="F61" s="37">
        <v>23.95</v>
      </c>
      <c r="G61" s="27"/>
      <c r="H61" s="49">
        <f t="shared" si="0"/>
        <v>0</v>
      </c>
    </row>
    <row r="62" spans="1:8" ht="22.5" x14ac:dyDescent="0.25">
      <c r="A62" s="35" t="s">
        <v>84</v>
      </c>
      <c r="B62" s="35" t="s">
        <v>13</v>
      </c>
      <c r="C62" s="35" t="s">
        <v>19</v>
      </c>
      <c r="D62" s="36" t="s">
        <v>85</v>
      </c>
      <c r="E62" s="37">
        <v>403.52</v>
      </c>
      <c r="F62" s="37">
        <v>27.16</v>
      </c>
      <c r="G62" s="27"/>
      <c r="H62" s="49">
        <f t="shared" si="0"/>
        <v>0</v>
      </c>
    </row>
    <row r="63" spans="1:8" ht="22.5" x14ac:dyDescent="0.25">
      <c r="A63" s="35" t="s">
        <v>86</v>
      </c>
      <c r="B63" s="35" t="s">
        <v>13</v>
      </c>
      <c r="C63" s="35" t="s">
        <v>19</v>
      </c>
      <c r="D63" s="36" t="s">
        <v>87</v>
      </c>
      <c r="E63" s="37">
        <v>3193.76</v>
      </c>
      <c r="F63" s="37">
        <v>33.82</v>
      </c>
      <c r="G63" s="27"/>
      <c r="H63" s="49">
        <f t="shared" si="0"/>
        <v>0</v>
      </c>
    </row>
    <row r="64" spans="1:8" ht="22.5" x14ac:dyDescent="0.25">
      <c r="A64" s="35" t="s">
        <v>88</v>
      </c>
      <c r="B64" s="35" t="s">
        <v>13</v>
      </c>
      <c r="C64" s="35" t="s">
        <v>19</v>
      </c>
      <c r="D64" s="36" t="s">
        <v>89</v>
      </c>
      <c r="E64" s="37">
        <v>7591.32</v>
      </c>
      <c r="F64" s="37">
        <v>27.11</v>
      </c>
      <c r="G64" s="27"/>
      <c r="H64" s="49">
        <f t="shared" si="0"/>
        <v>0</v>
      </c>
    </row>
    <row r="65" spans="1:8" ht="22.5" x14ac:dyDescent="0.25">
      <c r="A65" s="35" t="s">
        <v>90</v>
      </c>
      <c r="B65" s="35" t="s">
        <v>13</v>
      </c>
      <c r="C65" s="35" t="s">
        <v>19</v>
      </c>
      <c r="D65" s="36" t="s">
        <v>91</v>
      </c>
      <c r="E65" s="37">
        <v>221.6</v>
      </c>
      <c r="F65" s="37">
        <v>29.67</v>
      </c>
      <c r="G65" s="27"/>
      <c r="H65" s="49">
        <f t="shared" si="0"/>
        <v>0</v>
      </c>
    </row>
    <row r="66" spans="1:8" ht="22.5" x14ac:dyDescent="0.25">
      <c r="A66" s="35" t="s">
        <v>92</v>
      </c>
      <c r="B66" s="35" t="s">
        <v>13</v>
      </c>
      <c r="C66" s="35" t="s">
        <v>19</v>
      </c>
      <c r="D66" s="36" t="s">
        <v>93</v>
      </c>
      <c r="E66" s="37">
        <v>77.42</v>
      </c>
      <c r="F66" s="37">
        <v>36.25</v>
      </c>
      <c r="G66" s="27"/>
      <c r="H66" s="49">
        <f t="shared" si="0"/>
        <v>0</v>
      </c>
    </row>
    <row r="67" spans="1:8" x14ac:dyDescent="0.25">
      <c r="A67" s="35" t="s">
        <v>94</v>
      </c>
      <c r="B67" s="35" t="s">
        <v>13</v>
      </c>
      <c r="C67" s="35" t="s">
        <v>19</v>
      </c>
      <c r="D67" s="36" t="s">
        <v>95</v>
      </c>
      <c r="E67" s="37">
        <v>11569.51</v>
      </c>
      <c r="F67" s="37">
        <v>14.07</v>
      </c>
      <c r="G67" s="27"/>
      <c r="H67" s="49">
        <f t="shared" si="0"/>
        <v>0</v>
      </c>
    </row>
    <row r="68" spans="1:8" x14ac:dyDescent="0.25">
      <c r="A68" s="35" t="s">
        <v>96</v>
      </c>
      <c r="B68" s="35" t="s">
        <v>13</v>
      </c>
      <c r="C68" s="35" t="s">
        <v>43</v>
      </c>
      <c r="D68" s="36" t="s">
        <v>97</v>
      </c>
      <c r="E68" s="37">
        <v>4072.01</v>
      </c>
      <c r="F68" s="37">
        <v>14.75</v>
      </c>
      <c r="G68" s="27"/>
      <c r="H68" s="49">
        <f t="shared" si="0"/>
        <v>0</v>
      </c>
    </row>
    <row r="69" spans="1:8" ht="22.5" x14ac:dyDescent="0.25">
      <c r="A69" s="35" t="s">
        <v>98</v>
      </c>
      <c r="B69" s="35" t="s">
        <v>13</v>
      </c>
      <c r="C69" s="35" t="s">
        <v>43</v>
      </c>
      <c r="D69" s="36" t="s">
        <v>99</v>
      </c>
      <c r="E69" s="37">
        <v>104</v>
      </c>
      <c r="F69" s="37">
        <v>17.670000000000002</v>
      </c>
      <c r="G69" s="27"/>
      <c r="H69" s="49">
        <f t="shared" si="0"/>
        <v>0</v>
      </c>
    </row>
    <row r="70" spans="1:8" ht="22.5" x14ac:dyDescent="0.25">
      <c r="A70" s="35" t="s">
        <v>100</v>
      </c>
      <c r="B70" s="35" t="s">
        <v>13</v>
      </c>
      <c r="C70" s="35" t="s">
        <v>43</v>
      </c>
      <c r="D70" s="36" t="s">
        <v>101</v>
      </c>
      <c r="E70" s="37">
        <v>6969.57</v>
      </c>
      <c r="F70" s="37">
        <v>15.93</v>
      </c>
      <c r="G70" s="27"/>
      <c r="H70" s="49">
        <f t="shared" si="0"/>
        <v>0</v>
      </c>
    </row>
    <row r="71" spans="1:8" x14ac:dyDescent="0.25">
      <c r="A71" s="35" t="s">
        <v>102</v>
      </c>
      <c r="B71" s="35" t="s">
        <v>13</v>
      </c>
      <c r="C71" s="35" t="s">
        <v>43</v>
      </c>
      <c r="D71" s="36" t="s">
        <v>103</v>
      </c>
      <c r="E71" s="37">
        <v>2788.32</v>
      </c>
      <c r="F71" s="37">
        <v>11.15</v>
      </c>
      <c r="G71" s="27"/>
      <c r="H71" s="49">
        <f t="shared" si="0"/>
        <v>0</v>
      </c>
    </row>
    <row r="72" spans="1:8" x14ac:dyDescent="0.25">
      <c r="A72" s="35" t="s">
        <v>104</v>
      </c>
      <c r="B72" s="35" t="s">
        <v>13</v>
      </c>
      <c r="C72" s="35" t="s">
        <v>43</v>
      </c>
      <c r="D72" s="36" t="s">
        <v>105</v>
      </c>
      <c r="E72" s="37">
        <v>1302.96</v>
      </c>
      <c r="F72" s="37">
        <v>10.1</v>
      </c>
      <c r="G72" s="27"/>
      <c r="H72" s="49">
        <f t="shared" ref="H72:H130" si="2">ROUND(E72*G72,2)</f>
        <v>0</v>
      </c>
    </row>
    <row r="73" spans="1:8" x14ac:dyDescent="0.25">
      <c r="A73" s="35" t="s">
        <v>106</v>
      </c>
      <c r="B73" s="35" t="s">
        <v>13</v>
      </c>
      <c r="C73" s="35" t="s">
        <v>43</v>
      </c>
      <c r="D73" s="36" t="s">
        <v>107</v>
      </c>
      <c r="E73" s="37">
        <v>134.02000000000001</v>
      </c>
      <c r="F73" s="37">
        <v>15.14</v>
      </c>
      <c r="G73" s="27"/>
      <c r="H73" s="49">
        <f t="shared" si="2"/>
        <v>0</v>
      </c>
    </row>
    <row r="74" spans="1:8" ht="22.5" x14ac:dyDescent="0.25">
      <c r="A74" s="35" t="s">
        <v>108</v>
      </c>
      <c r="B74" s="35" t="s">
        <v>13</v>
      </c>
      <c r="C74" s="35" t="s">
        <v>43</v>
      </c>
      <c r="D74" s="36" t="s">
        <v>109</v>
      </c>
      <c r="E74" s="37">
        <v>366</v>
      </c>
      <c r="F74" s="37">
        <v>156.1</v>
      </c>
      <c r="G74" s="27"/>
      <c r="H74" s="49">
        <f t="shared" si="2"/>
        <v>0</v>
      </c>
    </row>
    <row r="75" spans="1:8" ht="0.95" customHeight="1" x14ac:dyDescent="0.25">
      <c r="A75" s="6"/>
      <c r="B75" s="6"/>
      <c r="C75" s="6"/>
      <c r="D75" s="7"/>
      <c r="E75" s="6"/>
      <c r="F75" s="6"/>
      <c r="G75" s="38">
        <f t="shared" ref="G75:G120" si="3">F75</f>
        <v>0</v>
      </c>
      <c r="H75" s="50">
        <f t="shared" si="2"/>
        <v>0</v>
      </c>
    </row>
    <row r="76" spans="1:8" x14ac:dyDescent="0.25">
      <c r="A76" s="34" t="s">
        <v>110</v>
      </c>
      <c r="B76" s="34" t="s">
        <v>5</v>
      </c>
      <c r="C76" s="34" t="s">
        <v>6</v>
      </c>
      <c r="D76" s="63" t="s">
        <v>111</v>
      </c>
      <c r="E76" s="64"/>
      <c r="F76" s="64"/>
      <c r="G76" s="65"/>
      <c r="H76" s="45"/>
    </row>
    <row r="77" spans="1:8" x14ac:dyDescent="0.25">
      <c r="A77" s="35" t="s">
        <v>112</v>
      </c>
      <c r="B77" s="35" t="s">
        <v>13</v>
      </c>
      <c r="C77" s="35" t="s">
        <v>19</v>
      </c>
      <c r="D77" s="36" t="s">
        <v>113</v>
      </c>
      <c r="E77" s="37">
        <v>28836.48</v>
      </c>
      <c r="F77" s="37">
        <v>0.27</v>
      </c>
      <c r="G77" s="27"/>
      <c r="H77" s="49">
        <f t="shared" si="2"/>
        <v>0</v>
      </c>
    </row>
    <row r="78" spans="1:8" x14ac:dyDescent="0.25">
      <c r="A78" s="35" t="s">
        <v>114</v>
      </c>
      <c r="B78" s="35" t="s">
        <v>13</v>
      </c>
      <c r="C78" s="35" t="s">
        <v>19</v>
      </c>
      <c r="D78" s="36" t="s">
        <v>115</v>
      </c>
      <c r="E78" s="37">
        <v>21541.3</v>
      </c>
      <c r="F78" s="37">
        <v>0.56000000000000005</v>
      </c>
      <c r="G78" s="27"/>
      <c r="H78" s="49">
        <f t="shared" si="2"/>
        <v>0</v>
      </c>
    </row>
    <row r="79" spans="1:8" x14ac:dyDescent="0.25">
      <c r="A79" s="35" t="s">
        <v>116</v>
      </c>
      <c r="B79" s="35" t="s">
        <v>13</v>
      </c>
      <c r="C79" s="35" t="s">
        <v>19</v>
      </c>
      <c r="D79" s="36" t="s">
        <v>117</v>
      </c>
      <c r="E79" s="37">
        <v>50377.78</v>
      </c>
      <c r="F79" s="37">
        <v>0.3</v>
      </c>
      <c r="G79" s="27"/>
      <c r="H79" s="49">
        <f t="shared" si="2"/>
        <v>0</v>
      </c>
    </row>
    <row r="80" spans="1:8" ht="22.5" x14ac:dyDescent="0.25">
      <c r="A80" s="35" t="s">
        <v>118</v>
      </c>
      <c r="B80" s="35" t="s">
        <v>13</v>
      </c>
      <c r="C80" s="35" t="s">
        <v>120</v>
      </c>
      <c r="D80" s="36" t="s">
        <v>119</v>
      </c>
      <c r="E80" s="37">
        <v>6045.32</v>
      </c>
      <c r="F80" s="37">
        <v>47.57</v>
      </c>
      <c r="G80" s="27"/>
      <c r="H80" s="49">
        <f t="shared" si="2"/>
        <v>0</v>
      </c>
    </row>
    <row r="81" spans="1:8" ht="22.5" x14ac:dyDescent="0.25">
      <c r="A81" s="35" t="s">
        <v>121</v>
      </c>
      <c r="B81" s="35" t="s">
        <v>13</v>
      </c>
      <c r="C81" s="35" t="s">
        <v>19</v>
      </c>
      <c r="D81" s="36" t="s">
        <v>122</v>
      </c>
      <c r="E81" s="37">
        <v>7687.52</v>
      </c>
      <c r="F81" s="37">
        <v>19.75</v>
      </c>
      <c r="G81" s="27"/>
      <c r="H81" s="49">
        <f t="shared" si="2"/>
        <v>0</v>
      </c>
    </row>
    <row r="82" spans="1:8" x14ac:dyDescent="0.25">
      <c r="A82" s="35" t="s">
        <v>123</v>
      </c>
      <c r="B82" s="35" t="s">
        <v>13</v>
      </c>
      <c r="C82" s="35" t="s">
        <v>19</v>
      </c>
      <c r="D82" s="36" t="s">
        <v>124</v>
      </c>
      <c r="E82" s="37">
        <v>3475.29</v>
      </c>
      <c r="F82" s="37">
        <v>13.04</v>
      </c>
      <c r="G82" s="27"/>
      <c r="H82" s="49">
        <f t="shared" si="2"/>
        <v>0</v>
      </c>
    </row>
    <row r="83" spans="1:8" ht="22.5" x14ac:dyDescent="0.25">
      <c r="A83" s="35" t="s">
        <v>125</v>
      </c>
      <c r="B83" s="35" t="s">
        <v>13</v>
      </c>
      <c r="C83" s="35" t="s">
        <v>19</v>
      </c>
      <c r="D83" s="36" t="s">
        <v>126</v>
      </c>
      <c r="E83" s="37">
        <v>306.44</v>
      </c>
      <c r="F83" s="37">
        <v>15.6</v>
      </c>
      <c r="G83" s="27"/>
      <c r="H83" s="49">
        <f t="shared" si="2"/>
        <v>0</v>
      </c>
    </row>
    <row r="84" spans="1:8" ht="22.5" x14ac:dyDescent="0.25">
      <c r="A84" s="35" t="s">
        <v>127</v>
      </c>
      <c r="B84" s="35" t="s">
        <v>13</v>
      </c>
      <c r="C84" s="35" t="s">
        <v>19</v>
      </c>
      <c r="D84" s="36" t="s">
        <v>128</v>
      </c>
      <c r="E84" s="37">
        <v>100.26</v>
      </c>
      <c r="F84" s="37">
        <v>22.18</v>
      </c>
      <c r="G84" s="27"/>
      <c r="H84" s="49">
        <f t="shared" si="2"/>
        <v>0</v>
      </c>
    </row>
    <row r="85" spans="1:8" ht="22.5" x14ac:dyDescent="0.25">
      <c r="A85" s="35" t="s">
        <v>129</v>
      </c>
      <c r="B85" s="35" t="s">
        <v>13</v>
      </c>
      <c r="C85" s="35" t="s">
        <v>19</v>
      </c>
      <c r="D85" s="36" t="s">
        <v>130</v>
      </c>
      <c r="E85" s="37">
        <v>1178.53</v>
      </c>
      <c r="F85" s="37">
        <v>26.63</v>
      </c>
      <c r="G85" s="27"/>
      <c r="H85" s="49">
        <f t="shared" si="2"/>
        <v>0</v>
      </c>
    </row>
    <row r="86" spans="1:8" ht="22.5" x14ac:dyDescent="0.25">
      <c r="A86" s="35" t="s">
        <v>131</v>
      </c>
      <c r="B86" s="35" t="s">
        <v>13</v>
      </c>
      <c r="C86" s="35" t="s">
        <v>19</v>
      </c>
      <c r="D86" s="36" t="s">
        <v>132</v>
      </c>
      <c r="E86" s="37">
        <v>227.02</v>
      </c>
      <c r="F86" s="37">
        <v>27.78</v>
      </c>
      <c r="G86" s="27"/>
      <c r="H86" s="49">
        <f t="shared" si="2"/>
        <v>0</v>
      </c>
    </row>
    <row r="87" spans="1:8" ht="0.95" customHeight="1" x14ac:dyDescent="0.25">
      <c r="A87" s="6"/>
      <c r="B87" s="6"/>
      <c r="C87" s="6"/>
      <c r="D87" s="7"/>
      <c r="E87" s="6"/>
      <c r="F87" s="6"/>
      <c r="G87" s="27">
        <f t="shared" si="3"/>
        <v>0</v>
      </c>
      <c r="H87" s="50">
        <f t="shared" si="2"/>
        <v>0</v>
      </c>
    </row>
    <row r="88" spans="1:8" ht="0.95" customHeight="1" x14ac:dyDescent="0.25">
      <c r="A88" s="6"/>
      <c r="B88" s="6"/>
      <c r="C88" s="6"/>
      <c r="D88" s="7"/>
      <c r="E88" s="6"/>
      <c r="F88" s="6"/>
      <c r="G88" s="38">
        <f t="shared" si="3"/>
        <v>0</v>
      </c>
      <c r="H88" s="50">
        <f t="shared" si="2"/>
        <v>0</v>
      </c>
    </row>
    <row r="89" spans="1:8" x14ac:dyDescent="0.25">
      <c r="A89" s="34" t="s">
        <v>133</v>
      </c>
      <c r="B89" s="34" t="s">
        <v>5</v>
      </c>
      <c r="C89" s="34" t="s">
        <v>6</v>
      </c>
      <c r="D89" s="63" t="s">
        <v>134</v>
      </c>
      <c r="E89" s="64"/>
      <c r="F89" s="64"/>
      <c r="G89" s="65"/>
      <c r="H89" s="45"/>
    </row>
    <row r="90" spans="1:8" x14ac:dyDescent="0.25">
      <c r="A90" s="34" t="s">
        <v>135</v>
      </c>
      <c r="B90" s="34" t="s">
        <v>5</v>
      </c>
      <c r="C90" s="34" t="s">
        <v>6</v>
      </c>
      <c r="D90" s="63" t="s">
        <v>136</v>
      </c>
      <c r="E90" s="64"/>
      <c r="F90" s="64"/>
      <c r="G90" s="65"/>
      <c r="H90" s="45"/>
    </row>
    <row r="91" spans="1:8" x14ac:dyDescent="0.25">
      <c r="A91" s="35" t="s">
        <v>50</v>
      </c>
      <c r="B91" s="35" t="s">
        <v>13</v>
      </c>
      <c r="C91" s="35" t="s">
        <v>14</v>
      </c>
      <c r="D91" s="36" t="s">
        <v>51</v>
      </c>
      <c r="E91" s="37">
        <v>32220.91</v>
      </c>
      <c r="F91" s="37">
        <v>1.48</v>
      </c>
      <c r="G91" s="27"/>
      <c r="H91" s="49">
        <f t="shared" si="2"/>
        <v>0</v>
      </c>
    </row>
    <row r="92" spans="1:8" ht="22.5" x14ac:dyDescent="0.25">
      <c r="A92" s="35" t="s">
        <v>137</v>
      </c>
      <c r="B92" s="35" t="s">
        <v>13</v>
      </c>
      <c r="C92" s="35" t="s">
        <v>19</v>
      </c>
      <c r="D92" s="36" t="s">
        <v>138</v>
      </c>
      <c r="E92" s="37">
        <v>17094.73</v>
      </c>
      <c r="F92" s="37">
        <v>10.45</v>
      </c>
      <c r="G92" s="27"/>
      <c r="H92" s="49">
        <f t="shared" si="2"/>
        <v>0</v>
      </c>
    </row>
    <row r="93" spans="1:8" x14ac:dyDescent="0.25">
      <c r="A93" s="35" t="s">
        <v>139</v>
      </c>
      <c r="B93" s="35" t="s">
        <v>13</v>
      </c>
      <c r="C93" s="35" t="s">
        <v>19</v>
      </c>
      <c r="D93" s="36" t="s">
        <v>140</v>
      </c>
      <c r="E93" s="37">
        <v>22644.66</v>
      </c>
      <c r="F93" s="37">
        <v>15.48</v>
      </c>
      <c r="G93" s="27"/>
      <c r="H93" s="49">
        <f t="shared" si="2"/>
        <v>0</v>
      </c>
    </row>
    <row r="94" spans="1:8" x14ac:dyDescent="0.25">
      <c r="A94" s="35" t="s">
        <v>141</v>
      </c>
      <c r="B94" s="35" t="s">
        <v>13</v>
      </c>
      <c r="C94" s="35" t="s">
        <v>19</v>
      </c>
      <c r="D94" s="36" t="s">
        <v>142</v>
      </c>
      <c r="E94" s="37">
        <v>114.38</v>
      </c>
      <c r="F94" s="37">
        <v>19.03</v>
      </c>
      <c r="G94" s="27"/>
      <c r="H94" s="49">
        <f t="shared" si="2"/>
        <v>0</v>
      </c>
    </row>
    <row r="95" spans="1:8" ht="22.5" x14ac:dyDescent="0.25">
      <c r="A95" s="35" t="s">
        <v>143</v>
      </c>
      <c r="B95" s="35" t="s">
        <v>13</v>
      </c>
      <c r="C95" s="35" t="s">
        <v>19</v>
      </c>
      <c r="D95" s="36" t="s">
        <v>144</v>
      </c>
      <c r="E95" s="37">
        <v>11037.14</v>
      </c>
      <c r="F95" s="37">
        <v>2.21</v>
      </c>
      <c r="G95" s="27"/>
      <c r="H95" s="49">
        <f t="shared" si="2"/>
        <v>0</v>
      </c>
    </row>
    <row r="96" spans="1:8" x14ac:dyDescent="0.25">
      <c r="A96" s="35" t="s">
        <v>145</v>
      </c>
      <c r="B96" s="35" t="s">
        <v>13</v>
      </c>
      <c r="C96" s="35" t="s">
        <v>14</v>
      </c>
      <c r="D96" s="36" t="s">
        <v>146</v>
      </c>
      <c r="E96" s="37">
        <v>4083.24</v>
      </c>
      <c r="F96" s="37">
        <v>18.73</v>
      </c>
      <c r="G96" s="27"/>
      <c r="H96" s="49">
        <f t="shared" si="2"/>
        <v>0</v>
      </c>
    </row>
    <row r="97" spans="1:8" ht="22.5" x14ac:dyDescent="0.25">
      <c r="A97" s="35" t="s">
        <v>147</v>
      </c>
      <c r="B97" s="35" t="s">
        <v>13</v>
      </c>
      <c r="C97" s="35" t="s">
        <v>19</v>
      </c>
      <c r="D97" s="36" t="s">
        <v>148</v>
      </c>
      <c r="E97" s="37">
        <v>7435.14</v>
      </c>
      <c r="F97" s="37">
        <v>1.39</v>
      </c>
      <c r="G97" s="27"/>
      <c r="H97" s="49">
        <f t="shared" si="2"/>
        <v>0</v>
      </c>
    </row>
    <row r="98" spans="1:8" x14ac:dyDescent="0.25">
      <c r="A98" s="35" t="s">
        <v>149</v>
      </c>
      <c r="B98" s="35" t="s">
        <v>13</v>
      </c>
      <c r="C98" s="35" t="s">
        <v>14</v>
      </c>
      <c r="D98" s="36" t="s">
        <v>150</v>
      </c>
      <c r="E98" s="37">
        <v>1689.02</v>
      </c>
      <c r="F98" s="37">
        <v>12.08</v>
      </c>
      <c r="G98" s="27"/>
      <c r="H98" s="49">
        <f t="shared" si="2"/>
        <v>0</v>
      </c>
    </row>
    <row r="99" spans="1:8" ht="22.5" x14ac:dyDescent="0.25">
      <c r="A99" s="35" t="s">
        <v>151</v>
      </c>
      <c r="B99" s="35" t="s">
        <v>13</v>
      </c>
      <c r="C99" s="35" t="s">
        <v>14</v>
      </c>
      <c r="D99" s="36" t="s">
        <v>152</v>
      </c>
      <c r="E99" s="37">
        <v>20096.810000000001</v>
      </c>
      <c r="F99" s="37">
        <v>3.93</v>
      </c>
      <c r="G99" s="27"/>
      <c r="H99" s="49">
        <f t="shared" si="2"/>
        <v>0</v>
      </c>
    </row>
    <row r="100" spans="1:8" ht="22.5" x14ac:dyDescent="0.25">
      <c r="A100" s="35" t="s">
        <v>153</v>
      </c>
      <c r="B100" s="35" t="s">
        <v>13</v>
      </c>
      <c r="C100" s="35" t="s">
        <v>14</v>
      </c>
      <c r="D100" s="36" t="s">
        <v>154</v>
      </c>
      <c r="E100" s="37">
        <v>68.709999999999994</v>
      </c>
      <c r="F100" s="37">
        <v>73.64</v>
      </c>
      <c r="G100" s="27"/>
      <c r="H100" s="49">
        <f t="shared" si="2"/>
        <v>0</v>
      </c>
    </row>
    <row r="101" spans="1:8" ht="22.5" x14ac:dyDescent="0.25">
      <c r="A101" s="35" t="s">
        <v>155</v>
      </c>
      <c r="B101" s="35" t="s">
        <v>13</v>
      </c>
      <c r="C101" s="35" t="s">
        <v>19</v>
      </c>
      <c r="D101" s="36" t="s">
        <v>156</v>
      </c>
      <c r="E101" s="37">
        <v>18.48</v>
      </c>
      <c r="F101" s="37">
        <v>51.1</v>
      </c>
      <c r="G101" s="27"/>
      <c r="H101" s="49">
        <f t="shared" si="2"/>
        <v>0</v>
      </c>
    </row>
    <row r="102" spans="1:8" ht="22.5" x14ac:dyDescent="0.25">
      <c r="A102" s="35" t="s">
        <v>157</v>
      </c>
      <c r="B102" s="35" t="s">
        <v>13</v>
      </c>
      <c r="C102" s="35" t="s">
        <v>19</v>
      </c>
      <c r="D102" s="36" t="s">
        <v>158</v>
      </c>
      <c r="E102" s="37">
        <v>20.79</v>
      </c>
      <c r="F102" s="37">
        <v>44.69</v>
      </c>
      <c r="G102" s="27"/>
      <c r="H102" s="49">
        <f t="shared" si="2"/>
        <v>0</v>
      </c>
    </row>
    <row r="103" spans="1:8" ht="22.5" x14ac:dyDescent="0.25">
      <c r="A103" s="35" t="s">
        <v>159</v>
      </c>
      <c r="B103" s="35" t="s">
        <v>13</v>
      </c>
      <c r="C103" s="35" t="s">
        <v>19</v>
      </c>
      <c r="D103" s="36" t="s">
        <v>160</v>
      </c>
      <c r="E103" s="37">
        <v>338.79</v>
      </c>
      <c r="F103" s="37">
        <v>47.21</v>
      </c>
      <c r="G103" s="27"/>
      <c r="H103" s="49">
        <f t="shared" si="2"/>
        <v>0</v>
      </c>
    </row>
    <row r="104" spans="1:8" ht="22.5" x14ac:dyDescent="0.25">
      <c r="A104" s="35" t="s">
        <v>161</v>
      </c>
      <c r="B104" s="35" t="s">
        <v>13</v>
      </c>
      <c r="C104" s="35" t="s">
        <v>14</v>
      </c>
      <c r="D104" s="36" t="s">
        <v>162</v>
      </c>
      <c r="E104" s="37">
        <v>3846.5</v>
      </c>
      <c r="F104" s="37">
        <v>3.28</v>
      </c>
      <c r="G104" s="27"/>
      <c r="H104" s="49">
        <f t="shared" si="2"/>
        <v>0</v>
      </c>
    </row>
    <row r="105" spans="1:8" ht="22.5" x14ac:dyDescent="0.25">
      <c r="A105" s="35" t="s">
        <v>163</v>
      </c>
      <c r="B105" s="35" t="s">
        <v>13</v>
      </c>
      <c r="C105" s="35" t="s">
        <v>14</v>
      </c>
      <c r="D105" s="36" t="s">
        <v>164</v>
      </c>
      <c r="E105" s="37">
        <v>2281.91</v>
      </c>
      <c r="F105" s="37">
        <v>8.09</v>
      </c>
      <c r="G105" s="27"/>
      <c r="H105" s="49">
        <f t="shared" si="2"/>
        <v>0</v>
      </c>
    </row>
    <row r="106" spans="1:8" ht="22.5" x14ac:dyDescent="0.25">
      <c r="A106" s="35" t="s">
        <v>165</v>
      </c>
      <c r="B106" s="35" t="s">
        <v>13</v>
      </c>
      <c r="C106" s="35" t="s">
        <v>19</v>
      </c>
      <c r="D106" s="36" t="s">
        <v>166</v>
      </c>
      <c r="E106" s="37">
        <v>2570.46</v>
      </c>
      <c r="F106" s="37">
        <v>12.02</v>
      </c>
      <c r="G106" s="27"/>
      <c r="H106" s="49">
        <f t="shared" si="2"/>
        <v>0</v>
      </c>
    </row>
    <row r="107" spans="1:8" x14ac:dyDescent="0.25">
      <c r="A107" s="35" t="s">
        <v>167</v>
      </c>
      <c r="B107" s="35" t="s">
        <v>13</v>
      </c>
      <c r="C107" s="35" t="s">
        <v>19</v>
      </c>
      <c r="D107" s="36" t="s">
        <v>168</v>
      </c>
      <c r="E107" s="37">
        <v>3133.2</v>
      </c>
      <c r="F107" s="37">
        <v>16.670000000000002</v>
      </c>
      <c r="G107" s="27"/>
      <c r="H107" s="49">
        <f t="shared" si="2"/>
        <v>0</v>
      </c>
    </row>
    <row r="108" spans="1:8" ht="0.95" customHeight="1" x14ac:dyDescent="0.25">
      <c r="A108" s="6"/>
      <c r="B108" s="6"/>
      <c r="C108" s="6"/>
      <c r="D108" s="7"/>
      <c r="E108" s="6"/>
      <c r="F108" s="6"/>
      <c r="G108" s="38">
        <f t="shared" si="3"/>
        <v>0</v>
      </c>
      <c r="H108" s="50">
        <f t="shared" si="2"/>
        <v>0</v>
      </c>
    </row>
    <row r="109" spans="1:8" x14ac:dyDescent="0.25">
      <c r="A109" s="34" t="s">
        <v>169</v>
      </c>
      <c r="B109" s="34" t="s">
        <v>5</v>
      </c>
      <c r="C109" s="34" t="s">
        <v>6</v>
      </c>
      <c r="D109" s="63" t="s">
        <v>170</v>
      </c>
      <c r="E109" s="64"/>
      <c r="F109" s="64"/>
      <c r="G109" s="65"/>
      <c r="H109" s="45"/>
    </row>
    <row r="110" spans="1:8" ht="22.5" x14ac:dyDescent="0.25">
      <c r="A110" s="35" t="s">
        <v>171</v>
      </c>
      <c r="B110" s="35" t="s">
        <v>13</v>
      </c>
      <c r="C110" s="35" t="s">
        <v>43</v>
      </c>
      <c r="D110" s="36" t="s">
        <v>172</v>
      </c>
      <c r="E110" s="37">
        <v>2564.5100000000002</v>
      </c>
      <c r="F110" s="37">
        <v>27.74</v>
      </c>
      <c r="G110" s="27"/>
      <c r="H110" s="49">
        <f t="shared" si="2"/>
        <v>0</v>
      </c>
    </row>
    <row r="111" spans="1:8" ht="22.5" x14ac:dyDescent="0.25">
      <c r="A111" s="35" t="s">
        <v>173</v>
      </c>
      <c r="B111" s="35" t="s">
        <v>13</v>
      </c>
      <c r="C111" s="35" t="s">
        <v>43</v>
      </c>
      <c r="D111" s="36" t="s">
        <v>174</v>
      </c>
      <c r="E111" s="37">
        <v>3381.42</v>
      </c>
      <c r="F111" s="37">
        <v>37.81</v>
      </c>
      <c r="G111" s="27"/>
      <c r="H111" s="49">
        <f t="shared" si="2"/>
        <v>0</v>
      </c>
    </row>
    <row r="112" spans="1:8" ht="22.5" x14ac:dyDescent="0.25">
      <c r="A112" s="35" t="s">
        <v>175</v>
      </c>
      <c r="B112" s="35" t="s">
        <v>13</v>
      </c>
      <c r="C112" s="35" t="s">
        <v>43</v>
      </c>
      <c r="D112" s="36" t="s">
        <v>176</v>
      </c>
      <c r="E112" s="37">
        <v>569.21</v>
      </c>
      <c r="F112" s="37">
        <v>58.62</v>
      </c>
      <c r="G112" s="27"/>
      <c r="H112" s="49">
        <f t="shared" si="2"/>
        <v>0</v>
      </c>
    </row>
    <row r="113" spans="1:8" ht="22.5" x14ac:dyDescent="0.25">
      <c r="A113" s="35" t="s">
        <v>177</v>
      </c>
      <c r="B113" s="35" t="s">
        <v>13</v>
      </c>
      <c r="C113" s="35" t="s">
        <v>43</v>
      </c>
      <c r="D113" s="36" t="s">
        <v>178</v>
      </c>
      <c r="E113" s="37">
        <v>533.75</v>
      </c>
      <c r="F113" s="37">
        <v>110.25</v>
      </c>
      <c r="G113" s="27"/>
      <c r="H113" s="49">
        <f t="shared" si="2"/>
        <v>0</v>
      </c>
    </row>
    <row r="114" spans="1:8" ht="22.5" x14ac:dyDescent="0.25">
      <c r="A114" s="35" t="s">
        <v>179</v>
      </c>
      <c r="B114" s="35" t="s">
        <v>13</v>
      </c>
      <c r="C114" s="35" t="s">
        <v>43</v>
      </c>
      <c r="D114" s="36" t="s">
        <v>180</v>
      </c>
      <c r="E114" s="37">
        <v>720.9</v>
      </c>
      <c r="F114" s="37">
        <v>138.31</v>
      </c>
      <c r="G114" s="27"/>
      <c r="H114" s="49">
        <f t="shared" si="2"/>
        <v>0</v>
      </c>
    </row>
    <row r="115" spans="1:8" ht="22.5" x14ac:dyDescent="0.25">
      <c r="A115" s="35" t="s">
        <v>181</v>
      </c>
      <c r="B115" s="35" t="s">
        <v>13</v>
      </c>
      <c r="C115" s="35" t="s">
        <v>43</v>
      </c>
      <c r="D115" s="36" t="s">
        <v>182</v>
      </c>
      <c r="E115" s="37">
        <v>246.5</v>
      </c>
      <c r="F115" s="37">
        <v>217.02</v>
      </c>
      <c r="G115" s="27"/>
      <c r="H115" s="49">
        <f t="shared" si="2"/>
        <v>0</v>
      </c>
    </row>
    <row r="116" spans="1:8" ht="22.5" x14ac:dyDescent="0.25">
      <c r="A116" s="35" t="s">
        <v>183</v>
      </c>
      <c r="B116" s="35" t="s">
        <v>13</v>
      </c>
      <c r="C116" s="35" t="s">
        <v>43</v>
      </c>
      <c r="D116" s="36" t="s">
        <v>184</v>
      </c>
      <c r="E116" s="37">
        <v>191.4</v>
      </c>
      <c r="F116" s="37">
        <v>184.72</v>
      </c>
      <c r="G116" s="27"/>
      <c r="H116" s="49">
        <f t="shared" si="2"/>
        <v>0</v>
      </c>
    </row>
    <row r="117" spans="1:8" ht="22.5" x14ac:dyDescent="0.25">
      <c r="A117" s="35" t="s">
        <v>185</v>
      </c>
      <c r="B117" s="35" t="s">
        <v>13</v>
      </c>
      <c r="C117" s="35" t="s">
        <v>43</v>
      </c>
      <c r="D117" s="36" t="s">
        <v>186</v>
      </c>
      <c r="E117" s="37">
        <v>80</v>
      </c>
      <c r="F117" s="37">
        <v>201.55</v>
      </c>
      <c r="G117" s="27"/>
      <c r="H117" s="49">
        <f t="shared" si="2"/>
        <v>0</v>
      </c>
    </row>
    <row r="118" spans="1:8" ht="22.5" x14ac:dyDescent="0.25">
      <c r="A118" s="35" t="s">
        <v>187</v>
      </c>
      <c r="B118" s="35" t="s">
        <v>13</v>
      </c>
      <c r="C118" s="35" t="s">
        <v>43</v>
      </c>
      <c r="D118" s="36" t="s">
        <v>188</v>
      </c>
      <c r="E118" s="37">
        <v>252.27</v>
      </c>
      <c r="F118" s="37">
        <v>234.15</v>
      </c>
      <c r="G118" s="27"/>
      <c r="H118" s="49">
        <f t="shared" si="2"/>
        <v>0</v>
      </c>
    </row>
    <row r="119" spans="1:8" ht="22.5" x14ac:dyDescent="0.25">
      <c r="A119" s="35" t="s">
        <v>189</v>
      </c>
      <c r="B119" s="35" t="s">
        <v>13</v>
      </c>
      <c r="C119" s="35" t="s">
        <v>43</v>
      </c>
      <c r="D119" s="36" t="s">
        <v>190</v>
      </c>
      <c r="E119" s="37">
        <v>59.91</v>
      </c>
      <c r="F119" s="37">
        <v>362.44</v>
      </c>
      <c r="G119" s="27"/>
      <c r="H119" s="49">
        <f t="shared" si="2"/>
        <v>0</v>
      </c>
    </row>
    <row r="120" spans="1:8" ht="0.95" customHeight="1" x14ac:dyDescent="0.25">
      <c r="A120" s="6"/>
      <c r="B120" s="6"/>
      <c r="C120" s="6"/>
      <c r="D120" s="7"/>
      <c r="E120" s="6"/>
      <c r="F120" s="6"/>
      <c r="G120" s="38">
        <f t="shared" si="3"/>
        <v>0</v>
      </c>
      <c r="H120" s="50">
        <f t="shared" si="2"/>
        <v>0</v>
      </c>
    </row>
    <row r="121" spans="1:8" x14ac:dyDescent="0.25">
      <c r="A121" s="34" t="s">
        <v>191</v>
      </c>
      <c r="B121" s="34" t="s">
        <v>5</v>
      </c>
      <c r="C121" s="34" t="s">
        <v>6</v>
      </c>
      <c r="D121" s="60" t="s">
        <v>192</v>
      </c>
      <c r="E121" s="61"/>
      <c r="F121" s="61"/>
      <c r="G121" s="66"/>
      <c r="H121" s="46"/>
    </row>
    <row r="122" spans="1:8" x14ac:dyDescent="0.25">
      <c r="A122" s="35" t="s">
        <v>193</v>
      </c>
      <c r="B122" s="35" t="s">
        <v>13</v>
      </c>
      <c r="C122" s="35" t="s">
        <v>195</v>
      </c>
      <c r="D122" s="36" t="s">
        <v>194</v>
      </c>
      <c r="E122" s="37">
        <v>331</v>
      </c>
      <c r="F122" s="37">
        <v>170.77</v>
      </c>
      <c r="G122" s="27"/>
      <c r="H122" s="49">
        <f t="shared" si="2"/>
        <v>0</v>
      </c>
    </row>
    <row r="123" spans="1:8" ht="22.5" x14ac:dyDescent="0.25">
      <c r="A123" s="35" t="s">
        <v>196</v>
      </c>
      <c r="B123" s="35" t="s">
        <v>13</v>
      </c>
      <c r="C123" s="35" t="s">
        <v>195</v>
      </c>
      <c r="D123" s="36" t="s">
        <v>197</v>
      </c>
      <c r="E123" s="37">
        <v>105</v>
      </c>
      <c r="F123" s="37">
        <v>269.75</v>
      </c>
      <c r="G123" s="27"/>
      <c r="H123" s="49">
        <f t="shared" si="2"/>
        <v>0</v>
      </c>
    </row>
    <row r="124" spans="1:8" ht="22.5" x14ac:dyDescent="0.25">
      <c r="A124" s="35" t="s">
        <v>198</v>
      </c>
      <c r="B124" s="35" t="s">
        <v>13</v>
      </c>
      <c r="C124" s="35" t="s">
        <v>43</v>
      </c>
      <c r="D124" s="36" t="s">
        <v>199</v>
      </c>
      <c r="E124" s="37">
        <v>112.48</v>
      </c>
      <c r="F124" s="37">
        <v>146.56</v>
      </c>
      <c r="G124" s="27"/>
      <c r="H124" s="49">
        <f t="shared" si="2"/>
        <v>0</v>
      </c>
    </row>
    <row r="125" spans="1:8" ht="22.5" x14ac:dyDescent="0.25">
      <c r="A125" s="35" t="s">
        <v>200</v>
      </c>
      <c r="B125" s="35" t="s">
        <v>13</v>
      </c>
      <c r="C125" s="35" t="s">
        <v>195</v>
      </c>
      <c r="D125" s="36" t="s">
        <v>201</v>
      </c>
      <c r="E125" s="37">
        <v>50</v>
      </c>
      <c r="F125" s="37">
        <v>309.49</v>
      </c>
      <c r="G125" s="27"/>
      <c r="H125" s="49">
        <f t="shared" si="2"/>
        <v>0</v>
      </c>
    </row>
    <row r="126" spans="1:8" ht="22.5" x14ac:dyDescent="0.25">
      <c r="A126" s="35" t="s">
        <v>202</v>
      </c>
      <c r="B126" s="35" t="s">
        <v>13</v>
      </c>
      <c r="C126" s="35" t="s">
        <v>43</v>
      </c>
      <c r="D126" s="36" t="s">
        <v>203</v>
      </c>
      <c r="E126" s="37">
        <v>43.42</v>
      </c>
      <c r="F126" s="37">
        <v>77.39</v>
      </c>
      <c r="G126" s="27"/>
      <c r="H126" s="49">
        <f t="shared" si="2"/>
        <v>0</v>
      </c>
    </row>
    <row r="127" spans="1:8" ht="22.5" x14ac:dyDescent="0.25">
      <c r="A127" s="35" t="s">
        <v>204</v>
      </c>
      <c r="B127" s="35" t="s">
        <v>13</v>
      </c>
      <c r="C127" s="35" t="s">
        <v>206</v>
      </c>
      <c r="D127" s="36" t="s">
        <v>205</v>
      </c>
      <c r="E127" s="37">
        <v>33</v>
      </c>
      <c r="F127" s="37">
        <v>1638.08</v>
      </c>
      <c r="G127" s="27"/>
      <c r="H127" s="49">
        <f t="shared" si="2"/>
        <v>0</v>
      </c>
    </row>
    <row r="128" spans="1:8" ht="22.5" x14ac:dyDescent="0.25">
      <c r="A128" s="35" t="s">
        <v>207</v>
      </c>
      <c r="B128" s="35" t="s">
        <v>13</v>
      </c>
      <c r="C128" s="35" t="s">
        <v>206</v>
      </c>
      <c r="D128" s="36" t="s">
        <v>208</v>
      </c>
      <c r="E128" s="37">
        <v>33</v>
      </c>
      <c r="F128" s="37">
        <v>419.2</v>
      </c>
      <c r="G128" s="27"/>
      <c r="H128" s="49">
        <f t="shared" si="2"/>
        <v>0</v>
      </c>
    </row>
    <row r="129" spans="1:8" ht="22.5" x14ac:dyDescent="0.25">
      <c r="A129" s="35" t="s">
        <v>209</v>
      </c>
      <c r="B129" s="35" t="s">
        <v>13</v>
      </c>
      <c r="C129" s="35" t="s">
        <v>43</v>
      </c>
      <c r="D129" s="36" t="s">
        <v>210</v>
      </c>
      <c r="E129" s="37">
        <v>27</v>
      </c>
      <c r="F129" s="37">
        <v>266.27</v>
      </c>
      <c r="G129" s="27"/>
      <c r="H129" s="49">
        <f t="shared" si="2"/>
        <v>0</v>
      </c>
    </row>
    <row r="130" spans="1:8" ht="22.5" x14ac:dyDescent="0.25">
      <c r="A130" s="35" t="s">
        <v>211</v>
      </c>
      <c r="B130" s="35" t="s">
        <v>13</v>
      </c>
      <c r="C130" s="35" t="s">
        <v>195</v>
      </c>
      <c r="D130" s="36" t="s">
        <v>212</v>
      </c>
      <c r="E130" s="37">
        <v>23</v>
      </c>
      <c r="F130" s="37">
        <v>97.21</v>
      </c>
      <c r="G130" s="27"/>
      <c r="H130" s="49">
        <f t="shared" si="2"/>
        <v>0</v>
      </c>
    </row>
    <row r="131" spans="1:8" ht="22.5" x14ac:dyDescent="0.25">
      <c r="A131" s="35" t="s">
        <v>213</v>
      </c>
      <c r="B131" s="35" t="s">
        <v>13</v>
      </c>
      <c r="C131" s="35" t="s">
        <v>206</v>
      </c>
      <c r="D131" s="36" t="s">
        <v>214</v>
      </c>
      <c r="E131" s="37">
        <v>33</v>
      </c>
      <c r="F131" s="37">
        <v>282.89999999999998</v>
      </c>
      <c r="G131" s="27"/>
      <c r="H131" s="49">
        <f t="shared" ref="H131:H188" si="4">ROUND(E131*G131,2)</f>
        <v>0</v>
      </c>
    </row>
    <row r="132" spans="1:8" ht="22.5" x14ac:dyDescent="0.25">
      <c r="A132" s="35" t="s">
        <v>215</v>
      </c>
      <c r="B132" s="35" t="s">
        <v>13</v>
      </c>
      <c r="C132" s="35" t="s">
        <v>195</v>
      </c>
      <c r="D132" s="36" t="s">
        <v>216</v>
      </c>
      <c r="E132" s="37">
        <v>66</v>
      </c>
      <c r="F132" s="37">
        <v>15.83</v>
      </c>
      <c r="G132" s="27"/>
      <c r="H132" s="49">
        <f t="shared" si="4"/>
        <v>0</v>
      </c>
    </row>
    <row r="133" spans="1:8" ht="22.5" x14ac:dyDescent="0.25">
      <c r="A133" s="35" t="s">
        <v>217</v>
      </c>
      <c r="B133" s="35" t="s">
        <v>13</v>
      </c>
      <c r="C133" s="35" t="s">
        <v>195</v>
      </c>
      <c r="D133" s="36" t="s">
        <v>218</v>
      </c>
      <c r="E133" s="37">
        <v>6</v>
      </c>
      <c r="F133" s="37">
        <v>2562.36</v>
      </c>
      <c r="G133" s="27"/>
      <c r="H133" s="49">
        <f t="shared" si="4"/>
        <v>0</v>
      </c>
    </row>
    <row r="134" spans="1:8" ht="22.5" x14ac:dyDescent="0.25">
      <c r="A134" s="35" t="s">
        <v>219</v>
      </c>
      <c r="B134" s="35" t="s">
        <v>13</v>
      </c>
      <c r="C134" s="35" t="s">
        <v>43</v>
      </c>
      <c r="D134" s="36" t="s">
        <v>220</v>
      </c>
      <c r="E134" s="37">
        <v>12.38</v>
      </c>
      <c r="F134" s="37">
        <v>110.59</v>
      </c>
      <c r="G134" s="27"/>
      <c r="H134" s="49">
        <f t="shared" si="4"/>
        <v>0</v>
      </c>
    </row>
    <row r="135" spans="1:8" ht="22.5" x14ac:dyDescent="0.25">
      <c r="A135" s="35" t="s">
        <v>221</v>
      </c>
      <c r="B135" s="35" t="s">
        <v>13</v>
      </c>
      <c r="C135" s="35" t="s">
        <v>195</v>
      </c>
      <c r="D135" s="36" t="s">
        <v>222</v>
      </c>
      <c r="E135" s="37">
        <v>2</v>
      </c>
      <c r="F135" s="37">
        <v>2771.59</v>
      </c>
      <c r="G135" s="27"/>
      <c r="H135" s="49">
        <f t="shared" si="4"/>
        <v>0</v>
      </c>
    </row>
    <row r="136" spans="1:8" ht="22.5" x14ac:dyDescent="0.25">
      <c r="A136" s="35" t="s">
        <v>223</v>
      </c>
      <c r="B136" s="35" t="s">
        <v>13</v>
      </c>
      <c r="C136" s="35" t="s">
        <v>43</v>
      </c>
      <c r="D136" s="36" t="s">
        <v>224</v>
      </c>
      <c r="E136" s="37">
        <v>2.93</v>
      </c>
      <c r="F136" s="37">
        <v>110.59</v>
      </c>
      <c r="G136" s="27"/>
      <c r="H136" s="49">
        <f t="shared" si="4"/>
        <v>0</v>
      </c>
    </row>
    <row r="137" spans="1:8" ht="22.5" x14ac:dyDescent="0.25">
      <c r="A137" s="35" t="s">
        <v>225</v>
      </c>
      <c r="B137" s="35" t="s">
        <v>13</v>
      </c>
      <c r="C137" s="35" t="s">
        <v>195</v>
      </c>
      <c r="D137" s="36" t="s">
        <v>226</v>
      </c>
      <c r="E137" s="37">
        <v>7</v>
      </c>
      <c r="F137" s="37">
        <v>2879.12</v>
      </c>
      <c r="G137" s="27"/>
      <c r="H137" s="49">
        <f t="shared" si="4"/>
        <v>0</v>
      </c>
    </row>
    <row r="138" spans="1:8" ht="22.5" x14ac:dyDescent="0.25">
      <c r="A138" s="35" t="s">
        <v>227</v>
      </c>
      <c r="B138" s="35" t="s">
        <v>13</v>
      </c>
      <c r="C138" s="35" t="s">
        <v>43</v>
      </c>
      <c r="D138" s="36" t="s">
        <v>228</v>
      </c>
      <c r="E138" s="37">
        <v>10.44</v>
      </c>
      <c r="F138" s="37">
        <v>110.59</v>
      </c>
      <c r="G138" s="27"/>
      <c r="H138" s="49">
        <f t="shared" si="4"/>
        <v>0</v>
      </c>
    </row>
    <row r="139" spans="1:8" ht="22.5" x14ac:dyDescent="0.25">
      <c r="A139" s="35" t="s">
        <v>229</v>
      </c>
      <c r="B139" s="35" t="s">
        <v>13</v>
      </c>
      <c r="C139" s="35" t="s">
        <v>195</v>
      </c>
      <c r="D139" s="36" t="s">
        <v>230</v>
      </c>
      <c r="E139" s="37">
        <v>3</v>
      </c>
      <c r="F139" s="37">
        <v>3277.59</v>
      </c>
      <c r="G139" s="27"/>
      <c r="H139" s="49">
        <f t="shared" si="4"/>
        <v>0</v>
      </c>
    </row>
    <row r="140" spans="1:8" ht="22.5" x14ac:dyDescent="0.25">
      <c r="A140" s="35" t="s">
        <v>231</v>
      </c>
      <c r="B140" s="35" t="s">
        <v>13</v>
      </c>
      <c r="C140" s="35" t="s">
        <v>43</v>
      </c>
      <c r="D140" s="36" t="s">
        <v>232</v>
      </c>
      <c r="E140" s="37">
        <v>3.27</v>
      </c>
      <c r="F140" s="37">
        <v>110.59</v>
      </c>
      <c r="G140" s="27"/>
      <c r="H140" s="49">
        <f t="shared" si="4"/>
        <v>0</v>
      </c>
    </row>
    <row r="141" spans="1:8" x14ac:dyDescent="0.25">
      <c r="A141" s="35" t="s">
        <v>233</v>
      </c>
      <c r="B141" s="35" t="s">
        <v>13</v>
      </c>
      <c r="C141" s="35" t="s">
        <v>206</v>
      </c>
      <c r="D141" s="36" t="s">
        <v>234</v>
      </c>
      <c r="E141" s="37">
        <v>75</v>
      </c>
      <c r="F141" s="37">
        <v>293.82</v>
      </c>
      <c r="G141" s="27"/>
      <c r="H141" s="49">
        <f t="shared" si="4"/>
        <v>0</v>
      </c>
    </row>
    <row r="142" spans="1:8" ht="22.5" x14ac:dyDescent="0.25">
      <c r="A142" s="35" t="s">
        <v>235</v>
      </c>
      <c r="B142" s="35" t="s">
        <v>13</v>
      </c>
      <c r="C142" s="35" t="s">
        <v>43</v>
      </c>
      <c r="D142" s="36" t="s">
        <v>236</v>
      </c>
      <c r="E142" s="37">
        <v>125.99</v>
      </c>
      <c r="F142" s="37">
        <v>104.55</v>
      </c>
      <c r="G142" s="27"/>
      <c r="H142" s="49">
        <f t="shared" si="4"/>
        <v>0</v>
      </c>
    </row>
    <row r="143" spans="1:8" x14ac:dyDescent="0.25">
      <c r="A143" s="35" t="s">
        <v>237</v>
      </c>
      <c r="B143" s="35" t="s">
        <v>13</v>
      </c>
      <c r="C143" s="35" t="s">
        <v>43</v>
      </c>
      <c r="D143" s="36" t="s">
        <v>238</v>
      </c>
      <c r="E143" s="37">
        <v>34</v>
      </c>
      <c r="F143" s="37">
        <v>286.19</v>
      </c>
      <c r="G143" s="27"/>
      <c r="H143" s="49">
        <f t="shared" si="4"/>
        <v>0</v>
      </c>
    </row>
    <row r="144" spans="1:8" ht="22.5" x14ac:dyDescent="0.25">
      <c r="A144" s="35" t="s">
        <v>239</v>
      </c>
      <c r="B144" s="35" t="s">
        <v>13</v>
      </c>
      <c r="C144" s="35" t="s">
        <v>43</v>
      </c>
      <c r="D144" s="36" t="s">
        <v>240</v>
      </c>
      <c r="E144" s="37">
        <v>1657.7</v>
      </c>
      <c r="F144" s="37">
        <v>24.91</v>
      </c>
      <c r="G144" s="27"/>
      <c r="H144" s="49">
        <f t="shared" si="4"/>
        <v>0</v>
      </c>
    </row>
    <row r="145" spans="1:8" ht="0.95" customHeight="1" x14ac:dyDescent="0.25">
      <c r="A145" s="6"/>
      <c r="B145" s="6"/>
      <c r="C145" s="6"/>
      <c r="D145" s="7"/>
      <c r="E145" s="6"/>
      <c r="F145" s="6"/>
      <c r="G145" s="27">
        <f t="shared" ref="G145:G149" si="5">F145</f>
        <v>0</v>
      </c>
      <c r="H145" s="50">
        <f t="shared" si="4"/>
        <v>0</v>
      </c>
    </row>
    <row r="146" spans="1:8" x14ac:dyDescent="0.25">
      <c r="A146" s="3" t="s">
        <v>241</v>
      </c>
      <c r="B146" s="3" t="s">
        <v>5</v>
      </c>
      <c r="C146" s="3" t="s">
        <v>6</v>
      </c>
      <c r="D146" s="67" t="s">
        <v>242</v>
      </c>
      <c r="E146" s="67"/>
      <c r="F146" s="67"/>
      <c r="G146" s="67"/>
      <c r="H146" s="47"/>
    </row>
    <row r="147" spans="1:8" x14ac:dyDescent="0.25">
      <c r="A147" s="35" t="s">
        <v>243</v>
      </c>
      <c r="B147" s="35" t="s">
        <v>13</v>
      </c>
      <c r="C147" s="35" t="s">
        <v>245</v>
      </c>
      <c r="D147" s="36" t="s">
        <v>244</v>
      </c>
      <c r="E147" s="37">
        <v>143</v>
      </c>
      <c r="F147" s="37">
        <v>95.4</v>
      </c>
      <c r="G147" s="27"/>
      <c r="H147" s="50">
        <f t="shared" si="4"/>
        <v>0</v>
      </c>
    </row>
    <row r="148" spans="1:8" ht="0.95" customHeight="1" x14ac:dyDescent="0.25">
      <c r="A148" s="6"/>
      <c r="B148" s="6"/>
      <c r="C148" s="6"/>
      <c r="D148" s="7"/>
      <c r="E148" s="6"/>
      <c r="F148" s="6"/>
      <c r="G148" s="43">
        <f t="shared" si="5"/>
        <v>0</v>
      </c>
      <c r="H148" s="50">
        <f t="shared" si="4"/>
        <v>0</v>
      </c>
    </row>
    <row r="149" spans="1:8" ht="0.95" customHeight="1" x14ac:dyDescent="0.25">
      <c r="A149" s="6"/>
      <c r="B149" s="6"/>
      <c r="C149" s="6"/>
      <c r="D149" s="7"/>
      <c r="E149" s="6"/>
      <c r="F149" s="6"/>
      <c r="G149" s="38">
        <f t="shared" si="5"/>
        <v>0</v>
      </c>
      <c r="H149" s="50">
        <f t="shared" si="4"/>
        <v>0</v>
      </c>
    </row>
    <row r="150" spans="1:8" x14ac:dyDescent="0.25">
      <c r="A150" s="34" t="s">
        <v>246</v>
      </c>
      <c r="B150" s="34" t="s">
        <v>5</v>
      </c>
      <c r="C150" s="34" t="s">
        <v>6</v>
      </c>
      <c r="D150" s="63" t="s">
        <v>247</v>
      </c>
      <c r="E150" s="64"/>
      <c r="F150" s="64"/>
      <c r="G150" s="65"/>
      <c r="H150" s="45"/>
    </row>
    <row r="151" spans="1:8" x14ac:dyDescent="0.25">
      <c r="A151" s="34" t="s">
        <v>248</v>
      </c>
      <c r="B151" s="34" t="s">
        <v>5</v>
      </c>
      <c r="C151" s="34" t="s">
        <v>6</v>
      </c>
      <c r="D151" s="63" t="s">
        <v>136</v>
      </c>
      <c r="E151" s="64"/>
      <c r="F151" s="64"/>
      <c r="G151" s="65"/>
      <c r="H151" s="45"/>
    </row>
    <row r="152" spans="1:8" x14ac:dyDescent="0.25">
      <c r="A152" s="35" t="s">
        <v>50</v>
      </c>
      <c r="B152" s="35" t="s">
        <v>13</v>
      </c>
      <c r="C152" s="35" t="s">
        <v>14</v>
      </c>
      <c r="D152" s="36" t="s">
        <v>51</v>
      </c>
      <c r="E152" s="37">
        <v>4287.84</v>
      </c>
      <c r="F152" s="37">
        <v>1.48</v>
      </c>
      <c r="G152" s="27"/>
      <c r="H152" s="49">
        <f t="shared" si="4"/>
        <v>0</v>
      </c>
    </row>
    <row r="153" spans="1:8" ht="22.5" x14ac:dyDescent="0.25">
      <c r="A153" s="35" t="s">
        <v>143</v>
      </c>
      <c r="B153" s="35" t="s">
        <v>13</v>
      </c>
      <c r="C153" s="35" t="s">
        <v>19</v>
      </c>
      <c r="D153" s="36" t="s">
        <v>144</v>
      </c>
      <c r="E153" s="37">
        <v>3192</v>
      </c>
      <c r="F153" s="37">
        <v>2.21</v>
      </c>
      <c r="G153" s="27"/>
      <c r="H153" s="49">
        <f t="shared" si="4"/>
        <v>0</v>
      </c>
    </row>
    <row r="154" spans="1:8" x14ac:dyDescent="0.25">
      <c r="A154" s="35" t="s">
        <v>149</v>
      </c>
      <c r="B154" s="35" t="s">
        <v>13</v>
      </c>
      <c r="C154" s="35" t="s">
        <v>14</v>
      </c>
      <c r="D154" s="36" t="s">
        <v>150</v>
      </c>
      <c r="E154" s="37">
        <v>1407.72</v>
      </c>
      <c r="F154" s="37">
        <v>12.08</v>
      </c>
      <c r="G154" s="27"/>
      <c r="H154" s="49">
        <f t="shared" si="4"/>
        <v>0</v>
      </c>
    </row>
    <row r="155" spans="1:8" ht="22.5" x14ac:dyDescent="0.25">
      <c r="A155" s="35" t="s">
        <v>151</v>
      </c>
      <c r="B155" s="35" t="s">
        <v>13</v>
      </c>
      <c r="C155" s="35" t="s">
        <v>14</v>
      </c>
      <c r="D155" s="36" t="s">
        <v>152</v>
      </c>
      <c r="E155" s="37">
        <v>2421.1999999999998</v>
      </c>
      <c r="F155" s="37">
        <v>3.93</v>
      </c>
      <c r="G155" s="27"/>
      <c r="H155" s="49">
        <f t="shared" si="4"/>
        <v>0</v>
      </c>
    </row>
    <row r="156" spans="1:8" ht="22.5" x14ac:dyDescent="0.25">
      <c r="A156" s="35" t="s">
        <v>161</v>
      </c>
      <c r="B156" s="35" t="s">
        <v>13</v>
      </c>
      <c r="C156" s="35" t="s">
        <v>14</v>
      </c>
      <c r="D156" s="36" t="s">
        <v>162</v>
      </c>
      <c r="E156" s="37">
        <v>762.51</v>
      </c>
      <c r="F156" s="37">
        <v>3.28</v>
      </c>
      <c r="G156" s="27"/>
      <c r="H156" s="49">
        <f t="shared" si="4"/>
        <v>0</v>
      </c>
    </row>
    <row r="157" spans="1:8" ht="22.5" x14ac:dyDescent="0.25">
      <c r="A157" s="35" t="s">
        <v>163</v>
      </c>
      <c r="B157" s="35" t="s">
        <v>13</v>
      </c>
      <c r="C157" s="35" t="s">
        <v>14</v>
      </c>
      <c r="D157" s="36" t="s">
        <v>164</v>
      </c>
      <c r="E157" s="37">
        <v>437.99</v>
      </c>
      <c r="F157" s="37">
        <v>8.09</v>
      </c>
      <c r="G157" s="27"/>
      <c r="H157" s="49">
        <f t="shared" si="4"/>
        <v>0</v>
      </c>
    </row>
    <row r="158" spans="1:8" ht="22.5" x14ac:dyDescent="0.25">
      <c r="A158" s="35" t="s">
        <v>155</v>
      </c>
      <c r="B158" s="35" t="s">
        <v>13</v>
      </c>
      <c r="C158" s="35" t="s">
        <v>19</v>
      </c>
      <c r="D158" s="36" t="s">
        <v>156</v>
      </c>
      <c r="E158" s="37">
        <v>12.8</v>
      </c>
      <c r="F158" s="37">
        <v>51.1</v>
      </c>
      <c r="G158" s="27"/>
      <c r="H158" s="49">
        <f t="shared" si="4"/>
        <v>0</v>
      </c>
    </row>
    <row r="159" spans="1:8" ht="22.5" x14ac:dyDescent="0.25">
      <c r="A159" s="35" t="s">
        <v>157</v>
      </c>
      <c r="B159" s="35" t="s">
        <v>13</v>
      </c>
      <c r="C159" s="35" t="s">
        <v>19</v>
      </c>
      <c r="D159" s="36" t="s">
        <v>158</v>
      </c>
      <c r="E159" s="37">
        <v>3.2</v>
      </c>
      <c r="F159" s="37">
        <v>44.69</v>
      </c>
      <c r="G159" s="27"/>
      <c r="H159" s="49">
        <f t="shared" si="4"/>
        <v>0</v>
      </c>
    </row>
    <row r="160" spans="1:8" ht="0.95" customHeight="1" x14ac:dyDescent="0.25">
      <c r="A160" s="6"/>
      <c r="B160" s="6"/>
      <c r="C160" s="6"/>
      <c r="D160" s="7"/>
      <c r="E160" s="6"/>
      <c r="F160" s="6"/>
      <c r="G160" s="27">
        <f t="shared" ref="G160" si="6">F160</f>
        <v>0</v>
      </c>
      <c r="H160" s="50">
        <f t="shared" si="4"/>
        <v>0</v>
      </c>
    </row>
    <row r="161" spans="1:8" x14ac:dyDescent="0.25">
      <c r="A161" s="34" t="s">
        <v>249</v>
      </c>
      <c r="B161" s="34" t="s">
        <v>5</v>
      </c>
      <c r="C161" s="34" t="s">
        <v>6</v>
      </c>
      <c r="D161" s="63" t="s">
        <v>250</v>
      </c>
      <c r="E161" s="64"/>
      <c r="F161" s="64"/>
      <c r="G161" s="65"/>
      <c r="H161" s="45"/>
    </row>
    <row r="162" spans="1:8" x14ac:dyDescent="0.25">
      <c r="A162" s="35" t="s">
        <v>251</v>
      </c>
      <c r="B162" s="35" t="s">
        <v>13</v>
      </c>
      <c r="C162" s="35" t="s">
        <v>43</v>
      </c>
      <c r="D162" s="36" t="s">
        <v>252</v>
      </c>
      <c r="E162" s="37">
        <v>61</v>
      </c>
      <c r="F162" s="37">
        <v>17.47</v>
      </c>
      <c r="G162" s="27"/>
      <c r="H162" s="49">
        <f t="shared" si="4"/>
        <v>0</v>
      </c>
    </row>
    <row r="163" spans="1:8" ht="22.5" x14ac:dyDescent="0.25">
      <c r="A163" s="35" t="s">
        <v>253</v>
      </c>
      <c r="B163" s="35" t="s">
        <v>13</v>
      </c>
      <c r="C163" s="35" t="s">
        <v>43</v>
      </c>
      <c r="D163" s="36" t="s">
        <v>254</v>
      </c>
      <c r="E163" s="37">
        <v>169</v>
      </c>
      <c r="F163" s="37">
        <v>4.8899999999999997</v>
      </c>
      <c r="G163" s="27"/>
      <c r="H163" s="49">
        <f t="shared" si="4"/>
        <v>0</v>
      </c>
    </row>
    <row r="164" spans="1:8" ht="22.5" x14ac:dyDescent="0.25">
      <c r="A164" s="35" t="s">
        <v>255</v>
      </c>
      <c r="B164" s="35" t="s">
        <v>13</v>
      </c>
      <c r="C164" s="35" t="s">
        <v>43</v>
      </c>
      <c r="D164" s="36" t="s">
        <v>256</v>
      </c>
      <c r="E164" s="37">
        <v>239</v>
      </c>
      <c r="F164" s="37">
        <v>20.2</v>
      </c>
      <c r="G164" s="27"/>
      <c r="H164" s="49">
        <f t="shared" si="4"/>
        <v>0</v>
      </c>
    </row>
    <row r="165" spans="1:8" ht="22.5" x14ac:dyDescent="0.25">
      <c r="A165" s="35" t="s">
        <v>257</v>
      </c>
      <c r="B165" s="35" t="s">
        <v>13</v>
      </c>
      <c r="C165" s="35" t="s">
        <v>43</v>
      </c>
      <c r="D165" s="36" t="s">
        <v>258</v>
      </c>
      <c r="E165" s="37">
        <v>115</v>
      </c>
      <c r="F165" s="37">
        <v>21.27</v>
      </c>
      <c r="G165" s="27"/>
      <c r="H165" s="49">
        <f t="shared" si="4"/>
        <v>0</v>
      </c>
    </row>
    <row r="166" spans="1:8" ht="22.5" x14ac:dyDescent="0.25">
      <c r="A166" s="35" t="s">
        <v>259</v>
      </c>
      <c r="B166" s="35" t="s">
        <v>13</v>
      </c>
      <c r="C166" s="35" t="s">
        <v>43</v>
      </c>
      <c r="D166" s="36" t="s">
        <v>260</v>
      </c>
      <c r="E166" s="37">
        <v>220</v>
      </c>
      <c r="F166" s="37">
        <v>23.11</v>
      </c>
      <c r="G166" s="27"/>
      <c r="H166" s="49">
        <f t="shared" si="4"/>
        <v>0</v>
      </c>
    </row>
    <row r="167" spans="1:8" ht="22.5" x14ac:dyDescent="0.25">
      <c r="A167" s="35" t="s">
        <v>261</v>
      </c>
      <c r="B167" s="35" t="s">
        <v>13</v>
      </c>
      <c r="C167" s="35" t="s">
        <v>43</v>
      </c>
      <c r="D167" s="36" t="s">
        <v>262</v>
      </c>
      <c r="E167" s="37">
        <v>3260</v>
      </c>
      <c r="F167" s="37">
        <v>27.88</v>
      </c>
      <c r="G167" s="27"/>
      <c r="H167" s="49">
        <f t="shared" si="4"/>
        <v>0</v>
      </c>
    </row>
    <row r="168" spans="1:8" x14ac:dyDescent="0.25">
      <c r="A168" s="35" t="s">
        <v>263</v>
      </c>
      <c r="B168" s="35" t="s">
        <v>13</v>
      </c>
      <c r="C168" s="35" t="s">
        <v>206</v>
      </c>
      <c r="D168" s="36" t="s">
        <v>264</v>
      </c>
      <c r="E168" s="37">
        <v>28</v>
      </c>
      <c r="F168" s="37">
        <v>166.32</v>
      </c>
      <c r="G168" s="27"/>
      <c r="H168" s="49">
        <f t="shared" si="4"/>
        <v>0</v>
      </c>
    </row>
    <row r="169" spans="1:8" x14ac:dyDescent="0.25">
      <c r="A169" s="35" t="s">
        <v>265</v>
      </c>
      <c r="B169" s="35" t="s">
        <v>13</v>
      </c>
      <c r="C169" s="35" t="s">
        <v>206</v>
      </c>
      <c r="D169" s="36" t="s">
        <v>266</v>
      </c>
      <c r="E169" s="37">
        <v>1</v>
      </c>
      <c r="F169" s="37">
        <v>91.86</v>
      </c>
      <c r="G169" s="27"/>
      <c r="H169" s="49">
        <f t="shared" si="4"/>
        <v>0</v>
      </c>
    </row>
    <row r="170" spans="1:8" x14ac:dyDescent="0.25">
      <c r="A170" s="35" t="s">
        <v>267</v>
      </c>
      <c r="B170" s="35" t="s">
        <v>13</v>
      </c>
      <c r="C170" s="35" t="s">
        <v>206</v>
      </c>
      <c r="D170" s="36" t="s">
        <v>268</v>
      </c>
      <c r="E170" s="37">
        <v>4</v>
      </c>
      <c r="F170" s="37">
        <v>108.88</v>
      </c>
      <c r="G170" s="27"/>
      <c r="H170" s="49">
        <f t="shared" si="4"/>
        <v>0</v>
      </c>
    </row>
    <row r="171" spans="1:8" x14ac:dyDescent="0.25">
      <c r="A171" s="35" t="s">
        <v>269</v>
      </c>
      <c r="B171" s="35" t="s">
        <v>13</v>
      </c>
      <c r="C171" s="35" t="s">
        <v>206</v>
      </c>
      <c r="D171" s="36" t="s">
        <v>270</v>
      </c>
      <c r="E171" s="37">
        <v>12</v>
      </c>
      <c r="F171" s="37">
        <v>166.32</v>
      </c>
      <c r="G171" s="27"/>
      <c r="H171" s="49">
        <f t="shared" si="4"/>
        <v>0</v>
      </c>
    </row>
    <row r="172" spans="1:8" ht="22.5" x14ac:dyDescent="0.25">
      <c r="A172" s="35" t="s">
        <v>271</v>
      </c>
      <c r="B172" s="35" t="s">
        <v>13</v>
      </c>
      <c r="C172" s="35" t="s">
        <v>206</v>
      </c>
      <c r="D172" s="36" t="s">
        <v>272</v>
      </c>
      <c r="E172" s="37">
        <v>10</v>
      </c>
      <c r="F172" s="37">
        <v>154.63999999999999</v>
      </c>
      <c r="G172" s="27"/>
      <c r="H172" s="49">
        <f t="shared" si="4"/>
        <v>0</v>
      </c>
    </row>
    <row r="173" spans="1:8" x14ac:dyDescent="0.25">
      <c r="A173" s="35" t="s">
        <v>273</v>
      </c>
      <c r="B173" s="35" t="s">
        <v>13</v>
      </c>
      <c r="C173" s="35" t="s">
        <v>206</v>
      </c>
      <c r="D173" s="36" t="s">
        <v>274</v>
      </c>
      <c r="E173" s="37">
        <v>41</v>
      </c>
      <c r="F173" s="37">
        <v>198.15</v>
      </c>
      <c r="G173" s="27"/>
      <c r="H173" s="49">
        <f t="shared" si="4"/>
        <v>0</v>
      </c>
    </row>
    <row r="174" spans="1:8" ht="22.5" x14ac:dyDescent="0.25">
      <c r="A174" s="35" t="s">
        <v>275</v>
      </c>
      <c r="B174" s="35" t="s">
        <v>13</v>
      </c>
      <c r="C174" s="35" t="s">
        <v>206</v>
      </c>
      <c r="D174" s="36" t="s">
        <v>276</v>
      </c>
      <c r="E174" s="37">
        <v>9</v>
      </c>
      <c r="F174" s="37">
        <v>528.22</v>
      </c>
      <c r="G174" s="27"/>
      <c r="H174" s="49">
        <f t="shared" si="4"/>
        <v>0</v>
      </c>
    </row>
    <row r="175" spans="1:8" x14ac:dyDescent="0.25">
      <c r="A175" s="35" t="s">
        <v>277</v>
      </c>
      <c r="B175" s="35" t="s">
        <v>13</v>
      </c>
      <c r="C175" s="35" t="s">
        <v>206</v>
      </c>
      <c r="D175" s="36" t="s">
        <v>278</v>
      </c>
      <c r="E175" s="37">
        <v>15</v>
      </c>
      <c r="F175" s="37">
        <v>121</v>
      </c>
      <c r="G175" s="27"/>
      <c r="H175" s="49">
        <f t="shared" si="4"/>
        <v>0</v>
      </c>
    </row>
    <row r="176" spans="1:8" x14ac:dyDescent="0.25">
      <c r="A176" s="35" t="s">
        <v>279</v>
      </c>
      <c r="B176" s="35" t="s">
        <v>13</v>
      </c>
      <c r="C176" s="35" t="s">
        <v>206</v>
      </c>
      <c r="D176" s="36" t="s">
        <v>280</v>
      </c>
      <c r="E176" s="37">
        <v>1</v>
      </c>
      <c r="F176" s="37">
        <v>107.8</v>
      </c>
      <c r="G176" s="27"/>
      <c r="H176" s="49">
        <f t="shared" si="4"/>
        <v>0</v>
      </c>
    </row>
    <row r="177" spans="1:8" ht="22.5" x14ac:dyDescent="0.25">
      <c r="A177" s="35" t="s">
        <v>281</v>
      </c>
      <c r="B177" s="35" t="s">
        <v>13</v>
      </c>
      <c r="C177" s="35" t="s">
        <v>206</v>
      </c>
      <c r="D177" s="36" t="s">
        <v>282</v>
      </c>
      <c r="E177" s="37">
        <v>1</v>
      </c>
      <c r="F177" s="37">
        <v>51.15</v>
      </c>
      <c r="G177" s="27"/>
      <c r="H177" s="49">
        <f t="shared" si="4"/>
        <v>0</v>
      </c>
    </row>
    <row r="178" spans="1:8" ht="22.5" x14ac:dyDescent="0.25">
      <c r="A178" s="35" t="s">
        <v>283</v>
      </c>
      <c r="B178" s="35" t="s">
        <v>13</v>
      </c>
      <c r="C178" s="35" t="s">
        <v>206</v>
      </c>
      <c r="D178" s="36" t="s">
        <v>284</v>
      </c>
      <c r="E178" s="37">
        <v>2</v>
      </c>
      <c r="F178" s="37">
        <v>102.25</v>
      </c>
      <c r="G178" s="27"/>
      <c r="H178" s="49">
        <f t="shared" si="4"/>
        <v>0</v>
      </c>
    </row>
    <row r="179" spans="1:8" x14ac:dyDescent="0.25">
      <c r="A179" s="35" t="s">
        <v>285</v>
      </c>
      <c r="B179" s="35" t="s">
        <v>13</v>
      </c>
      <c r="C179" s="35" t="s">
        <v>206</v>
      </c>
      <c r="D179" s="36" t="s">
        <v>286</v>
      </c>
      <c r="E179" s="37">
        <v>9</v>
      </c>
      <c r="F179" s="37">
        <v>931.46</v>
      </c>
      <c r="G179" s="27"/>
      <c r="H179" s="49">
        <f t="shared" si="4"/>
        <v>0</v>
      </c>
    </row>
    <row r="180" spans="1:8" ht="22.5" x14ac:dyDescent="0.25">
      <c r="A180" s="35" t="s">
        <v>287</v>
      </c>
      <c r="B180" s="35" t="s">
        <v>13</v>
      </c>
      <c r="C180" s="35" t="s">
        <v>206</v>
      </c>
      <c r="D180" s="36" t="s">
        <v>288</v>
      </c>
      <c r="E180" s="37">
        <v>15</v>
      </c>
      <c r="F180" s="37">
        <v>259.72000000000003</v>
      </c>
      <c r="G180" s="27"/>
      <c r="H180" s="49">
        <f t="shared" si="4"/>
        <v>0</v>
      </c>
    </row>
    <row r="181" spans="1:8" ht="22.5" x14ac:dyDescent="0.25">
      <c r="A181" s="35" t="s">
        <v>289</v>
      </c>
      <c r="B181" s="35" t="s">
        <v>13</v>
      </c>
      <c r="C181" s="35" t="s">
        <v>206</v>
      </c>
      <c r="D181" s="36" t="s">
        <v>290</v>
      </c>
      <c r="E181" s="37">
        <v>24</v>
      </c>
      <c r="F181" s="37">
        <v>292.47000000000003</v>
      </c>
      <c r="G181" s="27"/>
      <c r="H181" s="49">
        <f t="shared" si="4"/>
        <v>0</v>
      </c>
    </row>
    <row r="182" spans="1:8" ht="22.5" x14ac:dyDescent="0.25">
      <c r="A182" s="35" t="s">
        <v>291</v>
      </c>
      <c r="B182" s="35" t="s">
        <v>13</v>
      </c>
      <c r="C182" s="35" t="s">
        <v>206</v>
      </c>
      <c r="D182" s="36" t="s">
        <v>292</v>
      </c>
      <c r="E182" s="37">
        <v>20</v>
      </c>
      <c r="F182" s="37">
        <v>351.22</v>
      </c>
      <c r="G182" s="27"/>
      <c r="H182" s="49">
        <f t="shared" si="4"/>
        <v>0</v>
      </c>
    </row>
    <row r="183" spans="1:8" ht="22.5" x14ac:dyDescent="0.25">
      <c r="A183" s="35" t="s">
        <v>293</v>
      </c>
      <c r="B183" s="35" t="s">
        <v>13</v>
      </c>
      <c r="C183" s="35" t="s">
        <v>206</v>
      </c>
      <c r="D183" s="36" t="s">
        <v>294</v>
      </c>
      <c r="E183" s="37">
        <v>10</v>
      </c>
      <c r="F183" s="37">
        <v>571.29999999999995</v>
      </c>
      <c r="G183" s="27"/>
      <c r="H183" s="49">
        <f t="shared" si="4"/>
        <v>0</v>
      </c>
    </row>
    <row r="184" spans="1:8" x14ac:dyDescent="0.25">
      <c r="A184" s="35" t="s">
        <v>295</v>
      </c>
      <c r="B184" s="35" t="s">
        <v>13</v>
      </c>
      <c r="C184" s="35" t="s">
        <v>206</v>
      </c>
      <c r="D184" s="36" t="s">
        <v>296</v>
      </c>
      <c r="E184" s="37">
        <v>15</v>
      </c>
      <c r="F184" s="37">
        <v>1080.22</v>
      </c>
      <c r="G184" s="27"/>
      <c r="H184" s="49">
        <f t="shared" si="4"/>
        <v>0</v>
      </c>
    </row>
    <row r="185" spans="1:8" x14ac:dyDescent="0.25">
      <c r="A185" s="35" t="s">
        <v>297</v>
      </c>
      <c r="B185" s="35" t="s">
        <v>13</v>
      </c>
      <c r="C185" s="35" t="s">
        <v>206</v>
      </c>
      <c r="D185" s="36" t="s">
        <v>298</v>
      </c>
      <c r="E185" s="37">
        <v>2</v>
      </c>
      <c r="F185" s="37">
        <v>2816.39</v>
      </c>
      <c r="G185" s="27"/>
      <c r="H185" s="49">
        <f t="shared" si="4"/>
        <v>0</v>
      </c>
    </row>
    <row r="186" spans="1:8" x14ac:dyDescent="0.25">
      <c r="A186" s="35" t="s">
        <v>299</v>
      </c>
      <c r="B186" s="35" t="s">
        <v>13</v>
      </c>
      <c r="C186" s="35" t="s">
        <v>206</v>
      </c>
      <c r="D186" s="36" t="s">
        <v>300</v>
      </c>
      <c r="E186" s="37">
        <v>1</v>
      </c>
      <c r="F186" s="37">
        <v>1284.02</v>
      </c>
      <c r="G186" s="27"/>
      <c r="H186" s="49">
        <f t="shared" si="4"/>
        <v>0</v>
      </c>
    </row>
    <row r="187" spans="1:8" x14ac:dyDescent="0.25">
      <c r="A187" s="35" t="s">
        <v>301</v>
      </c>
      <c r="B187" s="35" t="s">
        <v>13</v>
      </c>
      <c r="C187" s="35" t="s">
        <v>206</v>
      </c>
      <c r="D187" s="36" t="s">
        <v>302</v>
      </c>
      <c r="E187" s="37">
        <v>1</v>
      </c>
      <c r="F187" s="37">
        <v>910.31</v>
      </c>
      <c r="G187" s="27"/>
      <c r="H187" s="49">
        <f t="shared" si="4"/>
        <v>0</v>
      </c>
    </row>
    <row r="188" spans="1:8" ht="22.5" x14ac:dyDescent="0.25">
      <c r="A188" s="35" t="s">
        <v>303</v>
      </c>
      <c r="B188" s="35" t="s">
        <v>13</v>
      </c>
      <c r="C188" s="35" t="s">
        <v>206</v>
      </c>
      <c r="D188" s="36" t="s">
        <v>304</v>
      </c>
      <c r="E188" s="37">
        <v>3</v>
      </c>
      <c r="F188" s="37">
        <v>98.33</v>
      </c>
      <c r="G188" s="27"/>
      <c r="H188" s="49">
        <f t="shared" si="4"/>
        <v>0</v>
      </c>
    </row>
    <row r="189" spans="1:8" ht="0.95" customHeight="1" x14ac:dyDescent="0.25">
      <c r="A189" s="6"/>
      <c r="B189" s="6"/>
      <c r="C189" s="6"/>
      <c r="D189" s="7"/>
      <c r="E189" s="6"/>
      <c r="F189" s="6"/>
      <c r="G189" s="38">
        <f t="shared" ref="G189:G240" si="7">F189</f>
        <v>0</v>
      </c>
      <c r="H189" s="50">
        <f t="shared" ref="H189:H247" si="8">ROUND(E189*G189,2)</f>
        <v>0</v>
      </c>
    </row>
    <row r="190" spans="1:8" x14ac:dyDescent="0.25">
      <c r="A190" s="34" t="s">
        <v>305</v>
      </c>
      <c r="B190" s="34" t="s">
        <v>5</v>
      </c>
      <c r="C190" s="34" t="s">
        <v>6</v>
      </c>
      <c r="D190" s="63" t="s">
        <v>306</v>
      </c>
      <c r="E190" s="64"/>
      <c r="F190" s="64"/>
      <c r="G190" s="65"/>
      <c r="H190" s="45"/>
    </row>
    <row r="191" spans="1:8" x14ac:dyDescent="0.25">
      <c r="A191" s="35" t="s">
        <v>307</v>
      </c>
      <c r="B191" s="35" t="s">
        <v>13</v>
      </c>
      <c r="C191" s="35" t="s">
        <v>206</v>
      </c>
      <c r="D191" s="36" t="s">
        <v>308</v>
      </c>
      <c r="E191" s="37">
        <v>70</v>
      </c>
      <c r="F191" s="37">
        <v>423.05</v>
      </c>
      <c r="G191" s="27"/>
      <c r="H191" s="49">
        <f t="shared" si="8"/>
        <v>0</v>
      </c>
    </row>
    <row r="192" spans="1:8" ht="22.5" x14ac:dyDescent="0.25">
      <c r="A192" s="35" t="s">
        <v>309</v>
      </c>
      <c r="B192" s="35" t="s">
        <v>13</v>
      </c>
      <c r="C192" s="35" t="s">
        <v>206</v>
      </c>
      <c r="D192" s="36" t="s">
        <v>310</v>
      </c>
      <c r="E192" s="37">
        <v>3</v>
      </c>
      <c r="F192" s="37">
        <v>251.37</v>
      </c>
      <c r="G192" s="27"/>
      <c r="H192" s="49">
        <f t="shared" si="8"/>
        <v>0</v>
      </c>
    </row>
    <row r="193" spans="1:8" ht="22.5" x14ac:dyDescent="0.25">
      <c r="A193" s="35" t="s">
        <v>311</v>
      </c>
      <c r="B193" s="35" t="s">
        <v>13</v>
      </c>
      <c r="C193" s="35" t="s">
        <v>206</v>
      </c>
      <c r="D193" s="36" t="s">
        <v>312</v>
      </c>
      <c r="E193" s="37">
        <v>28</v>
      </c>
      <c r="F193" s="37">
        <v>54.1</v>
      </c>
      <c r="G193" s="27"/>
      <c r="H193" s="49">
        <f t="shared" si="8"/>
        <v>0</v>
      </c>
    </row>
    <row r="194" spans="1:8" ht="22.5" x14ac:dyDescent="0.25">
      <c r="A194" s="35" t="s">
        <v>313</v>
      </c>
      <c r="B194" s="35" t="s">
        <v>13</v>
      </c>
      <c r="C194" s="35" t="s">
        <v>206</v>
      </c>
      <c r="D194" s="36" t="s">
        <v>312</v>
      </c>
      <c r="E194" s="37">
        <v>17</v>
      </c>
      <c r="F194" s="37">
        <v>210.47</v>
      </c>
      <c r="G194" s="27"/>
      <c r="H194" s="49">
        <f t="shared" si="8"/>
        <v>0</v>
      </c>
    </row>
    <row r="195" spans="1:8" x14ac:dyDescent="0.25">
      <c r="A195" s="35" t="s">
        <v>314</v>
      </c>
      <c r="B195" s="35" t="s">
        <v>13</v>
      </c>
      <c r="C195" s="35" t="s">
        <v>206</v>
      </c>
      <c r="D195" s="36" t="s">
        <v>315</v>
      </c>
      <c r="E195" s="37">
        <v>13</v>
      </c>
      <c r="F195" s="37">
        <v>56.31</v>
      </c>
      <c r="G195" s="27"/>
      <c r="H195" s="49">
        <f t="shared" si="8"/>
        <v>0</v>
      </c>
    </row>
    <row r="196" spans="1:8" x14ac:dyDescent="0.25">
      <c r="A196" s="35" t="s">
        <v>316</v>
      </c>
      <c r="B196" s="35" t="s">
        <v>13</v>
      </c>
      <c r="C196" s="35" t="s">
        <v>206</v>
      </c>
      <c r="D196" s="36" t="s">
        <v>317</v>
      </c>
      <c r="E196" s="37">
        <v>7</v>
      </c>
      <c r="F196" s="37">
        <v>73.849999999999994</v>
      </c>
      <c r="G196" s="27"/>
      <c r="H196" s="49">
        <f t="shared" si="8"/>
        <v>0</v>
      </c>
    </row>
    <row r="197" spans="1:8" x14ac:dyDescent="0.25">
      <c r="A197" s="35" t="s">
        <v>318</v>
      </c>
      <c r="B197" s="35" t="s">
        <v>13</v>
      </c>
      <c r="C197" s="35" t="s">
        <v>206</v>
      </c>
      <c r="D197" s="36" t="s">
        <v>319</v>
      </c>
      <c r="E197" s="37">
        <v>20</v>
      </c>
      <c r="F197" s="37">
        <v>98.73</v>
      </c>
      <c r="G197" s="27"/>
      <c r="H197" s="49">
        <f t="shared" si="8"/>
        <v>0</v>
      </c>
    </row>
    <row r="198" spans="1:8" x14ac:dyDescent="0.25">
      <c r="A198" s="35" t="s">
        <v>320</v>
      </c>
      <c r="B198" s="35" t="s">
        <v>13</v>
      </c>
      <c r="C198" s="35" t="s">
        <v>206</v>
      </c>
      <c r="D198" s="36" t="s">
        <v>321</v>
      </c>
      <c r="E198" s="37">
        <v>9</v>
      </c>
      <c r="F198" s="37">
        <v>168.96</v>
      </c>
      <c r="G198" s="27"/>
      <c r="H198" s="49">
        <f t="shared" si="8"/>
        <v>0</v>
      </c>
    </row>
    <row r="199" spans="1:8" x14ac:dyDescent="0.25">
      <c r="A199" s="35" t="s">
        <v>322</v>
      </c>
      <c r="B199" s="35" t="s">
        <v>13</v>
      </c>
      <c r="C199" s="35" t="s">
        <v>206</v>
      </c>
      <c r="D199" s="36" t="s">
        <v>323</v>
      </c>
      <c r="E199" s="37">
        <v>15</v>
      </c>
      <c r="F199" s="37">
        <v>56.31</v>
      </c>
      <c r="G199" s="27"/>
      <c r="H199" s="49">
        <f t="shared" si="8"/>
        <v>0</v>
      </c>
    </row>
    <row r="200" spans="1:8" x14ac:dyDescent="0.25">
      <c r="A200" s="35" t="s">
        <v>324</v>
      </c>
      <c r="B200" s="35" t="s">
        <v>13</v>
      </c>
      <c r="C200" s="35" t="s">
        <v>206</v>
      </c>
      <c r="D200" s="36" t="s">
        <v>325</v>
      </c>
      <c r="E200" s="37">
        <v>16</v>
      </c>
      <c r="F200" s="37">
        <v>73.849999999999994</v>
      </c>
      <c r="G200" s="27"/>
      <c r="H200" s="49">
        <f t="shared" si="8"/>
        <v>0</v>
      </c>
    </row>
    <row r="201" spans="1:8" x14ac:dyDescent="0.25">
      <c r="A201" s="35" t="s">
        <v>326</v>
      </c>
      <c r="B201" s="35" t="s">
        <v>13</v>
      </c>
      <c r="C201" s="35" t="s">
        <v>206</v>
      </c>
      <c r="D201" s="36" t="s">
        <v>327</v>
      </c>
      <c r="E201" s="37">
        <v>20</v>
      </c>
      <c r="F201" s="37">
        <v>98.73</v>
      </c>
      <c r="G201" s="27"/>
      <c r="H201" s="49">
        <f t="shared" si="8"/>
        <v>0</v>
      </c>
    </row>
    <row r="202" spans="1:8" x14ac:dyDescent="0.25">
      <c r="A202" s="35" t="s">
        <v>328</v>
      </c>
      <c r="B202" s="35" t="s">
        <v>13</v>
      </c>
      <c r="C202" s="35" t="s">
        <v>206</v>
      </c>
      <c r="D202" s="36" t="s">
        <v>329</v>
      </c>
      <c r="E202" s="37">
        <v>10</v>
      </c>
      <c r="F202" s="37">
        <v>168.96</v>
      </c>
      <c r="G202" s="27"/>
      <c r="H202" s="49">
        <f t="shared" si="8"/>
        <v>0</v>
      </c>
    </row>
    <row r="203" spans="1:8" ht="0.95" customHeight="1" x14ac:dyDescent="0.25">
      <c r="A203" s="6"/>
      <c r="B203" s="6"/>
      <c r="C203" s="6"/>
      <c r="D203" s="7"/>
      <c r="E203" s="6"/>
      <c r="F203" s="6"/>
      <c r="G203" s="27">
        <f t="shared" ref="G203:G204" si="9">F203</f>
        <v>0</v>
      </c>
      <c r="H203" s="50"/>
    </row>
    <row r="204" spans="1:8" ht="0.95" customHeight="1" x14ac:dyDescent="0.25">
      <c r="A204" s="6"/>
      <c r="B204" s="6"/>
      <c r="C204" s="6"/>
      <c r="D204" s="42"/>
      <c r="E204" s="6"/>
      <c r="F204" s="6"/>
      <c r="G204" s="27">
        <f t="shared" si="9"/>
        <v>0</v>
      </c>
      <c r="H204" s="50">
        <f t="shared" si="8"/>
        <v>0</v>
      </c>
    </row>
    <row r="205" spans="1:8" x14ac:dyDescent="0.25">
      <c r="A205" s="34" t="s">
        <v>330</v>
      </c>
      <c r="B205" s="34" t="s">
        <v>5</v>
      </c>
      <c r="C205" s="34" t="s">
        <v>6</v>
      </c>
      <c r="D205" s="63" t="s">
        <v>331</v>
      </c>
      <c r="E205" s="64"/>
      <c r="F205" s="64"/>
      <c r="G205" s="65"/>
      <c r="H205" s="45"/>
    </row>
    <row r="206" spans="1:8" x14ac:dyDescent="0.25">
      <c r="A206" s="34" t="s">
        <v>332</v>
      </c>
      <c r="B206" s="34" t="s">
        <v>5</v>
      </c>
      <c r="C206" s="34" t="s">
        <v>6</v>
      </c>
      <c r="D206" s="63" t="s">
        <v>136</v>
      </c>
      <c r="E206" s="64"/>
      <c r="F206" s="64"/>
      <c r="G206" s="65"/>
      <c r="H206" s="45"/>
    </row>
    <row r="207" spans="1:8" x14ac:dyDescent="0.25">
      <c r="A207" s="35" t="s">
        <v>50</v>
      </c>
      <c r="B207" s="35" t="s">
        <v>13</v>
      </c>
      <c r="C207" s="35" t="s">
        <v>14</v>
      </c>
      <c r="D207" s="36" t="s">
        <v>51</v>
      </c>
      <c r="E207" s="37">
        <v>3890.72</v>
      </c>
      <c r="F207" s="37">
        <v>1.48</v>
      </c>
      <c r="G207" s="27"/>
      <c r="H207" s="49">
        <f t="shared" si="8"/>
        <v>0</v>
      </c>
    </row>
    <row r="208" spans="1:8" ht="22.5" x14ac:dyDescent="0.25">
      <c r="A208" s="35" t="s">
        <v>143</v>
      </c>
      <c r="B208" s="35" t="s">
        <v>13</v>
      </c>
      <c r="C208" s="35" t="s">
        <v>19</v>
      </c>
      <c r="D208" s="36" t="s">
        <v>144</v>
      </c>
      <c r="E208" s="37">
        <v>2995.2</v>
      </c>
      <c r="F208" s="37">
        <v>2.21</v>
      </c>
      <c r="G208" s="27"/>
      <c r="H208" s="49">
        <f t="shared" si="8"/>
        <v>0</v>
      </c>
    </row>
    <row r="209" spans="1:8" x14ac:dyDescent="0.25">
      <c r="A209" s="35" t="s">
        <v>149</v>
      </c>
      <c r="B209" s="35" t="s">
        <v>13</v>
      </c>
      <c r="C209" s="35" t="s">
        <v>14</v>
      </c>
      <c r="D209" s="36" t="s">
        <v>150</v>
      </c>
      <c r="E209" s="37">
        <v>1198.08</v>
      </c>
      <c r="F209" s="37">
        <v>12.08</v>
      </c>
      <c r="G209" s="27"/>
      <c r="H209" s="49">
        <f t="shared" si="8"/>
        <v>0</v>
      </c>
    </row>
    <row r="210" spans="1:8" ht="22.5" x14ac:dyDescent="0.25">
      <c r="A210" s="35" t="s">
        <v>151</v>
      </c>
      <c r="B210" s="35" t="s">
        <v>13</v>
      </c>
      <c r="C210" s="35" t="s">
        <v>14</v>
      </c>
      <c r="D210" s="36" t="s">
        <v>152</v>
      </c>
      <c r="E210" s="37">
        <v>2398.7199999999998</v>
      </c>
      <c r="F210" s="37">
        <v>3.93</v>
      </c>
      <c r="G210" s="27"/>
      <c r="H210" s="49">
        <f t="shared" si="8"/>
        <v>0</v>
      </c>
    </row>
    <row r="211" spans="1:8" ht="22.5" x14ac:dyDescent="0.25">
      <c r="A211" s="35" t="s">
        <v>161</v>
      </c>
      <c r="B211" s="35" t="s">
        <v>13</v>
      </c>
      <c r="C211" s="35" t="s">
        <v>14</v>
      </c>
      <c r="D211" s="36" t="s">
        <v>162</v>
      </c>
      <c r="E211" s="37">
        <v>236.25</v>
      </c>
      <c r="F211" s="37">
        <v>3.28</v>
      </c>
      <c r="G211" s="27"/>
      <c r="H211" s="49">
        <f t="shared" si="8"/>
        <v>0</v>
      </c>
    </row>
    <row r="212" spans="1:8" ht="22.5" x14ac:dyDescent="0.25">
      <c r="A212" s="35" t="s">
        <v>163</v>
      </c>
      <c r="B212" s="35" t="s">
        <v>13</v>
      </c>
      <c r="C212" s="35" t="s">
        <v>14</v>
      </c>
      <c r="D212" s="36" t="s">
        <v>164</v>
      </c>
      <c r="E212" s="37">
        <v>136.19</v>
      </c>
      <c r="F212" s="37">
        <v>8.09</v>
      </c>
      <c r="G212" s="27"/>
      <c r="H212" s="49">
        <f t="shared" si="8"/>
        <v>0</v>
      </c>
    </row>
    <row r="213" spans="1:8" ht="22.5" x14ac:dyDescent="0.25">
      <c r="A213" s="35" t="s">
        <v>155</v>
      </c>
      <c r="B213" s="35" t="s">
        <v>13</v>
      </c>
      <c r="C213" s="35" t="s">
        <v>19</v>
      </c>
      <c r="D213" s="36" t="s">
        <v>156</v>
      </c>
      <c r="E213" s="37">
        <v>3.2</v>
      </c>
      <c r="F213" s="37">
        <v>51.1</v>
      </c>
      <c r="G213" s="27"/>
      <c r="H213" s="49">
        <f t="shared" si="8"/>
        <v>0</v>
      </c>
    </row>
    <row r="214" spans="1:8" ht="22.5" x14ac:dyDescent="0.25">
      <c r="A214" s="35" t="s">
        <v>157</v>
      </c>
      <c r="B214" s="35" t="s">
        <v>13</v>
      </c>
      <c r="C214" s="35" t="s">
        <v>19</v>
      </c>
      <c r="D214" s="36" t="s">
        <v>158</v>
      </c>
      <c r="E214" s="37">
        <v>2.4</v>
      </c>
      <c r="F214" s="37">
        <v>44.69</v>
      </c>
      <c r="G214" s="27"/>
      <c r="H214" s="49">
        <f t="shared" si="8"/>
        <v>0</v>
      </c>
    </row>
    <row r="215" spans="1:8" ht="22.5" x14ac:dyDescent="0.25">
      <c r="A215" s="35" t="s">
        <v>159</v>
      </c>
      <c r="B215" s="35" t="s">
        <v>13</v>
      </c>
      <c r="C215" s="35" t="s">
        <v>19</v>
      </c>
      <c r="D215" s="36" t="s">
        <v>160</v>
      </c>
      <c r="E215" s="37">
        <v>5.6</v>
      </c>
      <c r="F215" s="37">
        <v>47.21</v>
      </c>
      <c r="G215" s="27"/>
      <c r="H215" s="49">
        <f t="shared" si="8"/>
        <v>0</v>
      </c>
    </row>
    <row r="216" spans="1:8" ht="0.95" customHeight="1" x14ac:dyDescent="0.25">
      <c r="A216" s="6"/>
      <c r="B216" s="6"/>
      <c r="C216" s="6"/>
      <c r="D216" s="7"/>
      <c r="E216" s="6"/>
      <c r="F216" s="6"/>
      <c r="G216" s="27">
        <f t="shared" ref="G216" si="10">F216</f>
        <v>0</v>
      </c>
      <c r="H216" s="50">
        <f t="shared" si="8"/>
        <v>0</v>
      </c>
    </row>
    <row r="217" spans="1:8" x14ac:dyDescent="0.25">
      <c r="A217" s="34" t="s">
        <v>333</v>
      </c>
      <c r="B217" s="34" t="s">
        <v>5</v>
      </c>
      <c r="C217" s="34" t="s">
        <v>6</v>
      </c>
      <c r="D217" s="63" t="s">
        <v>250</v>
      </c>
      <c r="E217" s="64"/>
      <c r="F217" s="64"/>
      <c r="G217" s="65"/>
      <c r="H217" s="45"/>
    </row>
    <row r="218" spans="1:8" x14ac:dyDescent="0.25">
      <c r="A218" s="35" t="s">
        <v>251</v>
      </c>
      <c r="B218" s="35" t="s">
        <v>13</v>
      </c>
      <c r="C218" s="35" t="s">
        <v>43</v>
      </c>
      <c r="D218" s="36" t="s">
        <v>252</v>
      </c>
      <c r="E218" s="37">
        <v>68</v>
      </c>
      <c r="F218" s="37">
        <v>17.47</v>
      </c>
      <c r="G218" s="27"/>
      <c r="H218" s="49">
        <f t="shared" si="8"/>
        <v>0</v>
      </c>
    </row>
    <row r="219" spans="1:8" x14ac:dyDescent="0.25">
      <c r="A219" s="35" t="s">
        <v>334</v>
      </c>
      <c r="B219" s="35" t="s">
        <v>13</v>
      </c>
      <c r="C219" s="35" t="s">
        <v>43</v>
      </c>
      <c r="D219" s="36" t="s">
        <v>335</v>
      </c>
      <c r="E219" s="37">
        <v>70</v>
      </c>
      <c r="F219" s="37">
        <v>5.22</v>
      </c>
      <c r="G219" s="27"/>
      <c r="H219" s="49">
        <f t="shared" si="8"/>
        <v>0</v>
      </c>
    </row>
    <row r="220" spans="1:8" ht="22.5" x14ac:dyDescent="0.25">
      <c r="A220" s="35" t="s">
        <v>257</v>
      </c>
      <c r="B220" s="35" t="s">
        <v>13</v>
      </c>
      <c r="C220" s="35" t="s">
        <v>43</v>
      </c>
      <c r="D220" s="36" t="s">
        <v>258</v>
      </c>
      <c r="E220" s="37">
        <v>3010</v>
      </c>
      <c r="F220" s="37">
        <v>21.27</v>
      </c>
      <c r="G220" s="27"/>
      <c r="H220" s="49">
        <f t="shared" si="8"/>
        <v>0</v>
      </c>
    </row>
    <row r="221" spans="1:8" ht="22.5" x14ac:dyDescent="0.25">
      <c r="A221" s="35" t="s">
        <v>336</v>
      </c>
      <c r="B221" s="35" t="s">
        <v>13</v>
      </c>
      <c r="C221" s="35" t="s">
        <v>43</v>
      </c>
      <c r="D221" s="36" t="s">
        <v>337</v>
      </c>
      <c r="E221" s="37">
        <v>181</v>
      </c>
      <c r="F221" s="37">
        <v>3.4</v>
      </c>
      <c r="G221" s="27"/>
      <c r="H221" s="49">
        <f t="shared" si="8"/>
        <v>0</v>
      </c>
    </row>
    <row r="222" spans="1:8" ht="22.5" x14ac:dyDescent="0.25">
      <c r="A222" s="35" t="s">
        <v>338</v>
      </c>
      <c r="B222" s="35" t="s">
        <v>13</v>
      </c>
      <c r="C222" s="35" t="s">
        <v>43</v>
      </c>
      <c r="D222" s="36" t="s">
        <v>339</v>
      </c>
      <c r="E222" s="37">
        <v>415</v>
      </c>
      <c r="F222" s="37">
        <v>6.39</v>
      </c>
      <c r="G222" s="27"/>
      <c r="H222" s="49">
        <f t="shared" si="8"/>
        <v>0</v>
      </c>
    </row>
    <row r="223" spans="1:8" x14ac:dyDescent="0.25">
      <c r="A223" s="35" t="s">
        <v>340</v>
      </c>
      <c r="B223" s="35" t="s">
        <v>13</v>
      </c>
      <c r="C223" s="35" t="s">
        <v>206</v>
      </c>
      <c r="D223" s="36" t="s">
        <v>341</v>
      </c>
      <c r="E223" s="37">
        <v>28</v>
      </c>
      <c r="F223" s="37">
        <v>91.86</v>
      </c>
      <c r="G223" s="27"/>
      <c r="H223" s="49">
        <f t="shared" si="8"/>
        <v>0</v>
      </c>
    </row>
    <row r="224" spans="1:8" x14ac:dyDescent="0.25">
      <c r="A224" s="35" t="s">
        <v>265</v>
      </c>
      <c r="B224" s="35" t="s">
        <v>13</v>
      </c>
      <c r="C224" s="35" t="s">
        <v>206</v>
      </c>
      <c r="D224" s="36" t="s">
        <v>266</v>
      </c>
      <c r="E224" s="37">
        <v>15</v>
      </c>
      <c r="F224" s="37">
        <v>91.86</v>
      </c>
      <c r="G224" s="27"/>
      <c r="H224" s="49">
        <f t="shared" si="8"/>
        <v>0</v>
      </c>
    </row>
    <row r="225" spans="1:8" ht="22.5" x14ac:dyDescent="0.25">
      <c r="A225" s="35" t="s">
        <v>271</v>
      </c>
      <c r="B225" s="35" t="s">
        <v>13</v>
      </c>
      <c r="C225" s="35" t="s">
        <v>206</v>
      </c>
      <c r="D225" s="36" t="s">
        <v>272</v>
      </c>
      <c r="E225" s="37">
        <v>7</v>
      </c>
      <c r="F225" s="37">
        <v>154.63999999999999</v>
      </c>
      <c r="G225" s="27"/>
      <c r="H225" s="49">
        <f t="shared" si="8"/>
        <v>0</v>
      </c>
    </row>
    <row r="226" spans="1:8" x14ac:dyDescent="0.25">
      <c r="A226" s="35" t="s">
        <v>342</v>
      </c>
      <c r="B226" s="35" t="s">
        <v>13</v>
      </c>
      <c r="C226" s="35" t="s">
        <v>206</v>
      </c>
      <c r="D226" s="36" t="s">
        <v>280</v>
      </c>
      <c r="E226" s="37">
        <v>7</v>
      </c>
      <c r="F226" s="37">
        <v>107.8</v>
      </c>
      <c r="G226" s="27"/>
      <c r="H226" s="49">
        <f t="shared" si="8"/>
        <v>0</v>
      </c>
    </row>
    <row r="227" spans="1:8" x14ac:dyDescent="0.25">
      <c r="A227" s="35" t="s">
        <v>343</v>
      </c>
      <c r="B227" s="35" t="s">
        <v>13</v>
      </c>
      <c r="C227" s="35" t="s">
        <v>206</v>
      </c>
      <c r="D227" s="36" t="s">
        <v>344</v>
      </c>
      <c r="E227" s="37">
        <v>6</v>
      </c>
      <c r="F227" s="37">
        <v>313.68</v>
      </c>
      <c r="G227" s="27"/>
      <c r="H227" s="49">
        <f t="shared" si="8"/>
        <v>0</v>
      </c>
    </row>
    <row r="228" spans="1:8" x14ac:dyDescent="0.25">
      <c r="A228" s="35" t="s">
        <v>345</v>
      </c>
      <c r="B228" s="35" t="s">
        <v>13</v>
      </c>
      <c r="C228" s="35" t="s">
        <v>206</v>
      </c>
      <c r="D228" s="36" t="s">
        <v>346</v>
      </c>
      <c r="E228" s="37">
        <v>2</v>
      </c>
      <c r="F228" s="37">
        <v>246.04</v>
      </c>
      <c r="G228" s="27"/>
      <c r="H228" s="49">
        <f t="shared" si="8"/>
        <v>0</v>
      </c>
    </row>
    <row r="229" spans="1:8" x14ac:dyDescent="0.25">
      <c r="A229" s="35" t="s">
        <v>279</v>
      </c>
      <c r="B229" s="35" t="s">
        <v>13</v>
      </c>
      <c r="C229" s="35" t="s">
        <v>206</v>
      </c>
      <c r="D229" s="36" t="s">
        <v>280</v>
      </c>
      <c r="E229" s="37">
        <v>5</v>
      </c>
      <c r="F229" s="37">
        <v>107.8</v>
      </c>
      <c r="G229" s="27"/>
      <c r="H229" s="49">
        <f t="shared" si="8"/>
        <v>0</v>
      </c>
    </row>
    <row r="230" spans="1:8" x14ac:dyDescent="0.25">
      <c r="A230" s="35" t="s">
        <v>347</v>
      </c>
      <c r="B230" s="35" t="s">
        <v>13</v>
      </c>
      <c r="C230" s="35" t="s">
        <v>206</v>
      </c>
      <c r="D230" s="36" t="s">
        <v>348</v>
      </c>
      <c r="E230" s="37">
        <v>23</v>
      </c>
      <c r="F230" s="37">
        <v>320.92</v>
      </c>
      <c r="G230" s="27"/>
      <c r="H230" s="49">
        <f t="shared" si="8"/>
        <v>0</v>
      </c>
    </row>
    <row r="231" spans="1:8" ht="22.5" x14ac:dyDescent="0.25">
      <c r="A231" s="35" t="s">
        <v>281</v>
      </c>
      <c r="B231" s="35" t="s">
        <v>13</v>
      </c>
      <c r="C231" s="35" t="s">
        <v>206</v>
      </c>
      <c r="D231" s="36" t="s">
        <v>282</v>
      </c>
      <c r="E231" s="37">
        <v>2</v>
      </c>
      <c r="F231" s="37">
        <v>51.15</v>
      </c>
      <c r="G231" s="27"/>
      <c r="H231" s="49">
        <f t="shared" si="8"/>
        <v>0</v>
      </c>
    </row>
    <row r="232" spans="1:8" x14ac:dyDescent="0.25">
      <c r="A232" s="35" t="s">
        <v>349</v>
      </c>
      <c r="B232" s="35" t="s">
        <v>13</v>
      </c>
      <c r="C232" s="35" t="s">
        <v>206</v>
      </c>
      <c r="D232" s="36" t="s">
        <v>350</v>
      </c>
      <c r="E232" s="37">
        <v>2</v>
      </c>
      <c r="F232" s="37">
        <v>12.19</v>
      </c>
      <c r="G232" s="27"/>
      <c r="H232" s="49">
        <f t="shared" si="8"/>
        <v>0</v>
      </c>
    </row>
    <row r="233" spans="1:8" x14ac:dyDescent="0.25">
      <c r="A233" s="35" t="s">
        <v>351</v>
      </c>
      <c r="B233" s="35" t="s">
        <v>13</v>
      </c>
      <c r="C233" s="35" t="s">
        <v>206</v>
      </c>
      <c r="D233" s="36" t="s">
        <v>352</v>
      </c>
      <c r="E233" s="37">
        <v>23</v>
      </c>
      <c r="F233" s="37">
        <v>5.27</v>
      </c>
      <c r="G233" s="27"/>
      <c r="H233" s="49">
        <f t="shared" si="8"/>
        <v>0</v>
      </c>
    </row>
    <row r="234" spans="1:8" x14ac:dyDescent="0.25">
      <c r="A234" s="35" t="s">
        <v>353</v>
      </c>
      <c r="B234" s="35" t="s">
        <v>13</v>
      </c>
      <c r="C234" s="35" t="s">
        <v>206</v>
      </c>
      <c r="D234" s="36" t="s">
        <v>354</v>
      </c>
      <c r="E234" s="37">
        <v>2</v>
      </c>
      <c r="F234" s="37">
        <v>746.6</v>
      </c>
      <c r="G234" s="27"/>
      <c r="H234" s="49">
        <f t="shared" si="8"/>
        <v>0</v>
      </c>
    </row>
    <row r="235" spans="1:8" x14ac:dyDescent="0.25">
      <c r="A235" s="35" t="s">
        <v>285</v>
      </c>
      <c r="B235" s="35" t="s">
        <v>13</v>
      </c>
      <c r="C235" s="35" t="s">
        <v>206</v>
      </c>
      <c r="D235" s="36" t="s">
        <v>286</v>
      </c>
      <c r="E235" s="37">
        <v>6</v>
      </c>
      <c r="F235" s="37">
        <v>931.46</v>
      </c>
      <c r="G235" s="27"/>
      <c r="H235" s="49">
        <f t="shared" si="8"/>
        <v>0</v>
      </c>
    </row>
    <row r="236" spans="1:8" ht="22.5" x14ac:dyDescent="0.25">
      <c r="A236" s="35" t="s">
        <v>287</v>
      </c>
      <c r="B236" s="35" t="s">
        <v>13</v>
      </c>
      <c r="C236" s="35" t="s">
        <v>206</v>
      </c>
      <c r="D236" s="36" t="s">
        <v>288</v>
      </c>
      <c r="E236" s="37">
        <v>2</v>
      </c>
      <c r="F236" s="37">
        <v>259.72000000000003</v>
      </c>
      <c r="G236" s="27"/>
      <c r="H236" s="49">
        <f t="shared" si="8"/>
        <v>0</v>
      </c>
    </row>
    <row r="237" spans="1:8" ht="22.5" x14ac:dyDescent="0.25">
      <c r="A237" s="35" t="s">
        <v>289</v>
      </c>
      <c r="B237" s="35" t="s">
        <v>13</v>
      </c>
      <c r="C237" s="35" t="s">
        <v>206</v>
      </c>
      <c r="D237" s="36" t="s">
        <v>290</v>
      </c>
      <c r="E237" s="37">
        <v>19</v>
      </c>
      <c r="F237" s="37">
        <v>292.47000000000003</v>
      </c>
      <c r="G237" s="27"/>
      <c r="H237" s="49">
        <f t="shared" si="8"/>
        <v>0</v>
      </c>
    </row>
    <row r="238" spans="1:8" x14ac:dyDescent="0.25">
      <c r="A238" s="35" t="s">
        <v>355</v>
      </c>
      <c r="B238" s="35" t="s">
        <v>13</v>
      </c>
      <c r="C238" s="35" t="s">
        <v>206</v>
      </c>
      <c r="D238" s="36" t="s">
        <v>356</v>
      </c>
      <c r="E238" s="37">
        <v>1</v>
      </c>
      <c r="F238" s="37">
        <v>2490.44</v>
      </c>
      <c r="G238" s="27"/>
      <c r="H238" s="49">
        <f t="shared" si="8"/>
        <v>0</v>
      </c>
    </row>
    <row r="239" spans="1:8" ht="22.5" x14ac:dyDescent="0.25">
      <c r="A239" s="35" t="s">
        <v>303</v>
      </c>
      <c r="B239" s="35" t="s">
        <v>13</v>
      </c>
      <c r="C239" s="35" t="s">
        <v>206</v>
      </c>
      <c r="D239" s="36" t="s">
        <v>304</v>
      </c>
      <c r="E239" s="37">
        <v>1</v>
      </c>
      <c r="F239" s="37">
        <v>98.33</v>
      </c>
      <c r="G239" s="27"/>
      <c r="H239" s="49">
        <f t="shared" si="8"/>
        <v>0</v>
      </c>
    </row>
    <row r="240" spans="1:8" ht="0.95" customHeight="1" x14ac:dyDescent="0.25">
      <c r="A240" s="40"/>
      <c r="B240" s="40"/>
      <c r="C240" s="40"/>
      <c r="D240" s="41"/>
      <c r="E240" s="40"/>
      <c r="F240" s="40"/>
      <c r="G240" s="27">
        <f t="shared" si="7"/>
        <v>0</v>
      </c>
      <c r="H240" s="49">
        <f t="shared" si="8"/>
        <v>0</v>
      </c>
    </row>
    <row r="241" spans="1:8" x14ac:dyDescent="0.25">
      <c r="A241" s="34" t="s">
        <v>357</v>
      </c>
      <c r="B241" s="34" t="s">
        <v>5</v>
      </c>
      <c r="C241" s="34" t="s">
        <v>6</v>
      </c>
      <c r="D241" s="60" t="s">
        <v>306</v>
      </c>
      <c r="E241" s="61"/>
      <c r="F241" s="61"/>
      <c r="G241" s="66"/>
      <c r="H241" s="46"/>
    </row>
    <row r="242" spans="1:8" x14ac:dyDescent="0.25">
      <c r="A242" s="35" t="s">
        <v>307</v>
      </c>
      <c r="B242" s="35" t="s">
        <v>13</v>
      </c>
      <c r="C242" s="35" t="s">
        <v>206</v>
      </c>
      <c r="D242" s="36" t="s">
        <v>308</v>
      </c>
      <c r="E242" s="37">
        <v>21</v>
      </c>
      <c r="F242" s="37">
        <v>423.05</v>
      </c>
      <c r="G242" s="27"/>
      <c r="H242" s="49">
        <f t="shared" si="8"/>
        <v>0</v>
      </c>
    </row>
    <row r="243" spans="1:8" ht="22.5" x14ac:dyDescent="0.25">
      <c r="A243" s="35" t="s">
        <v>309</v>
      </c>
      <c r="B243" s="35" t="s">
        <v>13</v>
      </c>
      <c r="C243" s="35" t="s">
        <v>206</v>
      </c>
      <c r="D243" s="36" t="s">
        <v>310</v>
      </c>
      <c r="E243" s="37">
        <v>2</v>
      </c>
      <c r="F243" s="37">
        <v>251.37</v>
      </c>
      <c r="G243" s="27"/>
      <c r="H243" s="49">
        <f t="shared" si="8"/>
        <v>0</v>
      </c>
    </row>
    <row r="244" spans="1:8" ht="22.5" x14ac:dyDescent="0.25">
      <c r="A244" s="35" t="s">
        <v>311</v>
      </c>
      <c r="B244" s="35" t="s">
        <v>13</v>
      </c>
      <c r="C244" s="35" t="s">
        <v>206</v>
      </c>
      <c r="D244" s="36" t="s">
        <v>312</v>
      </c>
      <c r="E244" s="37">
        <v>28</v>
      </c>
      <c r="F244" s="37">
        <v>54.1</v>
      </c>
      <c r="G244" s="27"/>
      <c r="H244" s="49">
        <f t="shared" si="8"/>
        <v>0</v>
      </c>
    </row>
    <row r="245" spans="1:8" ht="22.5" x14ac:dyDescent="0.25">
      <c r="A245" s="35" t="s">
        <v>313</v>
      </c>
      <c r="B245" s="35" t="s">
        <v>13</v>
      </c>
      <c r="C245" s="35" t="s">
        <v>206</v>
      </c>
      <c r="D245" s="36" t="s">
        <v>312</v>
      </c>
      <c r="E245" s="37">
        <v>15</v>
      </c>
      <c r="F245" s="37">
        <v>210.47</v>
      </c>
      <c r="G245" s="27"/>
      <c r="H245" s="49">
        <f t="shared" si="8"/>
        <v>0</v>
      </c>
    </row>
    <row r="246" spans="1:8" x14ac:dyDescent="0.25">
      <c r="A246" s="35" t="s">
        <v>316</v>
      </c>
      <c r="B246" s="35" t="s">
        <v>13</v>
      </c>
      <c r="C246" s="35" t="s">
        <v>206</v>
      </c>
      <c r="D246" s="36" t="s">
        <v>317</v>
      </c>
      <c r="E246" s="37">
        <v>5</v>
      </c>
      <c r="F246" s="37">
        <v>73.849999999999994</v>
      </c>
      <c r="G246" s="27"/>
      <c r="H246" s="49">
        <f t="shared" si="8"/>
        <v>0</v>
      </c>
    </row>
    <row r="247" spans="1:8" ht="24" customHeight="1" x14ac:dyDescent="0.25">
      <c r="A247" s="35" t="s">
        <v>324</v>
      </c>
      <c r="B247" s="35" t="s">
        <v>13</v>
      </c>
      <c r="C247" s="35" t="s">
        <v>206</v>
      </c>
      <c r="D247" s="36" t="s">
        <v>325</v>
      </c>
      <c r="E247" s="37">
        <v>13</v>
      </c>
      <c r="F247" s="37">
        <v>73.849999999999994</v>
      </c>
      <c r="G247" s="27"/>
      <c r="H247" s="49">
        <f t="shared" si="8"/>
        <v>0</v>
      </c>
    </row>
    <row r="248" spans="1:8" ht="0.95" customHeight="1" x14ac:dyDescent="0.25">
      <c r="A248" s="6"/>
      <c r="B248" s="6"/>
      <c r="C248" s="6"/>
      <c r="D248" s="7"/>
      <c r="E248" s="6"/>
      <c r="F248" s="6"/>
      <c r="G248" s="38">
        <f t="shared" ref="G248:G301" si="11">F248</f>
        <v>0</v>
      </c>
      <c r="H248" s="50">
        <f t="shared" ref="H248:H307" si="12">ROUND(E248*G248,2)</f>
        <v>0</v>
      </c>
    </row>
    <row r="249" spans="1:8" x14ac:dyDescent="0.25">
      <c r="A249" s="34" t="s">
        <v>358</v>
      </c>
      <c r="B249" s="34" t="s">
        <v>5</v>
      </c>
      <c r="C249" s="34" t="s">
        <v>6</v>
      </c>
      <c r="D249" s="60" t="s">
        <v>359</v>
      </c>
      <c r="E249" s="61"/>
      <c r="F249" s="61"/>
      <c r="G249" s="61"/>
      <c r="H249" s="44"/>
    </row>
    <row r="250" spans="1:8" x14ac:dyDescent="0.25">
      <c r="A250" s="35" t="s">
        <v>360</v>
      </c>
      <c r="B250" s="35" t="s">
        <v>13</v>
      </c>
      <c r="C250" s="35" t="s">
        <v>43</v>
      </c>
      <c r="D250" s="36" t="s">
        <v>361</v>
      </c>
      <c r="E250" s="37">
        <v>2001</v>
      </c>
      <c r="F250" s="37">
        <v>13.53</v>
      </c>
      <c r="G250" s="27"/>
      <c r="H250" s="49">
        <f t="shared" si="12"/>
        <v>0</v>
      </c>
    </row>
    <row r="251" spans="1:8" x14ac:dyDescent="0.25">
      <c r="A251" s="35" t="s">
        <v>362</v>
      </c>
      <c r="B251" s="35" t="s">
        <v>13</v>
      </c>
      <c r="C251" s="35" t="s">
        <v>43</v>
      </c>
      <c r="D251" s="36" t="s">
        <v>363</v>
      </c>
      <c r="E251" s="37">
        <v>402</v>
      </c>
      <c r="F251" s="37">
        <v>17.25</v>
      </c>
      <c r="G251" s="27"/>
      <c r="H251" s="49">
        <f t="shared" si="12"/>
        <v>0</v>
      </c>
    </row>
    <row r="252" spans="1:8" x14ac:dyDescent="0.25">
      <c r="A252" s="35" t="s">
        <v>364</v>
      </c>
      <c r="B252" s="35" t="s">
        <v>13</v>
      </c>
      <c r="C252" s="35" t="s">
        <v>43</v>
      </c>
      <c r="D252" s="36" t="s">
        <v>365</v>
      </c>
      <c r="E252" s="37">
        <v>585</v>
      </c>
      <c r="F252" s="37">
        <v>21.57</v>
      </c>
      <c r="G252" s="27"/>
      <c r="H252" s="49">
        <f t="shared" si="12"/>
        <v>0</v>
      </c>
    </row>
    <row r="253" spans="1:8" x14ac:dyDescent="0.25">
      <c r="A253" s="35" t="s">
        <v>366</v>
      </c>
      <c r="B253" s="35" t="s">
        <v>13</v>
      </c>
      <c r="C253" s="35" t="s">
        <v>43</v>
      </c>
      <c r="D253" s="36" t="s">
        <v>367</v>
      </c>
      <c r="E253" s="37">
        <v>142</v>
      </c>
      <c r="F253" s="37">
        <v>27.18</v>
      </c>
      <c r="G253" s="27"/>
      <c r="H253" s="49">
        <f t="shared" si="12"/>
        <v>0</v>
      </c>
    </row>
    <row r="254" spans="1:8" x14ac:dyDescent="0.25">
      <c r="A254" s="35" t="s">
        <v>368</v>
      </c>
      <c r="B254" s="35" t="s">
        <v>13</v>
      </c>
      <c r="C254" s="35" t="s">
        <v>43</v>
      </c>
      <c r="D254" s="36" t="s">
        <v>369</v>
      </c>
      <c r="E254" s="37">
        <v>480</v>
      </c>
      <c r="F254" s="37">
        <v>32.659999999999997</v>
      </c>
      <c r="G254" s="27"/>
      <c r="H254" s="49">
        <f t="shared" si="12"/>
        <v>0</v>
      </c>
    </row>
    <row r="255" spans="1:8" x14ac:dyDescent="0.25">
      <c r="A255" s="35" t="s">
        <v>370</v>
      </c>
      <c r="B255" s="35" t="s">
        <v>13</v>
      </c>
      <c r="C255" s="35" t="s">
        <v>43</v>
      </c>
      <c r="D255" s="36" t="s">
        <v>371</v>
      </c>
      <c r="E255" s="37">
        <v>153</v>
      </c>
      <c r="F255" s="37">
        <v>40.4</v>
      </c>
      <c r="G255" s="27"/>
      <c r="H255" s="49">
        <f t="shared" si="12"/>
        <v>0</v>
      </c>
    </row>
    <row r="256" spans="1:8" x14ac:dyDescent="0.25">
      <c r="A256" s="35" t="s">
        <v>372</v>
      </c>
      <c r="B256" s="35" t="s">
        <v>13</v>
      </c>
      <c r="C256" s="35" t="s">
        <v>43</v>
      </c>
      <c r="D256" s="36" t="s">
        <v>373</v>
      </c>
      <c r="E256" s="37">
        <v>181</v>
      </c>
      <c r="F256" s="37">
        <v>71.14</v>
      </c>
      <c r="G256" s="27"/>
      <c r="H256" s="49">
        <f t="shared" si="12"/>
        <v>0</v>
      </c>
    </row>
    <row r="257" spans="1:8" x14ac:dyDescent="0.25">
      <c r="A257" s="35" t="s">
        <v>374</v>
      </c>
      <c r="B257" s="35" t="s">
        <v>13</v>
      </c>
      <c r="C257" s="35" t="s">
        <v>43</v>
      </c>
      <c r="D257" s="36" t="s">
        <v>375</v>
      </c>
      <c r="E257" s="37">
        <v>36</v>
      </c>
      <c r="F257" s="37">
        <v>81.59</v>
      </c>
      <c r="G257" s="27"/>
      <c r="H257" s="49">
        <f t="shared" si="12"/>
        <v>0</v>
      </c>
    </row>
    <row r="258" spans="1:8" x14ac:dyDescent="0.25">
      <c r="A258" s="35" t="s">
        <v>376</v>
      </c>
      <c r="B258" s="35" t="s">
        <v>13</v>
      </c>
      <c r="C258" s="35" t="s">
        <v>43</v>
      </c>
      <c r="D258" s="36" t="s">
        <v>377</v>
      </c>
      <c r="E258" s="37">
        <v>121</v>
      </c>
      <c r="F258" s="37">
        <v>101.87</v>
      </c>
      <c r="G258" s="27"/>
      <c r="H258" s="49">
        <f t="shared" si="12"/>
        <v>0</v>
      </c>
    </row>
    <row r="259" spans="1:8" x14ac:dyDescent="0.25">
      <c r="A259" s="35" t="s">
        <v>378</v>
      </c>
      <c r="B259" s="35" t="s">
        <v>13</v>
      </c>
      <c r="C259" s="35" t="s">
        <v>43</v>
      </c>
      <c r="D259" s="36" t="s">
        <v>379</v>
      </c>
      <c r="E259" s="37">
        <v>37</v>
      </c>
      <c r="F259" s="37">
        <v>115.84</v>
      </c>
      <c r="G259" s="27"/>
      <c r="H259" s="49">
        <f t="shared" si="12"/>
        <v>0</v>
      </c>
    </row>
    <row r="260" spans="1:8" x14ac:dyDescent="0.25">
      <c r="A260" s="35" t="s">
        <v>380</v>
      </c>
      <c r="B260" s="35" t="s">
        <v>13</v>
      </c>
      <c r="C260" s="35" t="s">
        <v>43</v>
      </c>
      <c r="D260" s="36" t="s">
        <v>381</v>
      </c>
      <c r="E260" s="37">
        <v>13</v>
      </c>
      <c r="F260" s="37">
        <v>148.87</v>
      </c>
      <c r="G260" s="27"/>
      <c r="H260" s="49">
        <f t="shared" si="12"/>
        <v>0</v>
      </c>
    </row>
    <row r="261" spans="1:8" ht="22.5" x14ac:dyDescent="0.25">
      <c r="A261" s="35" t="s">
        <v>382</v>
      </c>
      <c r="B261" s="35" t="s">
        <v>13</v>
      </c>
      <c r="C261" s="35" t="s">
        <v>206</v>
      </c>
      <c r="D261" s="36" t="s">
        <v>383</v>
      </c>
      <c r="E261" s="37">
        <v>121</v>
      </c>
      <c r="F261" s="37">
        <v>336.11</v>
      </c>
      <c r="G261" s="27"/>
      <c r="H261" s="49">
        <f t="shared" si="12"/>
        <v>0</v>
      </c>
    </row>
    <row r="262" spans="1:8" ht="22.5" x14ac:dyDescent="0.25">
      <c r="A262" s="35" t="s">
        <v>155</v>
      </c>
      <c r="B262" s="35" t="s">
        <v>13</v>
      </c>
      <c r="C262" s="35" t="s">
        <v>19</v>
      </c>
      <c r="D262" s="36" t="s">
        <v>156</v>
      </c>
      <c r="E262" s="37">
        <v>7.2</v>
      </c>
      <c r="F262" s="37">
        <v>51.1</v>
      </c>
      <c r="G262" s="27"/>
      <c r="H262" s="49">
        <f t="shared" si="12"/>
        <v>0</v>
      </c>
    </row>
    <row r="263" spans="1:8" ht="0.95" customHeight="1" x14ac:dyDescent="0.25">
      <c r="A263" s="6"/>
      <c r="B263" s="6"/>
      <c r="C263" s="6"/>
      <c r="D263" s="7"/>
      <c r="E263" s="6"/>
      <c r="F263" s="6"/>
      <c r="G263" s="38">
        <f t="shared" si="11"/>
        <v>0</v>
      </c>
      <c r="H263" s="50">
        <f t="shared" si="12"/>
        <v>0</v>
      </c>
    </row>
    <row r="264" spans="1:8" x14ac:dyDescent="0.25">
      <c r="A264" s="34" t="s">
        <v>384</v>
      </c>
      <c r="B264" s="34" t="s">
        <v>5</v>
      </c>
      <c r="C264" s="34" t="s">
        <v>6</v>
      </c>
      <c r="D264" s="60" t="s">
        <v>385</v>
      </c>
      <c r="E264" s="61"/>
      <c r="F264" s="61"/>
      <c r="G264" s="61"/>
      <c r="H264" s="44"/>
    </row>
    <row r="265" spans="1:8" ht="22.5" x14ac:dyDescent="0.25">
      <c r="A265" s="35" t="s">
        <v>386</v>
      </c>
      <c r="B265" s="35" t="s">
        <v>13</v>
      </c>
      <c r="C265" s="35" t="s">
        <v>206</v>
      </c>
      <c r="D265" s="36" t="s">
        <v>387</v>
      </c>
      <c r="E265" s="37">
        <v>1</v>
      </c>
      <c r="F265" s="37">
        <v>5578.12</v>
      </c>
      <c r="G265" s="27"/>
      <c r="H265" s="49">
        <f t="shared" si="12"/>
        <v>0</v>
      </c>
    </row>
    <row r="266" spans="1:8" ht="22.5" x14ac:dyDescent="0.25">
      <c r="A266" s="35" t="s">
        <v>388</v>
      </c>
      <c r="B266" s="35" t="s">
        <v>13</v>
      </c>
      <c r="C266" s="35" t="s">
        <v>206</v>
      </c>
      <c r="D266" s="36" t="s">
        <v>389</v>
      </c>
      <c r="E266" s="37">
        <v>1</v>
      </c>
      <c r="F266" s="37">
        <v>8235.66</v>
      </c>
      <c r="G266" s="27"/>
      <c r="H266" s="49">
        <f t="shared" si="12"/>
        <v>0</v>
      </c>
    </row>
    <row r="267" spans="1:8" ht="22.5" x14ac:dyDescent="0.25">
      <c r="A267" s="35" t="s">
        <v>390</v>
      </c>
      <c r="B267" s="35" t="s">
        <v>13</v>
      </c>
      <c r="C267" s="35" t="s">
        <v>43</v>
      </c>
      <c r="D267" s="36" t="s">
        <v>391</v>
      </c>
      <c r="E267" s="37">
        <v>2308.5</v>
      </c>
      <c r="F267" s="37">
        <v>2.99</v>
      </c>
      <c r="G267" s="27"/>
      <c r="H267" s="49">
        <f t="shared" si="12"/>
        <v>0</v>
      </c>
    </row>
    <row r="268" spans="1:8" x14ac:dyDescent="0.25">
      <c r="A268" s="35" t="s">
        <v>392</v>
      </c>
      <c r="B268" s="35" t="s">
        <v>13</v>
      </c>
      <c r="C268" s="35" t="s">
        <v>43</v>
      </c>
      <c r="D268" s="36" t="s">
        <v>393</v>
      </c>
      <c r="E268" s="37">
        <v>40170.06</v>
      </c>
      <c r="F268" s="37">
        <v>1.54</v>
      </c>
      <c r="G268" s="27"/>
      <c r="H268" s="49">
        <f t="shared" si="12"/>
        <v>0</v>
      </c>
    </row>
    <row r="269" spans="1:8" x14ac:dyDescent="0.25">
      <c r="A269" s="35" t="s">
        <v>394</v>
      </c>
      <c r="B269" s="35" t="s">
        <v>13</v>
      </c>
      <c r="C269" s="35" t="s">
        <v>43</v>
      </c>
      <c r="D269" s="36" t="s">
        <v>395</v>
      </c>
      <c r="E269" s="37">
        <v>10042.530000000001</v>
      </c>
      <c r="F269" s="37">
        <v>3.87</v>
      </c>
      <c r="G269" s="27"/>
      <c r="H269" s="49">
        <f t="shared" si="12"/>
        <v>0</v>
      </c>
    </row>
    <row r="270" spans="1:8" x14ac:dyDescent="0.25">
      <c r="A270" s="35" t="s">
        <v>396</v>
      </c>
      <c r="B270" s="35" t="s">
        <v>13</v>
      </c>
      <c r="C270" s="35" t="s">
        <v>43</v>
      </c>
      <c r="D270" s="36" t="s">
        <v>397</v>
      </c>
      <c r="E270" s="37">
        <v>663</v>
      </c>
      <c r="F270" s="37">
        <v>8.7100000000000009</v>
      </c>
      <c r="G270" s="27"/>
      <c r="H270" s="49">
        <f t="shared" si="12"/>
        <v>0</v>
      </c>
    </row>
    <row r="271" spans="1:8" ht="22.5" x14ac:dyDescent="0.25">
      <c r="A271" s="35" t="s">
        <v>398</v>
      </c>
      <c r="B271" s="35" t="s">
        <v>13</v>
      </c>
      <c r="C271" s="35" t="s">
        <v>206</v>
      </c>
      <c r="D271" s="36" t="s">
        <v>399</v>
      </c>
      <c r="E271" s="37">
        <v>221</v>
      </c>
      <c r="F271" s="37">
        <v>12.99</v>
      </c>
      <c r="G271" s="27"/>
      <c r="H271" s="49">
        <f t="shared" si="12"/>
        <v>0</v>
      </c>
    </row>
    <row r="272" spans="1:8" x14ac:dyDescent="0.25">
      <c r="A272" s="35" t="s">
        <v>400</v>
      </c>
      <c r="B272" s="35" t="s">
        <v>13</v>
      </c>
      <c r="C272" s="35" t="s">
        <v>195</v>
      </c>
      <c r="D272" s="36" t="s">
        <v>401</v>
      </c>
      <c r="E272" s="37">
        <v>93</v>
      </c>
      <c r="F272" s="37">
        <v>324.69</v>
      </c>
      <c r="G272" s="27"/>
      <c r="H272" s="49">
        <f t="shared" si="12"/>
        <v>0</v>
      </c>
    </row>
    <row r="273" spans="1:8" x14ac:dyDescent="0.25">
      <c r="A273" s="35" t="s">
        <v>402</v>
      </c>
      <c r="B273" s="35" t="s">
        <v>13</v>
      </c>
      <c r="C273" s="35" t="s">
        <v>195</v>
      </c>
      <c r="D273" s="36" t="s">
        <v>403</v>
      </c>
      <c r="E273" s="37">
        <v>23</v>
      </c>
      <c r="F273" s="37">
        <v>376.63</v>
      </c>
      <c r="G273" s="27"/>
      <c r="H273" s="49">
        <f t="shared" si="12"/>
        <v>0</v>
      </c>
    </row>
    <row r="274" spans="1:8" x14ac:dyDescent="0.25">
      <c r="A274" s="35" t="s">
        <v>404</v>
      </c>
      <c r="B274" s="35" t="s">
        <v>13</v>
      </c>
      <c r="C274" s="35" t="s">
        <v>195</v>
      </c>
      <c r="D274" s="36" t="s">
        <v>405</v>
      </c>
      <c r="E274" s="37">
        <v>12</v>
      </c>
      <c r="F274" s="37">
        <v>381.93</v>
      </c>
      <c r="G274" s="27"/>
      <c r="H274" s="49">
        <f t="shared" si="12"/>
        <v>0</v>
      </c>
    </row>
    <row r="275" spans="1:8" x14ac:dyDescent="0.25">
      <c r="A275" s="35" t="s">
        <v>406</v>
      </c>
      <c r="B275" s="35" t="s">
        <v>13</v>
      </c>
      <c r="C275" s="35" t="s">
        <v>195</v>
      </c>
      <c r="D275" s="36" t="s">
        <v>407</v>
      </c>
      <c r="E275" s="37">
        <v>30</v>
      </c>
      <c r="F275" s="37">
        <v>387.23</v>
      </c>
      <c r="G275" s="27"/>
      <c r="H275" s="49">
        <f t="shared" si="12"/>
        <v>0</v>
      </c>
    </row>
    <row r="276" spans="1:8" ht="22.5" x14ac:dyDescent="0.25">
      <c r="A276" s="35" t="s">
        <v>408</v>
      </c>
      <c r="B276" s="35" t="s">
        <v>13</v>
      </c>
      <c r="C276" s="35" t="s">
        <v>195</v>
      </c>
      <c r="D276" s="36" t="s">
        <v>409</v>
      </c>
      <c r="E276" s="37">
        <v>11</v>
      </c>
      <c r="F276" s="37">
        <v>517.61</v>
      </c>
      <c r="G276" s="27"/>
      <c r="H276" s="49">
        <f t="shared" si="12"/>
        <v>0</v>
      </c>
    </row>
    <row r="277" spans="1:8" ht="22.5" x14ac:dyDescent="0.25">
      <c r="A277" s="35" t="s">
        <v>410</v>
      </c>
      <c r="B277" s="35" t="s">
        <v>13</v>
      </c>
      <c r="C277" s="35" t="s">
        <v>195</v>
      </c>
      <c r="D277" s="36" t="s">
        <v>411</v>
      </c>
      <c r="E277" s="37">
        <v>111</v>
      </c>
      <c r="F277" s="37">
        <v>522.91</v>
      </c>
      <c r="G277" s="27"/>
      <c r="H277" s="49">
        <f t="shared" si="12"/>
        <v>0</v>
      </c>
    </row>
    <row r="278" spans="1:8" ht="22.5" x14ac:dyDescent="0.25">
      <c r="A278" s="35" t="s">
        <v>412</v>
      </c>
      <c r="B278" s="35" t="s">
        <v>13</v>
      </c>
      <c r="C278" s="35" t="s">
        <v>206</v>
      </c>
      <c r="D278" s="36" t="s">
        <v>413</v>
      </c>
      <c r="E278" s="37">
        <v>221</v>
      </c>
      <c r="F278" s="37">
        <v>228.03</v>
      </c>
      <c r="G278" s="27"/>
      <c r="H278" s="49">
        <f t="shared" si="12"/>
        <v>0</v>
      </c>
    </row>
    <row r="279" spans="1:8" x14ac:dyDescent="0.25">
      <c r="A279" s="35" t="s">
        <v>414</v>
      </c>
      <c r="B279" s="35" t="s">
        <v>13</v>
      </c>
      <c r="C279" s="35" t="s">
        <v>206</v>
      </c>
      <c r="D279" s="36" t="s">
        <v>415</v>
      </c>
      <c r="E279" s="37">
        <v>221</v>
      </c>
      <c r="F279" s="37">
        <v>41.8</v>
      </c>
      <c r="G279" s="27"/>
      <c r="H279" s="49">
        <f t="shared" si="12"/>
        <v>0</v>
      </c>
    </row>
    <row r="280" spans="1:8" x14ac:dyDescent="0.25">
      <c r="A280" s="35" t="s">
        <v>416</v>
      </c>
      <c r="B280" s="35" t="s">
        <v>13</v>
      </c>
      <c r="C280" s="35" t="s">
        <v>206</v>
      </c>
      <c r="D280" s="36" t="s">
        <v>417</v>
      </c>
      <c r="E280" s="37">
        <v>442</v>
      </c>
      <c r="F280" s="37">
        <v>9.0299999999999994</v>
      </c>
      <c r="G280" s="27"/>
      <c r="H280" s="49">
        <f t="shared" si="12"/>
        <v>0</v>
      </c>
    </row>
    <row r="281" spans="1:8" ht="22.5" x14ac:dyDescent="0.25">
      <c r="A281" s="35" t="s">
        <v>418</v>
      </c>
      <c r="B281" s="35" t="s">
        <v>13</v>
      </c>
      <c r="C281" s="35" t="s">
        <v>43</v>
      </c>
      <c r="D281" s="36" t="s">
        <v>419</v>
      </c>
      <c r="E281" s="37">
        <v>3643</v>
      </c>
      <c r="F281" s="37">
        <v>6.58</v>
      </c>
      <c r="G281" s="27"/>
      <c r="H281" s="49">
        <f t="shared" si="12"/>
        <v>0</v>
      </c>
    </row>
    <row r="282" spans="1:8" ht="22.5" x14ac:dyDescent="0.25">
      <c r="A282" s="35" t="s">
        <v>420</v>
      </c>
      <c r="B282" s="35" t="s">
        <v>13</v>
      </c>
      <c r="C282" s="35" t="s">
        <v>43</v>
      </c>
      <c r="D282" s="36" t="s">
        <v>421</v>
      </c>
      <c r="E282" s="37">
        <v>1400</v>
      </c>
      <c r="F282" s="37">
        <v>8.5399999999999991</v>
      </c>
      <c r="G282" s="27"/>
      <c r="H282" s="49">
        <f t="shared" si="12"/>
        <v>0</v>
      </c>
    </row>
    <row r="283" spans="1:8" ht="22.5" x14ac:dyDescent="0.25">
      <c r="A283" s="35" t="s">
        <v>422</v>
      </c>
      <c r="B283" s="35" t="s">
        <v>13</v>
      </c>
      <c r="C283" s="35" t="s">
        <v>43</v>
      </c>
      <c r="D283" s="36" t="s">
        <v>423</v>
      </c>
      <c r="E283" s="37">
        <v>43</v>
      </c>
      <c r="F283" s="37">
        <v>11.15</v>
      </c>
      <c r="G283" s="27"/>
      <c r="H283" s="49">
        <f t="shared" si="12"/>
        <v>0</v>
      </c>
    </row>
    <row r="284" spans="1:8" ht="22.5" x14ac:dyDescent="0.25">
      <c r="A284" s="35" t="s">
        <v>424</v>
      </c>
      <c r="B284" s="35" t="s">
        <v>13</v>
      </c>
      <c r="C284" s="35" t="s">
        <v>43</v>
      </c>
      <c r="D284" s="36" t="s">
        <v>425</v>
      </c>
      <c r="E284" s="37">
        <v>33</v>
      </c>
      <c r="F284" s="37">
        <v>14.82</v>
      </c>
      <c r="G284" s="27"/>
      <c r="H284" s="49">
        <f t="shared" si="12"/>
        <v>0</v>
      </c>
    </row>
    <row r="285" spans="1:8" ht="22.5" x14ac:dyDescent="0.25">
      <c r="A285" s="35" t="s">
        <v>426</v>
      </c>
      <c r="B285" s="35" t="s">
        <v>13</v>
      </c>
      <c r="C285" s="35" t="s">
        <v>43</v>
      </c>
      <c r="D285" s="36" t="s">
        <v>427</v>
      </c>
      <c r="E285" s="37">
        <v>25</v>
      </c>
      <c r="F285" s="37">
        <v>19.920000000000002</v>
      </c>
      <c r="G285" s="27"/>
      <c r="H285" s="49">
        <f t="shared" si="12"/>
        <v>0</v>
      </c>
    </row>
    <row r="286" spans="1:8" ht="22.5" x14ac:dyDescent="0.25">
      <c r="A286" s="35" t="s">
        <v>428</v>
      </c>
      <c r="B286" s="35" t="s">
        <v>13</v>
      </c>
      <c r="C286" s="35" t="s">
        <v>43</v>
      </c>
      <c r="D286" s="36" t="s">
        <v>429</v>
      </c>
      <c r="E286" s="37">
        <v>4</v>
      </c>
      <c r="F286" s="37">
        <v>25.18</v>
      </c>
      <c r="G286" s="27"/>
      <c r="H286" s="49">
        <f t="shared" si="12"/>
        <v>0</v>
      </c>
    </row>
    <row r="287" spans="1:8" ht="22.5" x14ac:dyDescent="0.25">
      <c r="A287" s="35" t="s">
        <v>430</v>
      </c>
      <c r="B287" s="35" t="s">
        <v>13</v>
      </c>
      <c r="C287" s="35" t="s">
        <v>43</v>
      </c>
      <c r="D287" s="36" t="s">
        <v>431</v>
      </c>
      <c r="E287" s="37">
        <v>1756</v>
      </c>
      <c r="F287" s="37">
        <v>14.65</v>
      </c>
      <c r="G287" s="27"/>
      <c r="H287" s="49">
        <f t="shared" si="12"/>
        <v>0</v>
      </c>
    </row>
    <row r="288" spans="1:8" ht="22.5" x14ac:dyDescent="0.25">
      <c r="A288" s="35" t="s">
        <v>432</v>
      </c>
      <c r="B288" s="35" t="s">
        <v>13</v>
      </c>
      <c r="C288" s="35" t="s">
        <v>43</v>
      </c>
      <c r="D288" s="36" t="s">
        <v>433</v>
      </c>
      <c r="E288" s="37">
        <v>277</v>
      </c>
      <c r="F288" s="37">
        <v>18.79</v>
      </c>
      <c r="G288" s="27"/>
      <c r="H288" s="49">
        <f t="shared" si="12"/>
        <v>0</v>
      </c>
    </row>
    <row r="289" spans="1:8" ht="22.5" x14ac:dyDescent="0.25">
      <c r="A289" s="35" t="s">
        <v>434</v>
      </c>
      <c r="B289" s="35" t="s">
        <v>13</v>
      </c>
      <c r="C289" s="35" t="s">
        <v>43</v>
      </c>
      <c r="D289" s="36" t="s">
        <v>435</v>
      </c>
      <c r="E289" s="37">
        <v>35</v>
      </c>
      <c r="F289" s="37">
        <v>24.31</v>
      </c>
      <c r="G289" s="27"/>
      <c r="H289" s="49">
        <f t="shared" si="12"/>
        <v>0</v>
      </c>
    </row>
    <row r="290" spans="1:8" ht="22.5" x14ac:dyDescent="0.25">
      <c r="A290" s="35" t="s">
        <v>436</v>
      </c>
      <c r="B290" s="35" t="s">
        <v>13</v>
      </c>
      <c r="C290" s="35" t="s">
        <v>43</v>
      </c>
      <c r="D290" s="36" t="s">
        <v>437</v>
      </c>
      <c r="E290" s="37">
        <v>56</v>
      </c>
      <c r="F290" s="37">
        <v>32.770000000000003</v>
      </c>
      <c r="G290" s="27"/>
      <c r="H290" s="49">
        <f t="shared" si="12"/>
        <v>0</v>
      </c>
    </row>
    <row r="291" spans="1:8" ht="22.5" x14ac:dyDescent="0.25">
      <c r="A291" s="35" t="s">
        <v>438</v>
      </c>
      <c r="B291" s="35" t="s">
        <v>13</v>
      </c>
      <c r="C291" s="35" t="s">
        <v>206</v>
      </c>
      <c r="D291" s="36" t="s">
        <v>439</v>
      </c>
      <c r="E291" s="37">
        <v>227</v>
      </c>
      <c r="F291" s="37">
        <v>133.57</v>
      </c>
      <c r="G291" s="27"/>
      <c r="H291" s="49">
        <f t="shared" si="12"/>
        <v>0</v>
      </c>
    </row>
    <row r="292" spans="1:8" ht="22.5" x14ac:dyDescent="0.25">
      <c r="A292" s="35" t="s">
        <v>440</v>
      </c>
      <c r="B292" s="35" t="s">
        <v>13</v>
      </c>
      <c r="C292" s="35" t="s">
        <v>206</v>
      </c>
      <c r="D292" s="36" t="s">
        <v>441</v>
      </c>
      <c r="E292" s="37">
        <v>32</v>
      </c>
      <c r="F292" s="37">
        <v>203.23</v>
      </c>
      <c r="G292" s="27"/>
      <c r="H292" s="49">
        <f t="shared" si="12"/>
        <v>0</v>
      </c>
    </row>
    <row r="293" spans="1:8" x14ac:dyDescent="0.25">
      <c r="A293" s="35" t="s">
        <v>442</v>
      </c>
      <c r="B293" s="35" t="s">
        <v>13</v>
      </c>
      <c r="C293" s="35" t="s">
        <v>195</v>
      </c>
      <c r="D293" s="36" t="s">
        <v>443</v>
      </c>
      <c r="E293" s="37">
        <v>42</v>
      </c>
      <c r="F293" s="37">
        <v>1491.61</v>
      </c>
      <c r="G293" s="27"/>
      <c r="H293" s="49">
        <f t="shared" si="12"/>
        <v>0</v>
      </c>
    </row>
    <row r="294" spans="1:8" x14ac:dyDescent="0.25">
      <c r="A294" s="35" t="s">
        <v>444</v>
      </c>
      <c r="B294" s="35" t="s">
        <v>13</v>
      </c>
      <c r="C294" s="35" t="s">
        <v>195</v>
      </c>
      <c r="D294" s="36" t="s">
        <v>445</v>
      </c>
      <c r="E294" s="37">
        <v>14</v>
      </c>
      <c r="F294" s="37">
        <v>665.72</v>
      </c>
      <c r="G294" s="27"/>
      <c r="H294" s="49">
        <f t="shared" si="12"/>
        <v>0</v>
      </c>
    </row>
    <row r="295" spans="1:8" x14ac:dyDescent="0.25">
      <c r="A295" s="35" t="s">
        <v>446</v>
      </c>
      <c r="B295" s="35" t="s">
        <v>13</v>
      </c>
      <c r="C295" s="35" t="s">
        <v>195</v>
      </c>
      <c r="D295" s="36" t="s">
        <v>447</v>
      </c>
      <c r="E295" s="37">
        <v>102</v>
      </c>
      <c r="F295" s="37">
        <v>425.8</v>
      </c>
      <c r="G295" s="27"/>
      <c r="H295" s="49">
        <f t="shared" si="12"/>
        <v>0</v>
      </c>
    </row>
    <row r="296" spans="1:8" x14ac:dyDescent="0.25">
      <c r="A296" s="35" t="s">
        <v>448</v>
      </c>
      <c r="B296" s="35" t="s">
        <v>13</v>
      </c>
      <c r="C296" s="35" t="s">
        <v>195</v>
      </c>
      <c r="D296" s="36" t="s">
        <v>449</v>
      </c>
      <c r="E296" s="37">
        <v>32</v>
      </c>
      <c r="F296" s="37">
        <v>402.48</v>
      </c>
      <c r="G296" s="27"/>
      <c r="H296" s="49">
        <f t="shared" si="12"/>
        <v>0</v>
      </c>
    </row>
    <row r="297" spans="1:8" x14ac:dyDescent="0.25">
      <c r="A297" s="35" t="s">
        <v>450</v>
      </c>
      <c r="B297" s="35" t="s">
        <v>13</v>
      </c>
      <c r="C297" s="35" t="s">
        <v>195</v>
      </c>
      <c r="D297" s="36" t="s">
        <v>451</v>
      </c>
      <c r="E297" s="37">
        <v>31</v>
      </c>
      <c r="F297" s="37">
        <v>483.04</v>
      </c>
      <c r="G297" s="27"/>
      <c r="H297" s="49">
        <f t="shared" si="12"/>
        <v>0</v>
      </c>
    </row>
    <row r="298" spans="1:8" ht="22.5" x14ac:dyDescent="0.25">
      <c r="A298" s="35" t="s">
        <v>452</v>
      </c>
      <c r="B298" s="35" t="s">
        <v>13</v>
      </c>
      <c r="C298" s="35" t="s">
        <v>206</v>
      </c>
      <c r="D298" s="36" t="s">
        <v>453</v>
      </c>
      <c r="E298" s="37">
        <v>68</v>
      </c>
      <c r="F298" s="37">
        <v>120.29</v>
      </c>
      <c r="G298" s="27"/>
      <c r="H298" s="49">
        <f t="shared" si="12"/>
        <v>0</v>
      </c>
    </row>
    <row r="299" spans="1:8" x14ac:dyDescent="0.25">
      <c r="A299" s="35" t="s">
        <v>454</v>
      </c>
      <c r="B299" s="35" t="s">
        <v>13</v>
      </c>
      <c r="C299" s="35" t="s">
        <v>206</v>
      </c>
      <c r="D299" s="36" t="s">
        <v>455</v>
      </c>
      <c r="E299" s="37">
        <v>221</v>
      </c>
      <c r="F299" s="37">
        <v>1.1399999999999999</v>
      </c>
      <c r="G299" s="27"/>
      <c r="H299" s="49">
        <f t="shared" si="12"/>
        <v>0</v>
      </c>
    </row>
    <row r="300" spans="1:8" x14ac:dyDescent="0.25">
      <c r="A300" s="35" t="s">
        <v>456</v>
      </c>
      <c r="B300" s="35" t="s">
        <v>13</v>
      </c>
      <c r="C300" s="35" t="s">
        <v>4</v>
      </c>
      <c r="D300" s="36" t="s">
        <v>457</v>
      </c>
      <c r="E300" s="37">
        <v>2</v>
      </c>
      <c r="F300" s="37">
        <v>1537</v>
      </c>
      <c r="G300" s="27"/>
      <c r="H300" s="49">
        <f t="shared" si="12"/>
        <v>0</v>
      </c>
    </row>
    <row r="301" spans="1:8" ht="0.95" customHeight="1" x14ac:dyDescent="0.25">
      <c r="A301" s="6"/>
      <c r="B301" s="6"/>
      <c r="C301" s="6"/>
      <c r="D301" s="7"/>
      <c r="E301" s="6"/>
      <c r="F301" s="6"/>
      <c r="G301" s="38">
        <f t="shared" si="11"/>
        <v>0</v>
      </c>
      <c r="H301" s="50">
        <f t="shared" si="12"/>
        <v>0</v>
      </c>
    </row>
    <row r="302" spans="1:8" x14ac:dyDescent="0.25">
      <c r="A302" s="34" t="s">
        <v>458</v>
      </c>
      <c r="B302" s="34" t="s">
        <v>5</v>
      </c>
      <c r="C302" s="34" t="s">
        <v>6</v>
      </c>
      <c r="D302" s="63" t="s">
        <v>459</v>
      </c>
      <c r="E302" s="64"/>
      <c r="F302" s="64"/>
      <c r="G302" s="65"/>
      <c r="H302" s="45"/>
    </row>
    <row r="303" spans="1:8" ht="22.5" x14ac:dyDescent="0.25">
      <c r="A303" s="35" t="s">
        <v>460</v>
      </c>
      <c r="B303" s="35" t="s">
        <v>13</v>
      </c>
      <c r="C303" s="35" t="s">
        <v>43</v>
      </c>
      <c r="D303" s="36" t="s">
        <v>461</v>
      </c>
      <c r="E303" s="37">
        <v>2673</v>
      </c>
      <c r="F303" s="37">
        <v>23.9</v>
      </c>
      <c r="G303" s="27"/>
      <c r="H303" s="49">
        <f t="shared" si="12"/>
        <v>0</v>
      </c>
    </row>
    <row r="304" spans="1:8" ht="22.5" x14ac:dyDescent="0.25">
      <c r="A304" s="35" t="s">
        <v>462</v>
      </c>
      <c r="B304" s="35" t="s">
        <v>13</v>
      </c>
      <c r="C304" s="35" t="s">
        <v>43</v>
      </c>
      <c r="D304" s="36" t="s">
        <v>463</v>
      </c>
      <c r="E304" s="37">
        <v>194</v>
      </c>
      <c r="F304" s="37">
        <v>26.51</v>
      </c>
      <c r="G304" s="27"/>
      <c r="H304" s="49">
        <f t="shared" si="12"/>
        <v>0</v>
      </c>
    </row>
    <row r="305" spans="1:8" ht="22.5" x14ac:dyDescent="0.25">
      <c r="A305" s="35" t="s">
        <v>464</v>
      </c>
      <c r="B305" s="35" t="s">
        <v>13</v>
      </c>
      <c r="C305" s="35" t="s">
        <v>43</v>
      </c>
      <c r="D305" s="36" t="s">
        <v>465</v>
      </c>
      <c r="E305" s="37">
        <v>3314</v>
      </c>
      <c r="F305" s="37">
        <v>33.409999999999997</v>
      </c>
      <c r="G305" s="27"/>
      <c r="H305" s="49">
        <f t="shared" si="12"/>
        <v>0</v>
      </c>
    </row>
    <row r="306" spans="1:8" ht="22.5" x14ac:dyDescent="0.25">
      <c r="A306" s="35" t="s">
        <v>466</v>
      </c>
      <c r="B306" s="35" t="s">
        <v>13</v>
      </c>
      <c r="C306" s="35" t="s">
        <v>43</v>
      </c>
      <c r="D306" s="36" t="s">
        <v>467</v>
      </c>
      <c r="E306" s="37">
        <v>568</v>
      </c>
      <c r="F306" s="37">
        <v>35.24</v>
      </c>
      <c r="G306" s="27"/>
      <c r="H306" s="49">
        <f t="shared" si="12"/>
        <v>0</v>
      </c>
    </row>
    <row r="307" spans="1:8" ht="22.5" x14ac:dyDescent="0.25">
      <c r="A307" s="35" t="s">
        <v>468</v>
      </c>
      <c r="B307" s="35" t="s">
        <v>13</v>
      </c>
      <c r="C307" s="35" t="s">
        <v>43</v>
      </c>
      <c r="D307" s="36" t="s">
        <v>469</v>
      </c>
      <c r="E307" s="37">
        <v>38</v>
      </c>
      <c r="F307" s="37">
        <v>66.64</v>
      </c>
      <c r="G307" s="27"/>
      <c r="H307" s="49">
        <f t="shared" si="12"/>
        <v>0</v>
      </c>
    </row>
    <row r="308" spans="1:8" ht="22.5" x14ac:dyDescent="0.25">
      <c r="A308" s="35" t="s">
        <v>470</v>
      </c>
      <c r="B308" s="35" t="s">
        <v>13</v>
      </c>
      <c r="C308" s="35" t="s">
        <v>43</v>
      </c>
      <c r="D308" s="36" t="s">
        <v>471</v>
      </c>
      <c r="E308" s="37">
        <v>15</v>
      </c>
      <c r="F308" s="37">
        <v>70.36</v>
      </c>
      <c r="G308" s="27"/>
      <c r="H308" s="49">
        <f t="shared" ref="H308:H365" si="13">ROUND(E308*G308,2)</f>
        <v>0</v>
      </c>
    </row>
    <row r="309" spans="1:8" x14ac:dyDescent="0.25">
      <c r="A309" s="35" t="s">
        <v>472</v>
      </c>
      <c r="B309" s="35" t="s">
        <v>13</v>
      </c>
      <c r="C309" s="35" t="s">
        <v>43</v>
      </c>
      <c r="D309" s="36" t="s">
        <v>473</v>
      </c>
      <c r="E309" s="37">
        <v>43372</v>
      </c>
      <c r="F309" s="37">
        <v>1.01</v>
      </c>
      <c r="G309" s="27"/>
      <c r="H309" s="49">
        <f t="shared" si="13"/>
        <v>0</v>
      </c>
    </row>
    <row r="310" spans="1:8" ht="22.5" x14ac:dyDescent="0.25">
      <c r="A310" s="35" t="s">
        <v>155</v>
      </c>
      <c r="B310" s="35" t="s">
        <v>13</v>
      </c>
      <c r="C310" s="35" t="s">
        <v>19</v>
      </c>
      <c r="D310" s="36" t="s">
        <v>156</v>
      </c>
      <c r="E310" s="37">
        <v>0.9</v>
      </c>
      <c r="F310" s="37">
        <v>51.1</v>
      </c>
      <c r="G310" s="27"/>
      <c r="H310" s="49">
        <f t="shared" si="13"/>
        <v>0</v>
      </c>
    </row>
    <row r="311" spans="1:8" ht="22.5" x14ac:dyDescent="0.25">
      <c r="A311" s="35" t="s">
        <v>474</v>
      </c>
      <c r="B311" s="35" t="s">
        <v>13</v>
      </c>
      <c r="C311" s="35" t="s">
        <v>206</v>
      </c>
      <c r="D311" s="36" t="s">
        <v>596</v>
      </c>
      <c r="E311" s="37">
        <v>99</v>
      </c>
      <c r="F311" s="37">
        <v>183.19</v>
      </c>
      <c r="G311" s="27"/>
      <c r="H311" s="49">
        <f t="shared" si="13"/>
        <v>0</v>
      </c>
    </row>
    <row r="312" spans="1:8" ht="22.5" x14ac:dyDescent="0.25">
      <c r="A312" s="35" t="s">
        <v>475</v>
      </c>
      <c r="B312" s="35" t="s">
        <v>13</v>
      </c>
      <c r="C312" s="35" t="s">
        <v>206</v>
      </c>
      <c r="D312" s="36" t="s">
        <v>597</v>
      </c>
      <c r="E312" s="37">
        <v>97</v>
      </c>
      <c r="F312" s="37">
        <v>99.86</v>
      </c>
      <c r="G312" s="27"/>
      <c r="H312" s="49">
        <f t="shared" si="13"/>
        <v>0</v>
      </c>
    </row>
    <row r="313" spans="1:8" x14ac:dyDescent="0.25">
      <c r="A313" s="35" t="s">
        <v>476</v>
      </c>
      <c r="B313" s="35" t="s">
        <v>13</v>
      </c>
      <c r="C313" s="35" t="s">
        <v>206</v>
      </c>
      <c r="D313" s="36" t="s">
        <v>477</v>
      </c>
      <c r="E313" s="37">
        <v>1</v>
      </c>
      <c r="F313" s="37">
        <v>1045.3599999999999</v>
      </c>
      <c r="G313" s="27"/>
      <c r="H313" s="49">
        <f t="shared" si="13"/>
        <v>0</v>
      </c>
    </row>
    <row r="314" spans="1:8" ht="0.95" customHeight="1" x14ac:dyDescent="0.25">
      <c r="A314" s="6"/>
      <c r="B314" s="6"/>
      <c r="C314" s="6"/>
      <c r="D314" s="7"/>
      <c r="E314" s="6"/>
      <c r="F314" s="6"/>
      <c r="G314" s="38">
        <f t="shared" ref="G314:G363" si="14">F314</f>
        <v>0</v>
      </c>
      <c r="H314" s="50">
        <f t="shared" si="13"/>
        <v>0</v>
      </c>
    </row>
    <row r="315" spans="1:8" x14ac:dyDescent="0.25">
      <c r="A315" s="34" t="s">
        <v>478</v>
      </c>
      <c r="B315" s="34" t="s">
        <v>5</v>
      </c>
      <c r="C315" s="34" t="s">
        <v>6</v>
      </c>
      <c r="D315" s="60" t="s">
        <v>479</v>
      </c>
      <c r="E315" s="61"/>
      <c r="F315" s="61"/>
      <c r="G315" s="66"/>
      <c r="H315" s="46"/>
    </row>
    <row r="316" spans="1:8" x14ac:dyDescent="0.25">
      <c r="A316" s="35" t="s">
        <v>480</v>
      </c>
      <c r="B316" s="35" t="s">
        <v>13</v>
      </c>
      <c r="C316" s="35" t="s">
        <v>14</v>
      </c>
      <c r="D316" s="36" t="s">
        <v>481</v>
      </c>
      <c r="E316" s="37">
        <v>227.44</v>
      </c>
      <c r="F316" s="37">
        <v>4.13</v>
      </c>
      <c r="G316" s="27"/>
      <c r="H316" s="49">
        <f t="shared" si="13"/>
        <v>0</v>
      </c>
    </row>
    <row r="317" spans="1:8" ht="22.5" x14ac:dyDescent="0.25">
      <c r="A317" s="35" t="s">
        <v>143</v>
      </c>
      <c r="B317" s="35" t="s">
        <v>13</v>
      </c>
      <c r="C317" s="35" t="s">
        <v>19</v>
      </c>
      <c r="D317" s="36" t="s">
        <v>144</v>
      </c>
      <c r="E317" s="37">
        <v>351.2</v>
      </c>
      <c r="F317" s="37">
        <v>2.21</v>
      </c>
      <c r="G317" s="27"/>
      <c r="H317" s="49">
        <f t="shared" si="13"/>
        <v>0</v>
      </c>
    </row>
    <row r="318" spans="1:8" x14ac:dyDescent="0.25">
      <c r="A318" s="35" t="s">
        <v>482</v>
      </c>
      <c r="B318" s="35" t="s">
        <v>13</v>
      </c>
      <c r="C318" s="35" t="s">
        <v>14</v>
      </c>
      <c r="D318" s="36" t="s">
        <v>483</v>
      </c>
      <c r="E318" s="37">
        <v>35.119999999999997</v>
      </c>
      <c r="F318" s="37">
        <v>20.16</v>
      </c>
      <c r="G318" s="27"/>
      <c r="H318" s="49">
        <f t="shared" si="13"/>
        <v>0</v>
      </c>
    </row>
    <row r="319" spans="1:8" ht="22.5" x14ac:dyDescent="0.25">
      <c r="A319" s="35" t="s">
        <v>151</v>
      </c>
      <c r="B319" s="35" t="s">
        <v>13</v>
      </c>
      <c r="C319" s="35" t="s">
        <v>14</v>
      </c>
      <c r="D319" s="36" t="s">
        <v>152</v>
      </c>
      <c r="E319" s="37">
        <v>194.64</v>
      </c>
      <c r="F319" s="37">
        <v>3.93</v>
      </c>
      <c r="G319" s="27"/>
      <c r="H319" s="49">
        <f t="shared" si="13"/>
        <v>0</v>
      </c>
    </row>
    <row r="320" spans="1:8" x14ac:dyDescent="0.25">
      <c r="A320" s="35" t="s">
        <v>484</v>
      </c>
      <c r="B320" s="35" t="s">
        <v>13</v>
      </c>
      <c r="C320" s="35" t="s">
        <v>43</v>
      </c>
      <c r="D320" s="36" t="s">
        <v>485</v>
      </c>
      <c r="E320" s="37">
        <v>70</v>
      </c>
      <c r="F320" s="37">
        <v>32.229999999999997</v>
      </c>
      <c r="G320" s="27"/>
      <c r="H320" s="49">
        <f t="shared" si="13"/>
        <v>0</v>
      </c>
    </row>
    <row r="321" spans="1:8" x14ac:dyDescent="0.25">
      <c r="A321" s="35" t="s">
        <v>486</v>
      </c>
      <c r="B321" s="35" t="s">
        <v>13</v>
      </c>
      <c r="C321" s="35" t="s">
        <v>43</v>
      </c>
      <c r="D321" s="36" t="s">
        <v>487</v>
      </c>
      <c r="E321" s="37">
        <v>262</v>
      </c>
      <c r="F321" s="37">
        <v>37.92</v>
      </c>
      <c r="G321" s="27"/>
      <c r="H321" s="49">
        <f t="shared" si="13"/>
        <v>0</v>
      </c>
    </row>
    <row r="322" spans="1:8" x14ac:dyDescent="0.25">
      <c r="A322" s="35" t="s">
        <v>488</v>
      </c>
      <c r="B322" s="35" t="s">
        <v>13</v>
      </c>
      <c r="C322" s="35" t="s">
        <v>43</v>
      </c>
      <c r="D322" s="36" t="s">
        <v>489</v>
      </c>
      <c r="E322" s="37">
        <v>546</v>
      </c>
      <c r="F322" s="37">
        <v>45.07</v>
      </c>
      <c r="G322" s="27"/>
      <c r="H322" s="49">
        <f t="shared" si="13"/>
        <v>0</v>
      </c>
    </row>
    <row r="323" spans="1:8" x14ac:dyDescent="0.25">
      <c r="A323" s="35" t="s">
        <v>490</v>
      </c>
      <c r="B323" s="35" t="s">
        <v>13</v>
      </c>
      <c r="C323" s="35" t="s">
        <v>206</v>
      </c>
      <c r="D323" s="36" t="s">
        <v>491</v>
      </c>
      <c r="E323" s="37">
        <v>2</v>
      </c>
      <c r="F323" s="37">
        <v>421.69</v>
      </c>
      <c r="G323" s="27"/>
      <c r="H323" s="49">
        <f t="shared" si="13"/>
        <v>0</v>
      </c>
    </row>
    <row r="324" spans="1:8" x14ac:dyDescent="0.25">
      <c r="A324" s="35" t="s">
        <v>492</v>
      </c>
      <c r="B324" s="35" t="s">
        <v>13</v>
      </c>
      <c r="C324" s="35" t="s">
        <v>206</v>
      </c>
      <c r="D324" s="36" t="s">
        <v>493</v>
      </c>
      <c r="E324" s="37">
        <v>1</v>
      </c>
      <c r="F324" s="37">
        <v>529.30999999999995</v>
      </c>
      <c r="G324" s="27"/>
      <c r="H324" s="49">
        <f t="shared" si="13"/>
        <v>0</v>
      </c>
    </row>
    <row r="325" spans="1:8" x14ac:dyDescent="0.25">
      <c r="A325" s="35" t="s">
        <v>494</v>
      </c>
      <c r="B325" s="35" t="s">
        <v>13</v>
      </c>
      <c r="C325" s="35" t="s">
        <v>206</v>
      </c>
      <c r="D325" s="36" t="s">
        <v>495</v>
      </c>
      <c r="E325" s="37">
        <v>1</v>
      </c>
      <c r="F325" s="37">
        <v>769.58</v>
      </c>
      <c r="G325" s="27"/>
      <c r="H325" s="49">
        <f t="shared" si="13"/>
        <v>0</v>
      </c>
    </row>
    <row r="326" spans="1:8" ht="22.5" x14ac:dyDescent="0.25">
      <c r="A326" s="35" t="s">
        <v>496</v>
      </c>
      <c r="B326" s="35" t="s">
        <v>13</v>
      </c>
      <c r="C326" s="35" t="s">
        <v>206</v>
      </c>
      <c r="D326" s="36" t="s">
        <v>497</v>
      </c>
      <c r="E326" s="37">
        <v>1</v>
      </c>
      <c r="F326" s="37">
        <v>3388.25</v>
      </c>
      <c r="G326" s="27"/>
      <c r="H326" s="49">
        <f t="shared" si="13"/>
        <v>0</v>
      </c>
    </row>
    <row r="327" spans="1:8" x14ac:dyDescent="0.25">
      <c r="A327" s="35" t="s">
        <v>498</v>
      </c>
      <c r="B327" s="35" t="s">
        <v>13</v>
      </c>
      <c r="C327" s="35" t="s">
        <v>206</v>
      </c>
      <c r="D327" s="36" t="s">
        <v>499</v>
      </c>
      <c r="E327" s="37">
        <v>1</v>
      </c>
      <c r="F327" s="37">
        <v>447.11</v>
      </c>
      <c r="G327" s="27"/>
      <c r="H327" s="49">
        <f t="shared" si="13"/>
        <v>0</v>
      </c>
    </row>
    <row r="328" spans="1:8" x14ac:dyDescent="0.25">
      <c r="A328" s="35" t="s">
        <v>500</v>
      </c>
      <c r="B328" s="35" t="s">
        <v>13</v>
      </c>
      <c r="C328" s="35" t="s">
        <v>206</v>
      </c>
      <c r="D328" s="36" t="s">
        <v>501</v>
      </c>
      <c r="E328" s="37">
        <v>1</v>
      </c>
      <c r="F328" s="37">
        <v>1590</v>
      </c>
      <c r="G328" s="27"/>
      <c r="H328" s="49">
        <f t="shared" si="13"/>
        <v>0</v>
      </c>
    </row>
    <row r="329" spans="1:8" ht="0.95" customHeight="1" x14ac:dyDescent="0.25">
      <c r="A329" s="6"/>
      <c r="B329" s="6"/>
      <c r="C329" s="6"/>
      <c r="D329" s="7"/>
      <c r="E329" s="6"/>
      <c r="F329" s="6"/>
      <c r="G329" s="38">
        <f t="shared" si="14"/>
        <v>0</v>
      </c>
      <c r="H329" s="50">
        <f t="shared" si="13"/>
        <v>0</v>
      </c>
    </row>
    <row r="330" spans="1:8" ht="22.5" customHeight="1" x14ac:dyDescent="0.25">
      <c r="A330" s="34" t="s">
        <v>502</v>
      </c>
      <c r="B330" s="34" t="s">
        <v>5</v>
      </c>
      <c r="C330" s="34" t="s">
        <v>6</v>
      </c>
      <c r="D330" s="60" t="s">
        <v>503</v>
      </c>
      <c r="E330" s="61"/>
      <c r="F330" s="61"/>
      <c r="G330" s="66"/>
      <c r="H330" s="46"/>
    </row>
    <row r="331" spans="1:8" ht="22.5" x14ac:dyDescent="0.25">
      <c r="A331" s="35" t="s">
        <v>504</v>
      </c>
      <c r="B331" s="35" t="s">
        <v>13</v>
      </c>
      <c r="C331" s="35" t="s">
        <v>43</v>
      </c>
      <c r="D331" s="36" t="s">
        <v>505</v>
      </c>
      <c r="E331" s="37">
        <v>475</v>
      </c>
      <c r="F331" s="37">
        <v>109.95</v>
      </c>
      <c r="G331" s="27"/>
      <c r="H331" s="49">
        <f t="shared" si="13"/>
        <v>0</v>
      </c>
    </row>
    <row r="332" spans="1:8" ht="22.5" x14ac:dyDescent="0.25">
      <c r="A332" s="35" t="s">
        <v>506</v>
      </c>
      <c r="B332" s="35" t="s">
        <v>13</v>
      </c>
      <c r="C332" s="35" t="s">
        <v>43</v>
      </c>
      <c r="D332" s="36" t="s">
        <v>507</v>
      </c>
      <c r="E332" s="37">
        <v>266</v>
      </c>
      <c r="F332" s="37">
        <v>95.03</v>
      </c>
      <c r="G332" s="27"/>
      <c r="H332" s="49">
        <f t="shared" si="13"/>
        <v>0</v>
      </c>
    </row>
    <row r="333" spans="1:8" ht="22.5" customHeight="1" x14ac:dyDescent="0.25">
      <c r="A333" s="35" t="s">
        <v>508</v>
      </c>
      <c r="B333" s="35" t="s">
        <v>13</v>
      </c>
      <c r="C333" s="35" t="s">
        <v>43</v>
      </c>
      <c r="D333" s="36" t="s">
        <v>509</v>
      </c>
      <c r="E333" s="37">
        <v>78</v>
      </c>
      <c r="F333" s="37">
        <v>94.94</v>
      </c>
      <c r="G333" s="27"/>
      <c r="H333" s="49">
        <f t="shared" si="13"/>
        <v>0</v>
      </c>
    </row>
    <row r="334" spans="1:8" ht="21.75" customHeight="1" x14ac:dyDescent="0.25">
      <c r="A334" s="35" t="s">
        <v>510</v>
      </c>
      <c r="B334" s="35" t="s">
        <v>13</v>
      </c>
      <c r="C334" s="35" t="s">
        <v>43</v>
      </c>
      <c r="D334" s="36" t="s">
        <v>511</v>
      </c>
      <c r="E334" s="37">
        <v>41</v>
      </c>
      <c r="F334" s="37">
        <v>176.15</v>
      </c>
      <c r="G334" s="27"/>
      <c r="H334" s="49">
        <f t="shared" si="13"/>
        <v>0</v>
      </c>
    </row>
    <row r="335" spans="1:8" x14ac:dyDescent="0.25">
      <c r="A335" s="35" t="s">
        <v>512</v>
      </c>
      <c r="B335" s="35" t="s">
        <v>13</v>
      </c>
      <c r="C335" s="35" t="s">
        <v>43</v>
      </c>
      <c r="D335" s="36" t="s">
        <v>513</v>
      </c>
      <c r="E335" s="37">
        <v>99</v>
      </c>
      <c r="F335" s="37">
        <v>179.15</v>
      </c>
      <c r="G335" s="27"/>
      <c r="H335" s="49">
        <f t="shared" si="13"/>
        <v>0</v>
      </c>
    </row>
    <row r="336" spans="1:8" ht="22.5" customHeight="1" x14ac:dyDescent="0.25">
      <c r="A336" s="35" t="s">
        <v>514</v>
      </c>
      <c r="B336" s="35" t="s">
        <v>13</v>
      </c>
      <c r="C336" s="35" t="s">
        <v>43</v>
      </c>
      <c r="D336" s="36" t="s">
        <v>515</v>
      </c>
      <c r="E336" s="37">
        <v>101</v>
      </c>
      <c r="F336" s="37">
        <v>35.35</v>
      </c>
      <c r="G336" s="27"/>
      <c r="H336" s="49">
        <f t="shared" si="13"/>
        <v>0</v>
      </c>
    </row>
    <row r="337" spans="1:8" ht="22.5" x14ac:dyDescent="0.25">
      <c r="A337" s="35" t="s">
        <v>516</v>
      </c>
      <c r="B337" s="35" t="s">
        <v>13</v>
      </c>
      <c r="C337" s="35" t="s">
        <v>206</v>
      </c>
      <c r="D337" s="36" t="s">
        <v>517</v>
      </c>
      <c r="E337" s="37">
        <v>37</v>
      </c>
      <c r="F337" s="37">
        <v>397.82</v>
      </c>
      <c r="G337" s="27"/>
      <c r="H337" s="49">
        <f t="shared" si="13"/>
        <v>0</v>
      </c>
    </row>
    <row r="338" spans="1:8" ht="22.5" x14ac:dyDescent="0.25">
      <c r="A338" s="35" t="s">
        <v>518</v>
      </c>
      <c r="B338" s="35" t="s">
        <v>13</v>
      </c>
      <c r="C338" s="35" t="s">
        <v>206</v>
      </c>
      <c r="D338" s="36" t="s">
        <v>519</v>
      </c>
      <c r="E338" s="37">
        <v>16</v>
      </c>
      <c r="F338" s="37">
        <v>335.87</v>
      </c>
      <c r="G338" s="27"/>
      <c r="H338" s="49">
        <f t="shared" si="13"/>
        <v>0</v>
      </c>
    </row>
    <row r="339" spans="1:8" ht="22.5" x14ac:dyDescent="0.25">
      <c r="A339" s="35" t="s">
        <v>520</v>
      </c>
      <c r="B339" s="35" t="s">
        <v>13</v>
      </c>
      <c r="C339" s="35" t="s">
        <v>206</v>
      </c>
      <c r="D339" s="36" t="s">
        <v>521</v>
      </c>
      <c r="E339" s="37">
        <v>30</v>
      </c>
      <c r="F339" s="37">
        <v>8.68</v>
      </c>
      <c r="G339" s="27"/>
      <c r="H339" s="49">
        <f t="shared" si="13"/>
        <v>0</v>
      </c>
    </row>
    <row r="340" spans="1:8" x14ac:dyDescent="0.25">
      <c r="A340" s="35" t="s">
        <v>522</v>
      </c>
      <c r="B340" s="35" t="s">
        <v>13</v>
      </c>
      <c r="C340" s="35" t="s">
        <v>206</v>
      </c>
      <c r="D340" s="36" t="s">
        <v>523</v>
      </c>
      <c r="E340" s="37">
        <v>22</v>
      </c>
      <c r="F340" s="37">
        <v>9.43</v>
      </c>
      <c r="G340" s="27"/>
      <c r="H340" s="49">
        <f t="shared" si="13"/>
        <v>0</v>
      </c>
    </row>
    <row r="341" spans="1:8" ht="22.5" x14ac:dyDescent="0.25">
      <c r="A341" s="35" t="s">
        <v>524</v>
      </c>
      <c r="B341" s="35" t="s">
        <v>13</v>
      </c>
      <c r="C341" s="35" t="s">
        <v>206</v>
      </c>
      <c r="D341" s="36" t="s">
        <v>525</v>
      </c>
      <c r="E341" s="37">
        <v>37</v>
      </c>
      <c r="F341" s="37">
        <v>30.11</v>
      </c>
      <c r="G341" s="27"/>
      <c r="H341" s="49">
        <f t="shared" si="13"/>
        <v>0</v>
      </c>
    </row>
    <row r="342" spans="1:8" x14ac:dyDescent="0.25">
      <c r="A342" s="35" t="s">
        <v>526</v>
      </c>
      <c r="B342" s="35" t="s">
        <v>13</v>
      </c>
      <c r="C342" s="35" t="s">
        <v>206</v>
      </c>
      <c r="D342" s="36" t="s">
        <v>527</v>
      </c>
      <c r="E342" s="37">
        <v>37</v>
      </c>
      <c r="F342" s="37">
        <v>3.68</v>
      </c>
      <c r="G342" s="27"/>
      <c r="H342" s="49">
        <f t="shared" si="13"/>
        <v>0</v>
      </c>
    </row>
    <row r="343" spans="1:8" ht="0.95" customHeight="1" x14ac:dyDescent="0.25">
      <c r="A343" s="6"/>
      <c r="B343" s="6"/>
      <c r="C343" s="6"/>
      <c r="D343" s="7"/>
      <c r="E343" s="6"/>
      <c r="F343" s="6"/>
      <c r="G343" s="38"/>
      <c r="H343" s="50"/>
    </row>
    <row r="344" spans="1:8" x14ac:dyDescent="0.25">
      <c r="A344" s="34" t="s">
        <v>528</v>
      </c>
      <c r="B344" s="34" t="s">
        <v>5</v>
      </c>
      <c r="C344" s="34" t="s">
        <v>6</v>
      </c>
      <c r="D344" s="60" t="s">
        <v>529</v>
      </c>
      <c r="E344" s="61"/>
      <c r="F344" s="61"/>
      <c r="G344" s="66"/>
      <c r="H344" s="46"/>
    </row>
    <row r="345" spans="1:8" x14ac:dyDescent="0.25">
      <c r="A345" s="35" t="s">
        <v>530</v>
      </c>
      <c r="B345" s="35" t="s">
        <v>13</v>
      </c>
      <c r="C345" s="35" t="s">
        <v>206</v>
      </c>
      <c r="D345" s="36" t="s">
        <v>531</v>
      </c>
      <c r="E345" s="37">
        <v>33</v>
      </c>
      <c r="F345" s="37">
        <v>97.86</v>
      </c>
      <c r="G345" s="27"/>
      <c r="H345" s="49">
        <f t="shared" si="13"/>
        <v>0</v>
      </c>
    </row>
    <row r="346" spans="1:8" x14ac:dyDescent="0.25">
      <c r="A346" s="35" t="s">
        <v>532</v>
      </c>
      <c r="B346" s="35" t="s">
        <v>13</v>
      </c>
      <c r="C346" s="35" t="s">
        <v>206</v>
      </c>
      <c r="D346" s="36" t="s">
        <v>533</v>
      </c>
      <c r="E346" s="37">
        <v>44</v>
      </c>
      <c r="F346" s="37">
        <v>100.52</v>
      </c>
      <c r="G346" s="27"/>
      <c r="H346" s="49">
        <f t="shared" si="13"/>
        <v>0</v>
      </c>
    </row>
    <row r="347" spans="1:8" x14ac:dyDescent="0.25">
      <c r="A347" s="35" t="s">
        <v>534</v>
      </c>
      <c r="B347" s="35" t="s">
        <v>13</v>
      </c>
      <c r="C347" s="35" t="s">
        <v>206</v>
      </c>
      <c r="D347" s="36" t="s">
        <v>535</v>
      </c>
      <c r="E347" s="37">
        <v>86</v>
      </c>
      <c r="F347" s="37">
        <v>119.7</v>
      </c>
      <c r="G347" s="27"/>
      <c r="H347" s="49">
        <f t="shared" si="13"/>
        <v>0</v>
      </c>
    </row>
    <row r="348" spans="1:8" ht="22.5" x14ac:dyDescent="0.25">
      <c r="A348" s="35" t="s">
        <v>536</v>
      </c>
      <c r="B348" s="35" t="s">
        <v>13</v>
      </c>
      <c r="C348" s="35" t="s">
        <v>43</v>
      </c>
      <c r="D348" s="36" t="s">
        <v>537</v>
      </c>
      <c r="E348" s="37">
        <v>15108.39</v>
      </c>
      <c r="F348" s="37">
        <v>0.39</v>
      </c>
      <c r="G348" s="27"/>
      <c r="H348" s="49">
        <f t="shared" si="13"/>
        <v>0</v>
      </c>
    </row>
    <row r="349" spans="1:8" ht="22.5" x14ac:dyDescent="0.25">
      <c r="A349" s="35" t="s">
        <v>538</v>
      </c>
      <c r="B349" s="35" t="s">
        <v>13</v>
      </c>
      <c r="C349" s="35" t="s">
        <v>43</v>
      </c>
      <c r="D349" s="36" t="s">
        <v>539</v>
      </c>
      <c r="E349" s="37">
        <v>4951</v>
      </c>
      <c r="F349" s="37">
        <v>0.43</v>
      </c>
      <c r="G349" s="27"/>
      <c r="H349" s="49">
        <f t="shared" si="13"/>
        <v>0</v>
      </c>
    </row>
    <row r="350" spans="1:8" x14ac:dyDescent="0.25">
      <c r="A350" s="35" t="s">
        <v>540</v>
      </c>
      <c r="B350" s="35" t="s">
        <v>13</v>
      </c>
      <c r="C350" s="35" t="s">
        <v>19</v>
      </c>
      <c r="D350" s="36" t="s">
        <v>541</v>
      </c>
      <c r="E350" s="37">
        <v>1980.97</v>
      </c>
      <c r="F350" s="37">
        <v>19.78</v>
      </c>
      <c r="G350" s="27"/>
      <c r="H350" s="49">
        <f t="shared" si="13"/>
        <v>0</v>
      </c>
    </row>
    <row r="351" spans="1:8" ht="25.5" customHeight="1" x14ac:dyDescent="0.25">
      <c r="A351" s="35" t="s">
        <v>542</v>
      </c>
      <c r="B351" s="35" t="s">
        <v>13</v>
      </c>
      <c r="C351" s="35" t="s">
        <v>19</v>
      </c>
      <c r="D351" s="36" t="s">
        <v>543</v>
      </c>
      <c r="E351" s="37">
        <v>932</v>
      </c>
      <c r="F351" s="37">
        <v>20.420000000000002</v>
      </c>
      <c r="G351" s="27"/>
      <c r="H351" s="49">
        <f t="shared" si="13"/>
        <v>0</v>
      </c>
    </row>
    <row r="352" spans="1:8" ht="0.95" customHeight="1" x14ac:dyDescent="0.25">
      <c r="A352" s="6"/>
      <c r="B352" s="6"/>
      <c r="C352" s="6"/>
      <c r="D352" s="7"/>
      <c r="E352" s="6"/>
      <c r="F352" s="6"/>
      <c r="G352" s="38"/>
      <c r="H352" s="50"/>
    </row>
    <row r="353" spans="1:8" x14ac:dyDescent="0.25">
      <c r="A353" s="34" t="s">
        <v>544</v>
      </c>
      <c r="B353" s="34" t="s">
        <v>5</v>
      </c>
      <c r="C353" s="34" t="s">
        <v>6</v>
      </c>
      <c r="D353" s="60" t="s">
        <v>545</v>
      </c>
      <c r="E353" s="61"/>
      <c r="F353" s="61"/>
      <c r="G353" s="66"/>
      <c r="H353" s="46"/>
    </row>
    <row r="354" spans="1:8" ht="22.5" x14ac:dyDescent="0.25">
      <c r="A354" s="35" t="s">
        <v>546</v>
      </c>
      <c r="B354" s="35" t="s">
        <v>13</v>
      </c>
      <c r="C354" s="35" t="s">
        <v>43</v>
      </c>
      <c r="D354" s="36" t="s">
        <v>547</v>
      </c>
      <c r="E354" s="37">
        <v>1160</v>
      </c>
      <c r="F354" s="37">
        <v>23.02</v>
      </c>
      <c r="G354" s="27"/>
      <c r="H354" s="49">
        <f t="shared" si="13"/>
        <v>0</v>
      </c>
    </row>
    <row r="355" spans="1:8" ht="22.5" x14ac:dyDescent="0.25">
      <c r="A355" s="35" t="s">
        <v>548</v>
      </c>
      <c r="B355" s="35" t="s">
        <v>13</v>
      </c>
      <c r="C355" s="35" t="s">
        <v>195</v>
      </c>
      <c r="D355" s="36" t="s">
        <v>549</v>
      </c>
      <c r="E355" s="37">
        <v>1</v>
      </c>
      <c r="F355" s="37">
        <v>2520.4299999999998</v>
      </c>
      <c r="G355" s="27"/>
      <c r="H355" s="49">
        <f t="shared" si="13"/>
        <v>0</v>
      </c>
    </row>
    <row r="356" spans="1:8" ht="22.5" x14ac:dyDescent="0.25">
      <c r="A356" s="35" t="s">
        <v>550</v>
      </c>
      <c r="B356" s="35" t="s">
        <v>13</v>
      </c>
      <c r="C356" s="35" t="s">
        <v>43</v>
      </c>
      <c r="D356" s="36" t="s">
        <v>551</v>
      </c>
      <c r="E356" s="37">
        <v>450</v>
      </c>
      <c r="F356" s="37">
        <v>3.7</v>
      </c>
      <c r="G356" s="27"/>
      <c r="H356" s="49">
        <f t="shared" si="13"/>
        <v>0</v>
      </c>
    </row>
    <row r="357" spans="1:8" ht="22.5" x14ac:dyDescent="0.25">
      <c r="A357" s="35" t="s">
        <v>552</v>
      </c>
      <c r="B357" s="35" t="s">
        <v>13</v>
      </c>
      <c r="C357" s="35" t="s">
        <v>206</v>
      </c>
      <c r="D357" s="36" t="s">
        <v>553</v>
      </c>
      <c r="E357" s="37">
        <v>2</v>
      </c>
      <c r="F357" s="37">
        <v>421.67</v>
      </c>
      <c r="G357" s="27"/>
      <c r="H357" s="49">
        <f t="shared" si="13"/>
        <v>0</v>
      </c>
    </row>
    <row r="358" spans="1:8" ht="0.95" customHeight="1" x14ac:dyDescent="0.25">
      <c r="A358" s="6"/>
      <c r="B358" s="6"/>
      <c r="C358" s="6"/>
      <c r="D358" s="7"/>
      <c r="E358" s="6"/>
      <c r="F358" s="6"/>
      <c r="G358" s="27"/>
      <c r="H358" s="50"/>
    </row>
    <row r="359" spans="1:8" x14ac:dyDescent="0.25">
      <c r="A359" s="3" t="s">
        <v>554</v>
      </c>
      <c r="B359" s="3" t="s">
        <v>5</v>
      </c>
      <c r="C359" s="3" t="s">
        <v>6</v>
      </c>
      <c r="D359" s="68" t="s">
        <v>555</v>
      </c>
      <c r="E359" s="68"/>
      <c r="F359" s="68"/>
      <c r="G359" s="68"/>
      <c r="H359" s="48"/>
    </row>
    <row r="360" spans="1:8" x14ac:dyDescent="0.25">
      <c r="A360" s="35" t="s">
        <v>556</v>
      </c>
      <c r="B360" s="35" t="s">
        <v>13</v>
      </c>
      <c r="C360" s="35" t="s">
        <v>14</v>
      </c>
      <c r="D360" s="36" t="s">
        <v>557</v>
      </c>
      <c r="E360" s="37">
        <v>15580.79</v>
      </c>
      <c r="F360" s="37">
        <v>1.1599999999999999</v>
      </c>
      <c r="G360" s="27"/>
      <c r="H360" s="49">
        <f t="shared" si="13"/>
        <v>0</v>
      </c>
    </row>
    <row r="361" spans="1:8" ht="22.5" x14ac:dyDescent="0.25">
      <c r="A361" s="35" t="s">
        <v>558</v>
      </c>
      <c r="B361" s="35" t="s">
        <v>13</v>
      </c>
      <c r="C361" s="35" t="s">
        <v>19</v>
      </c>
      <c r="D361" s="36" t="s">
        <v>559</v>
      </c>
      <c r="E361" s="37">
        <v>44516.54</v>
      </c>
      <c r="F361" s="37">
        <v>1.26</v>
      </c>
      <c r="G361" s="27"/>
      <c r="H361" s="49">
        <f t="shared" si="13"/>
        <v>0</v>
      </c>
    </row>
    <row r="362" spans="1:8" x14ac:dyDescent="0.25">
      <c r="A362" s="35" t="s">
        <v>560</v>
      </c>
      <c r="B362" s="35" t="s">
        <v>13</v>
      </c>
      <c r="C362" s="35" t="s">
        <v>562</v>
      </c>
      <c r="D362" s="36" t="s">
        <v>561</v>
      </c>
      <c r="E362" s="37">
        <v>4.45</v>
      </c>
      <c r="F362" s="37">
        <v>8371.02</v>
      </c>
      <c r="G362" s="27"/>
      <c r="H362" s="49">
        <f t="shared" si="13"/>
        <v>0</v>
      </c>
    </row>
    <row r="363" spans="1:8" ht="0.95" customHeight="1" x14ac:dyDescent="0.25">
      <c r="A363" s="6"/>
      <c r="B363" s="6"/>
      <c r="C363" s="6"/>
      <c r="D363" s="7"/>
      <c r="E363" s="6"/>
      <c r="F363" s="6"/>
      <c r="G363" s="38">
        <f t="shared" si="14"/>
        <v>0</v>
      </c>
      <c r="H363" s="50">
        <f t="shared" si="13"/>
        <v>0</v>
      </c>
    </row>
    <row r="364" spans="1:8" x14ac:dyDescent="0.25">
      <c r="A364" s="34" t="s">
        <v>563</v>
      </c>
      <c r="B364" s="34" t="s">
        <v>5</v>
      </c>
      <c r="C364" s="34" t="s">
        <v>6</v>
      </c>
      <c r="D364" s="60" t="s">
        <v>564</v>
      </c>
      <c r="E364" s="61"/>
      <c r="F364" s="61"/>
      <c r="G364" s="66"/>
      <c r="H364" s="46"/>
    </row>
    <row r="365" spans="1:8" x14ac:dyDescent="0.25">
      <c r="A365" s="35" t="s">
        <v>565</v>
      </c>
      <c r="B365" s="35" t="s">
        <v>13</v>
      </c>
      <c r="C365" s="35" t="s">
        <v>43</v>
      </c>
      <c r="D365" s="36" t="s">
        <v>566</v>
      </c>
      <c r="E365" s="37">
        <v>160</v>
      </c>
      <c r="F365" s="37">
        <v>7.09</v>
      </c>
      <c r="G365" s="27"/>
      <c r="H365" s="49">
        <f t="shared" si="13"/>
        <v>0</v>
      </c>
    </row>
    <row r="366" spans="1:8" ht="22.5" x14ac:dyDescent="0.25">
      <c r="A366" s="35" t="s">
        <v>567</v>
      </c>
      <c r="B366" s="35" t="s">
        <v>13</v>
      </c>
      <c r="C366" s="35" t="s">
        <v>206</v>
      </c>
      <c r="D366" s="36" t="s">
        <v>568</v>
      </c>
      <c r="E366" s="37">
        <v>30</v>
      </c>
      <c r="F366" s="37">
        <v>99.57</v>
      </c>
      <c r="G366" s="27"/>
      <c r="H366" s="49">
        <f>ROUND(E366*G366,2)</f>
        <v>0</v>
      </c>
    </row>
    <row r="367" spans="1:8" ht="22.5" x14ac:dyDescent="0.25">
      <c r="A367" s="35" t="s">
        <v>569</v>
      </c>
      <c r="B367" s="35" t="s">
        <v>13</v>
      </c>
      <c r="C367" s="35" t="s">
        <v>206</v>
      </c>
      <c r="D367" s="36" t="s">
        <v>570</v>
      </c>
      <c r="E367" s="37">
        <v>30</v>
      </c>
      <c r="F367" s="37">
        <v>181.91</v>
      </c>
      <c r="G367" s="27"/>
      <c r="H367" s="49">
        <f t="shared" ref="H367:H376" si="15">ROUND(E367*G367,2)</f>
        <v>0</v>
      </c>
    </row>
    <row r="368" spans="1:8" ht="22.5" x14ac:dyDescent="0.25">
      <c r="A368" s="35" t="s">
        <v>571</v>
      </c>
      <c r="B368" s="35" t="s">
        <v>13</v>
      </c>
      <c r="C368" s="35" t="s">
        <v>206</v>
      </c>
      <c r="D368" s="36" t="s">
        <v>572</v>
      </c>
      <c r="E368" s="37">
        <v>20</v>
      </c>
      <c r="F368" s="37">
        <v>413.74</v>
      </c>
      <c r="G368" s="27"/>
      <c r="H368" s="49">
        <f t="shared" si="15"/>
        <v>0</v>
      </c>
    </row>
    <row r="369" spans="1:10" ht="22.5" x14ac:dyDescent="0.25">
      <c r="A369" s="35" t="s">
        <v>573</v>
      </c>
      <c r="B369" s="35" t="s">
        <v>13</v>
      </c>
      <c r="C369" s="35" t="s">
        <v>14</v>
      </c>
      <c r="D369" s="36" t="s">
        <v>574</v>
      </c>
      <c r="E369" s="4">
        <v>28582.880000000001</v>
      </c>
      <c r="F369" s="37">
        <v>11.04</v>
      </c>
      <c r="G369" s="27"/>
      <c r="H369" s="49">
        <f t="shared" si="15"/>
        <v>0</v>
      </c>
    </row>
    <row r="370" spans="1:10" ht="22.5" x14ac:dyDescent="0.25">
      <c r="A370" s="35" t="s">
        <v>575</v>
      </c>
      <c r="B370" s="35" t="s">
        <v>13</v>
      </c>
      <c r="C370" s="35" t="s">
        <v>14</v>
      </c>
      <c r="D370" s="36" t="s">
        <v>576</v>
      </c>
      <c r="E370" s="37">
        <v>199.15</v>
      </c>
      <c r="F370" s="37">
        <v>18.32</v>
      </c>
      <c r="G370" s="27"/>
      <c r="H370" s="49">
        <f t="shared" si="15"/>
        <v>0</v>
      </c>
    </row>
    <row r="371" spans="1:10" ht="0.95" customHeight="1" x14ac:dyDescent="0.25">
      <c r="A371" s="6"/>
      <c r="B371" s="6"/>
      <c r="C371" s="6"/>
      <c r="D371" s="7"/>
      <c r="E371" s="6"/>
      <c r="F371" s="6"/>
      <c r="G371" s="38"/>
      <c r="H371" s="50">
        <f t="shared" si="15"/>
        <v>0</v>
      </c>
    </row>
    <row r="372" spans="1:10" x14ac:dyDescent="0.25">
      <c r="A372" s="34" t="s">
        <v>577</v>
      </c>
      <c r="B372" s="34" t="s">
        <v>5</v>
      </c>
      <c r="C372" s="34" t="s">
        <v>6</v>
      </c>
      <c r="D372" s="60" t="s">
        <v>578</v>
      </c>
      <c r="E372" s="61"/>
      <c r="F372" s="61"/>
      <c r="G372" s="66"/>
      <c r="H372" s="46"/>
    </row>
    <row r="373" spans="1:10" x14ac:dyDescent="0.25">
      <c r="A373" s="35" t="s">
        <v>579</v>
      </c>
      <c r="B373" s="35" t="s">
        <v>13</v>
      </c>
      <c r="C373" s="35" t="s">
        <v>6</v>
      </c>
      <c r="D373" s="36" t="s">
        <v>580</v>
      </c>
      <c r="E373" s="37">
        <v>1</v>
      </c>
      <c r="F373" s="37">
        <v>44498.12</v>
      </c>
      <c r="G373" s="28">
        <f>F373</f>
        <v>44498.12</v>
      </c>
      <c r="H373" s="49">
        <f t="shared" si="15"/>
        <v>44498.12</v>
      </c>
    </row>
    <row r="374" spans="1:10" x14ac:dyDescent="0.25">
      <c r="A374" s="35" t="s">
        <v>581</v>
      </c>
      <c r="B374" s="35" t="s">
        <v>13</v>
      </c>
      <c r="C374" s="35" t="s">
        <v>6</v>
      </c>
      <c r="D374" s="36" t="s">
        <v>529</v>
      </c>
      <c r="E374" s="37">
        <v>1</v>
      </c>
      <c r="F374" s="37">
        <v>14130.56</v>
      </c>
      <c r="G374" s="28">
        <f t="shared" ref="G374:G376" si="16">F374</f>
        <v>14130.56</v>
      </c>
      <c r="H374" s="49">
        <f>ROUND(E374*G374,2)</f>
        <v>14130.56</v>
      </c>
    </row>
    <row r="375" spans="1:10" x14ac:dyDescent="0.25">
      <c r="A375" s="35" t="s">
        <v>582</v>
      </c>
      <c r="B375" s="35" t="s">
        <v>13</v>
      </c>
      <c r="C375" s="35" t="s">
        <v>6</v>
      </c>
      <c r="D375" s="36" t="s">
        <v>583</v>
      </c>
      <c r="E375" s="37">
        <v>1</v>
      </c>
      <c r="F375" s="37">
        <v>37724.019999999997</v>
      </c>
      <c r="G375" s="28">
        <f t="shared" si="16"/>
        <v>37724.019999999997</v>
      </c>
      <c r="H375" s="49">
        <f t="shared" si="15"/>
        <v>37724.019999999997</v>
      </c>
    </row>
    <row r="376" spans="1:10" x14ac:dyDescent="0.25">
      <c r="A376" s="35" t="s">
        <v>584</v>
      </c>
      <c r="B376" s="35" t="s">
        <v>13</v>
      </c>
      <c r="C376" s="35" t="s">
        <v>6</v>
      </c>
      <c r="D376" s="36" t="s">
        <v>585</v>
      </c>
      <c r="E376" s="37">
        <v>1</v>
      </c>
      <c r="F376" s="37">
        <v>3982.83</v>
      </c>
      <c r="G376" s="28">
        <f t="shared" si="16"/>
        <v>3982.83</v>
      </c>
      <c r="H376" s="49">
        <f t="shared" si="15"/>
        <v>3982.83</v>
      </c>
    </row>
    <row r="377" spans="1:10" ht="0.95" customHeight="1" x14ac:dyDescent="0.25">
      <c r="A377" s="6"/>
      <c r="B377" s="6"/>
      <c r="C377" s="6"/>
      <c r="D377" s="7"/>
      <c r="E377" s="6"/>
      <c r="F377" s="6"/>
      <c r="G377" s="6"/>
    </row>
    <row r="378" spans="1:10" s="29" customFormat="1" ht="11.25" customHeight="1" x14ac:dyDescent="0.25">
      <c r="A378" s="30"/>
      <c r="B378" s="30"/>
      <c r="C378" s="30"/>
      <c r="D378" s="31"/>
      <c r="E378" s="30"/>
      <c r="F378" s="30"/>
      <c r="G378" s="30"/>
      <c r="H378" s="32"/>
      <c r="I378" s="33"/>
      <c r="J378" s="33"/>
    </row>
    <row r="379" spans="1:10" x14ac:dyDescent="0.25">
      <c r="A379" s="5"/>
      <c r="B379" s="5"/>
      <c r="C379" s="5"/>
      <c r="D379" s="8"/>
      <c r="E379" s="5"/>
      <c r="F379" s="5"/>
      <c r="G379" s="5"/>
      <c r="H379" s="11"/>
    </row>
    <row r="380" spans="1:10" s="17" customFormat="1" x14ac:dyDescent="0.25">
      <c r="D380" s="18" t="s">
        <v>591</v>
      </c>
      <c r="E380" s="19"/>
      <c r="F380" s="20"/>
      <c r="G380" s="19"/>
      <c r="H380" s="21">
        <f>SUM(H11:H377)</f>
        <v>100335.53</v>
      </c>
    </row>
    <row r="381" spans="1:10" s="17" customFormat="1" ht="12" customHeight="1" x14ac:dyDescent="0.25">
      <c r="E381" s="19"/>
      <c r="F381" s="20"/>
      <c r="G381" s="19"/>
      <c r="H381" s="19"/>
    </row>
    <row r="382" spans="1:10" s="17" customFormat="1" x14ac:dyDescent="0.25">
      <c r="D382" s="17" t="s">
        <v>592</v>
      </c>
      <c r="E382" s="19"/>
      <c r="F382" s="20"/>
      <c r="G382" s="19"/>
      <c r="H382" s="22">
        <f>ROUND(H380*0.13,2)</f>
        <v>13043.62</v>
      </c>
    </row>
    <row r="383" spans="1:10" s="17" customFormat="1" x14ac:dyDescent="0.25">
      <c r="D383" s="23" t="s">
        <v>593</v>
      </c>
      <c r="E383" s="19"/>
      <c r="F383" s="20"/>
      <c r="G383" s="19"/>
      <c r="H383" s="22">
        <f>ROUND(H380*0.06,2)</f>
        <v>6020.13</v>
      </c>
    </row>
    <row r="384" spans="1:10" s="17" customFormat="1" x14ac:dyDescent="0.25">
      <c r="D384" s="23" t="s">
        <v>594</v>
      </c>
      <c r="E384" s="19"/>
      <c r="F384" s="20"/>
      <c r="G384" s="19"/>
      <c r="H384" s="24">
        <f>H382+H383</f>
        <v>19063.75</v>
      </c>
    </row>
    <row r="385" spans="4:8" s="17" customFormat="1" x14ac:dyDescent="0.25">
      <c r="E385" s="19"/>
      <c r="F385" s="20"/>
      <c r="G385" s="19"/>
      <c r="H385" s="19"/>
    </row>
    <row r="386" spans="4:8" s="17" customFormat="1" x14ac:dyDescent="0.25">
      <c r="D386" s="18" t="s">
        <v>595</v>
      </c>
      <c r="E386" s="25"/>
      <c r="F386" s="26"/>
      <c r="G386" s="25"/>
      <c r="H386" s="21">
        <f>H380+H384</f>
        <v>119399.28</v>
      </c>
    </row>
    <row r="387" spans="4:8" s="17" customFormat="1" x14ac:dyDescent="0.25">
      <c r="E387" s="19"/>
      <c r="F387" s="19"/>
      <c r="G387" s="19"/>
    </row>
  </sheetData>
  <sheetProtection algorithmName="SHA-512" hashValue="QK/ARu21s0sEEVXMHLJBqxL9PD1fxSiuE8blMDQ+vE/csAdtxNWh3gCfNNDLT5LCJ2PgOxM0Qy9jkzkPClX21g==" saltValue="zI75ZxK5XQk80HEcfh5T+w==" spinCount="100000" sheet="1" objects="1" scenarios="1"/>
  <dataConsolidate/>
  <mergeCells count="33">
    <mergeCell ref="D344:G344"/>
    <mergeCell ref="D353:G353"/>
    <mergeCell ref="D359:G359"/>
    <mergeCell ref="D364:G364"/>
    <mergeCell ref="D372:G372"/>
    <mergeCell ref="D34:G34"/>
    <mergeCell ref="D54:G54"/>
    <mergeCell ref="D55:G55"/>
    <mergeCell ref="D264:G264"/>
    <mergeCell ref="D121:G121"/>
    <mergeCell ref="D146:G146"/>
    <mergeCell ref="D150:G150"/>
    <mergeCell ref="D151:G151"/>
    <mergeCell ref="D161:G161"/>
    <mergeCell ref="D190:G190"/>
    <mergeCell ref="D205:G205"/>
    <mergeCell ref="D206:G206"/>
    <mergeCell ref="D217:G217"/>
    <mergeCell ref="D241:G241"/>
    <mergeCell ref="D249:G249"/>
    <mergeCell ref="D302:G302"/>
    <mergeCell ref="D315:G315"/>
    <mergeCell ref="D330:G330"/>
    <mergeCell ref="D76:G76"/>
    <mergeCell ref="D89:G89"/>
    <mergeCell ref="D90:G90"/>
    <mergeCell ref="D109:G109"/>
    <mergeCell ref="A2:I3"/>
    <mergeCell ref="A5:I5"/>
    <mergeCell ref="D10:H10"/>
    <mergeCell ref="D9:H9"/>
    <mergeCell ref="D26:G26"/>
    <mergeCell ref="A8:H8"/>
  </mergeCells>
  <conditionalFormatting sqref="G147:G149 G360:G363 G354:G358 G345:G352 G331:G343 G303:G314 G373:G376 G316:G329 G365:G371 G11:G25 G27:G33 G35:G53 G56:G75 G77:G88 G91:G108 G110:G120 G122:G145 G152:G160 G162:G189 G191:G204 G207:G216 G218:G240 G242:G248 G250:G263 G265:G301">
    <cfRule type="expression" dxfId="0" priority="1">
      <formula>$G11&gt;$F11</formula>
    </cfRule>
  </conditionalFormatting>
  <dataValidations count="6">
    <dataValidation errorStyle="warning" allowBlank="1" showInputMessage="1" showErrorMessage="1" sqref="H11:H25 H373:H376 H56:H75 H218:H240 H152:H160 H191:H204 H162:H189 H91:H108 H147:H149 H110:H120 H265:H301 H77:H88 H35:H53 H27:H33 H242:H248 H365:H371 H360:H363 H354:H358 H345:H352 H331:H343 H316:H329 H303:H314 H250:H263 H207:H215 H122:H145"/>
    <dataValidation type="decimal" allowBlank="1" showInputMessage="1" showErrorMessage="1" error="El precio ofertado debe ser mayor que 0 y menor o igual que precio máximo de referencia para PEM" prompt="El precio ofertado debe ser mayor que 0 y menor o igual que precio máximo de referencia para PEM" sqref="G365:G371 G35:G53 G207:G216 G191:G204 G162:G189 G152:G160 G77:G88 G147:G149 G110:G120 G91:G108 G250:G263 G56:G75 G27:G33 G11:G25 G218:G240 G316:G329 G360:G363 G354:G358 G345:G352 G331:G343 G122:G145 G303:G314 G242:G248 G265:G301">
      <formula1>0.01</formula1>
      <formula2>F11</formula2>
    </dataValidation>
    <dataValidation type="decimal" allowBlank="1" showInputMessage="1" showErrorMessage="1" sqref="H26 H34 H54:H55 H76 H89 H109 H121 H146 H150 H161 H190 H205:H206 H217 H241 H249 H264 H302 H315 H330 H344 H353 H359 H364 H372">
      <formula1>0</formula1>
      <formula2>0</formula2>
    </dataValidation>
    <dataValidation type="decimal" errorStyle="warning" allowBlank="1" showInputMessage="1" showErrorMessage="1" sqref="H90 H151 H216">
      <formula1>0</formula1>
      <formula2>0</formula2>
    </dataValidation>
    <dataValidation type="decimal" allowBlank="1" showInputMessage="1" showErrorMessage="1" error="Importe fijo, no acepta cambios" prompt="Importe fijo, no acepta cambios" sqref="G373:G376">
      <formula1>F373</formula1>
      <formula2>F373</formula2>
    </dataValidation>
    <dataValidation type="list" allowBlank="1" showInputMessage="1" showErrorMessage="1" sqref="B9:B379">
      <formula1>"Capítulo,Partida,Mano de obra,Maquinaria,Material,Otros,"</formula1>
    </dataValidation>
  </dataValidations>
  <pageMargins left="0.70866141732283472" right="0.70866141732283472" top="0.74803149606299213" bottom="0.74803149606299213" header="0.31496062992125984" footer="0.31496062992125984"/>
  <pageSetup paperSize="9" scale="75" orientation="portrait" r:id="rId1"/>
  <headerFooter>
    <oddHeader xml:space="preserve">&amp;COBRAS DEL PROYECTO DE URBANIZACIÓN GENERAL Y ACOMETIDAS
EN EL RECINTO DE VALDEBEBAS, AMPLIACIÓN III DE IFEMA, FERIA DE MADRID
</oddHeader>
    <oddFooter>&amp;R&amp;P</oddFooter>
  </headerFooter>
  <rowBreaks count="2" manualBreakCount="2">
    <brk id="325" max="8" man="1"/>
    <brk id="387" max="8" man="1"/>
  </rowBreaks>
  <ignoredErrors>
    <ignoredError sqref="G373:G376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</dc:creator>
  <cp:lastModifiedBy>Beatriz Sanchez</cp:lastModifiedBy>
  <cp:lastPrinted>2020-04-15T18:15:38Z</cp:lastPrinted>
  <dcterms:created xsi:type="dcterms:W3CDTF">2020-04-13T14:18:10Z</dcterms:created>
  <dcterms:modified xsi:type="dcterms:W3CDTF">2020-04-27T10:33:21Z</dcterms:modified>
</cp:coreProperties>
</file>