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0\20-152 Jardinería Puerta Norte\3.Pliego, calendario, aspectos importantes y criterios\Definitivos\"/>
    </mc:Choice>
  </mc:AlternateContent>
  <xr:revisionPtr revIDLastSave="0" documentId="13_ncr:1_{3BE9AB79-EEB0-4109-A58A-89E108E85A7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JARDINERIA Y RIEGO" sheetId="1" r:id="rId1"/>
  </sheets>
  <definedNames>
    <definedName name="_xlnm.Print_Area" localSheetId="0">'JARDINERIA Y RIEGO'!$A$1:$H$53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4" i="1" l="1"/>
  <c r="H43" i="1"/>
  <c r="H42" i="1"/>
  <c r="H41" i="1"/>
  <c r="H40" i="1"/>
  <c r="H39" i="1"/>
  <c r="H38" i="1"/>
  <c r="H37" i="1"/>
  <c r="H36" i="1"/>
  <c r="H35" i="1"/>
  <c r="H34" i="1"/>
  <c r="H33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46" i="1" l="1"/>
  <c r="H48" i="1" s="1"/>
  <c r="H49" i="1" l="1"/>
  <c r="H50" i="1" s="1"/>
  <c r="H52" i="1" s="1"/>
</calcChain>
</file>

<file path=xl/sharedStrings.xml><?xml version="1.0" encoding="utf-8"?>
<sst xmlns="http://schemas.openxmlformats.org/spreadsheetml/2006/main" count="164" uniqueCount="98">
  <si>
    <t>Presupuesto</t>
  </si>
  <si>
    <t>Código</t>
  </si>
  <si>
    <t>Nat</t>
  </si>
  <si>
    <t>Ud</t>
  </si>
  <si>
    <t>Resumen</t>
  </si>
  <si>
    <t>Medición (a)</t>
  </si>
  <si>
    <t xml:space="preserve">Precio unitario max. PEM </t>
  </si>
  <si>
    <t>Precio unitario ofertado PEM       (b)</t>
  </si>
  <si>
    <t>Importe total ofertado PEM            (a) x (b )</t>
  </si>
  <si>
    <t>APARI</t>
  </si>
  <si>
    <t>Capítulo</t>
  </si>
  <si>
    <t/>
  </si>
  <si>
    <t>RED DE RIEGO</t>
  </si>
  <si>
    <t>IFPNZZPJ020</t>
  </si>
  <si>
    <t>Partida</t>
  </si>
  <si>
    <t>ud</t>
  </si>
  <si>
    <t>CONEXIÓN A RED EXSTENTE</t>
  </si>
  <si>
    <t>PNU01EZ035</t>
  </si>
  <si>
    <t>m3</t>
  </si>
  <si>
    <t>EXCAVACIÓN ZANJA TERRENO TRÁNSITO EN OBRA</t>
  </si>
  <si>
    <t>E02RP010</t>
  </si>
  <si>
    <t>m2</t>
  </si>
  <si>
    <t>REFINADO MANUAL ZANJA/POZO TERRENO FLOJO</t>
  </si>
  <si>
    <t>PNU01RZ030</t>
  </si>
  <si>
    <t>RELLENO DE ZANJAS CON ARENA</t>
  </si>
  <si>
    <t>U01RLZ010</t>
  </si>
  <si>
    <t>RELLENO EN ZANJAS CON MATERIAL DE LA EXCAVACIÓN</t>
  </si>
  <si>
    <t xml:space="preserve">IFIDCA05gca </t>
  </si>
  <si>
    <t>m</t>
  </si>
  <si>
    <t>Tub.PE-80 PN 10 D=90 mm</t>
  </si>
  <si>
    <t>IFIDCR50fcc</t>
  </si>
  <si>
    <t>Tubería BD PE-32 10atm D=50mm</t>
  </si>
  <si>
    <t>IFIDCR32dbc</t>
  </si>
  <si>
    <t>Tubería BD PE-32 6atm D=32mm</t>
  </si>
  <si>
    <t>IDCR25cbc</t>
  </si>
  <si>
    <t>Tubería BD PE-32 6atm D=25mm</t>
  </si>
  <si>
    <t>IFIDIA61C</t>
  </si>
  <si>
    <t>Tub.got.int.autocomp.XFCV 33 cm c/válv.reten.roll.100m</t>
  </si>
  <si>
    <t>mU10DF280</t>
  </si>
  <si>
    <t>ANILLO Ø1.0M TUB.INTEGRAL GOTEROS A 0.50 M</t>
  </si>
  <si>
    <t>IFIDMA31c</t>
  </si>
  <si>
    <t>Caja conex.sist.TBOS-BT BLUETOOTH,4est.</t>
  </si>
  <si>
    <t>IFPNIDEF40g</t>
  </si>
  <si>
    <t>Válv.esfera latón D=1 1/2"</t>
  </si>
  <si>
    <t>IFPNIDMA51bba</t>
  </si>
  <si>
    <t>Electrov.PGA 1,5" 9V</t>
  </si>
  <si>
    <t>IFPNIDEF75c</t>
  </si>
  <si>
    <t>Válv.reg.pres.plást.direc.D=1 1/2"</t>
  </si>
  <si>
    <t>IFPNIDEF04da</t>
  </si>
  <si>
    <t>Filtro malla plást.1 1/2" sin limp.</t>
  </si>
  <si>
    <t>IFPNIDMA30bb</t>
  </si>
  <si>
    <t>Kit ctrl elect.1"sol.9V+filtro reg.pres.</t>
  </si>
  <si>
    <t>IFPNIDEF40e</t>
  </si>
  <si>
    <t>Válv.esfera latón D=1"</t>
  </si>
  <si>
    <t>IFPNIDEF40d</t>
  </si>
  <si>
    <t>Válv.esfera latón D=3/4"</t>
  </si>
  <si>
    <t>IFIDIA20a</t>
  </si>
  <si>
    <t>Aspers.emerg.turb.</t>
  </si>
  <si>
    <t>IDEF93a</t>
  </si>
  <si>
    <t>Ventosa plástico 1" autom.</t>
  </si>
  <si>
    <t>IDIA71a</t>
  </si>
  <si>
    <t>Arqueta plást.circular d=18cm PEHD</t>
  </si>
  <si>
    <t>IDIA70c</t>
  </si>
  <si>
    <t>Arqueta PEAD rect.84x61x46cm</t>
  </si>
  <si>
    <t xml:space="preserve">APAPL </t>
  </si>
  <si>
    <t>PLANTACIONES Y MOBILIARIO URBANO</t>
  </si>
  <si>
    <t>U13AF070</t>
  </si>
  <si>
    <t>LABOREO MECÁNICO DEL TERRENO 30 cm</t>
  </si>
  <si>
    <t>JPPB02aa</t>
  </si>
  <si>
    <t>Césped ornam-rústico 3.000/10.000m2</t>
  </si>
  <si>
    <t>U13EH050</t>
  </si>
  <si>
    <t>u</t>
  </si>
  <si>
    <t>ROSMARINUS POSTRATUS 15-30 cm CONTENEDOR</t>
  </si>
  <si>
    <t>U13EH052</t>
  </si>
  <si>
    <t>SALVIA AMARGA 15-30 cm CONTENEDOR</t>
  </si>
  <si>
    <t>U13EH200</t>
  </si>
  <si>
    <t>GENISTA LYDIA 20-30 cm CONTENEDOR</t>
  </si>
  <si>
    <t>U13EA189</t>
  </si>
  <si>
    <t>CUPRESSUS SEMPERVIRENS "STRICTA" 2,00-2,50 m</t>
  </si>
  <si>
    <t>IFmU01D050</t>
  </si>
  <si>
    <t>CHORREADO PARAM.HORMIGÓN CON ARENA</t>
  </si>
  <si>
    <t>01.03.12</t>
  </si>
  <si>
    <t>PLETINA CHAPA DE ACERO PATINADO 150/8 mm</t>
  </si>
  <si>
    <t>PNU08080170</t>
  </si>
  <si>
    <t>Escalera vertical PRFV de 400 a 500 mm de ancho</t>
  </si>
  <si>
    <t>IFPNMOB001</t>
  </si>
  <si>
    <t>Reparación barandilla de protección</t>
  </si>
  <si>
    <t>IFPNMOB002</t>
  </si>
  <si>
    <t>M</t>
  </si>
  <si>
    <t>Suministro barandilla de protección</t>
  </si>
  <si>
    <t>Peldaño traviesa 22x16 cm</t>
  </si>
  <si>
    <t xml:space="preserve">PRESUPUESTO EJECUCIÓN MATERIAL TOTAL OFERTADO </t>
  </si>
  <si>
    <t>13% GASTOS GENERALES</t>
  </si>
  <si>
    <t>6% BENEFICIO INDUSTRIAL</t>
  </si>
  <si>
    <t>SUMA DE GASTOS G.G. Y B.I.</t>
  </si>
  <si>
    <t>PRESUPUESTO EJECUCIÓN CONTRATA OFERTADO (SIN IVA)</t>
  </si>
  <si>
    <r>
      <rPr>
        <b/>
        <u/>
        <sz val="10"/>
        <color theme="1"/>
        <rFont val="Calibri"/>
        <family val="2"/>
        <scheme val="minor"/>
      </rPr>
      <t>INSTRUCCIONES DE CUMPLIMENTACIÓN</t>
    </r>
    <r>
      <rPr>
        <b/>
        <sz val="10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a) Se deberá cumplimentar las casillas con fondo azul claro de la columna "Precio unitario ofertado PEM (b)".
b) No se permitirá introducir valores inferiores a 0 ni superiores al "Precio unitario max. PEM".</t>
    </r>
  </si>
  <si>
    <t>OBRA DE JARDINERÍA Y RIEGO DEL PROYECTO DE ADECUACIÓN DE PUERTA NORTE. JARDINERÍA, RIEGO Y OBRAS ASOCIADAS, AMPLIACIÓN III, RECINTO VALDEBEBAS DE IFEMA, FERIA DE MADRID.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</si>
</sst>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6" fillId="0" borderId="0" xfId="0" applyFont="1" applyAlignment="1">
      <alignment vertical="top"/>
    </xf>
    <xf numFmtId="49" fontId="6" fillId="0" borderId="7" xfId="0" applyNumberFormat="1" applyFont="1" applyBorder="1" applyAlignment="1">
      <alignment vertical="top"/>
    </xf>
    <xf numFmtId="49" fontId="8" fillId="0" borderId="8" xfId="0" applyNumberFormat="1" applyFont="1" applyBorder="1" applyAlignment="1">
      <alignment vertical="top"/>
    </xf>
    <xf numFmtId="49" fontId="8" fillId="0" borderId="8" xfId="0" applyNumberFormat="1" applyFont="1" applyBorder="1" applyAlignment="1">
      <alignment vertical="top" wrapText="1"/>
    </xf>
    <xf numFmtId="49" fontId="8" fillId="0" borderId="8" xfId="0" applyNumberFormat="1" applyFont="1" applyBorder="1" applyAlignment="1">
      <alignment horizontal="center" vertical="center" wrapText="1"/>
    </xf>
    <xf numFmtId="43" fontId="8" fillId="3" borderId="8" xfId="1" applyFont="1" applyFill="1" applyBorder="1" applyAlignment="1" applyProtection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49" fontId="9" fillId="4" borderId="8" xfId="0" applyNumberFormat="1" applyFont="1" applyFill="1" applyBorder="1" applyAlignment="1">
      <alignment vertical="top"/>
    </xf>
    <xf numFmtId="49" fontId="9" fillId="4" borderId="9" xfId="0" applyNumberFormat="1" applyFont="1" applyFill="1" applyBorder="1" applyAlignment="1">
      <alignment vertical="top" wrapText="1"/>
    </xf>
    <xf numFmtId="3" fontId="9" fillId="5" borderId="0" xfId="0" applyNumberFormat="1" applyFont="1" applyFill="1" applyAlignment="1">
      <alignment vertical="top"/>
    </xf>
    <xf numFmtId="4" fontId="9" fillId="5" borderId="0" xfId="0" applyNumberFormat="1" applyFont="1" applyFill="1" applyAlignment="1">
      <alignment vertical="top"/>
    </xf>
    <xf numFmtId="49" fontId="10" fillId="0" borderId="8" xfId="0" applyNumberFormat="1" applyFont="1" applyBorder="1" applyAlignment="1">
      <alignment vertical="top"/>
    </xf>
    <xf numFmtId="49" fontId="10" fillId="0" borderId="8" xfId="0" applyNumberFormat="1" applyFont="1" applyBorder="1" applyAlignment="1">
      <alignment vertical="top" wrapText="1"/>
    </xf>
    <xf numFmtId="4" fontId="10" fillId="0" borderId="8" xfId="0" applyNumberFormat="1" applyFont="1" applyBorder="1" applyAlignment="1">
      <alignment vertical="top"/>
    </xf>
    <xf numFmtId="2" fontId="11" fillId="6" borderId="9" xfId="0" applyNumberFormat="1" applyFont="1" applyFill="1" applyBorder="1" applyAlignment="1" applyProtection="1">
      <alignment horizontal="center" vertical="center"/>
      <protection locked="0"/>
    </xf>
    <xf numFmtId="4" fontId="0" fillId="0" borderId="8" xfId="0" applyNumberFormat="1" applyBorder="1"/>
    <xf numFmtId="2" fontId="0" fillId="0" borderId="0" xfId="0" applyNumberFormat="1"/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2" fillId="0" borderId="0" xfId="0" applyFont="1"/>
    <xf numFmtId="0" fontId="0" fillId="0" borderId="0" xfId="0" applyAlignment="1">
      <alignment horizontal="center" vertical="center"/>
    </xf>
    <xf numFmtId="43" fontId="0" fillId="0" borderId="0" xfId="1" applyFont="1" applyAlignment="1" applyProtection="1">
      <alignment horizontal="center"/>
    </xf>
    <xf numFmtId="4" fontId="12" fillId="7" borderId="0" xfId="0" applyNumberFormat="1" applyFont="1" applyFill="1"/>
    <xf numFmtId="4" fontId="0" fillId="0" borderId="0" xfId="0" applyNumberFormat="1"/>
    <xf numFmtId="4" fontId="0" fillId="0" borderId="2" xfId="0" applyNumberFormat="1" applyBorder="1"/>
    <xf numFmtId="0" fontId="2" fillId="0" borderId="0" xfId="0" applyFont="1" applyAlignment="1">
      <alignment horizontal="center" vertical="center"/>
    </xf>
    <xf numFmtId="43" fontId="2" fillId="0" borderId="0" xfId="1" applyFont="1" applyAlignment="1" applyProtection="1">
      <alignment horizontal="center"/>
    </xf>
    <xf numFmtId="4" fontId="12" fillId="0" borderId="0" xfId="0" applyNumberFormat="1" applyFont="1" applyFill="1"/>
    <xf numFmtId="0" fontId="4" fillId="2" borderId="1" xfId="0" applyFont="1" applyFill="1" applyBorder="1" applyAlignment="1">
      <alignment horizontal="left" vertical="center" wrapText="1" indent="3"/>
    </xf>
    <xf numFmtId="0" fontId="4" fillId="2" borderId="2" xfId="0" applyFont="1" applyFill="1" applyBorder="1" applyAlignment="1">
      <alignment horizontal="left" vertical="center" indent="3"/>
    </xf>
    <xf numFmtId="0" fontId="4" fillId="2" borderId="3" xfId="0" applyFont="1" applyFill="1" applyBorder="1" applyAlignment="1">
      <alignment horizontal="left" vertical="center" indent="3"/>
    </xf>
    <xf numFmtId="0" fontId="4" fillId="2" borderId="4" xfId="0" applyFont="1" applyFill="1" applyBorder="1" applyAlignment="1">
      <alignment horizontal="left" vertical="center" indent="3"/>
    </xf>
    <xf numFmtId="0" fontId="4" fillId="2" borderId="5" xfId="0" applyFont="1" applyFill="1" applyBorder="1" applyAlignment="1">
      <alignment horizontal="left" vertical="center" indent="3"/>
    </xf>
    <xf numFmtId="0" fontId="4" fillId="2" borderId="6" xfId="0" applyFont="1" applyFill="1" applyBorder="1" applyAlignment="1">
      <alignment horizontal="left" vertical="center" indent="3"/>
    </xf>
    <xf numFmtId="0" fontId="7" fillId="0" borderId="5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2">
    <dxf>
      <font>
        <b/>
        <i/>
        <color rgb="FFFF0000"/>
      </font>
      <fill>
        <patternFill>
          <bgColor theme="5" tint="0.79998168889431442"/>
        </patternFill>
      </fill>
    </dxf>
    <dxf>
      <font>
        <b/>
        <i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view="pageBreakPreview" zoomScaleNormal="100" zoomScaleSheetLayoutView="100" workbookViewId="0">
      <selection activeCell="D42" sqref="D42"/>
    </sheetView>
  </sheetViews>
  <sheetFormatPr baseColWidth="10" defaultRowHeight="14.5" x14ac:dyDescent="0.35"/>
  <cols>
    <col min="1" max="1" width="15.54296875" bestFit="1" customWidth="1"/>
    <col min="2" max="2" width="6.54296875" customWidth="1"/>
    <col min="3" max="3" width="5.08984375" customWidth="1"/>
    <col min="4" max="4" width="36.6328125" customWidth="1"/>
    <col min="5" max="5" width="10.6328125" customWidth="1"/>
    <col min="6" max="6" width="8.6328125" customWidth="1"/>
    <col min="7" max="7" width="8.08984375" customWidth="1"/>
    <col min="8" max="8" width="10.08984375" customWidth="1"/>
  </cols>
  <sheetData>
    <row r="1" spans="1:10" x14ac:dyDescent="0.35">
      <c r="A1" s="1"/>
      <c r="B1" s="2"/>
      <c r="C1" s="2"/>
      <c r="D1" s="2"/>
      <c r="E1" s="2"/>
      <c r="F1" s="2"/>
      <c r="G1" s="2"/>
    </row>
    <row r="2" spans="1:10" ht="15.75" customHeight="1" x14ac:dyDescent="0.35">
      <c r="A2" s="31" t="s">
        <v>96</v>
      </c>
      <c r="B2" s="32"/>
      <c r="C2" s="32"/>
      <c r="D2" s="32"/>
      <c r="E2" s="32"/>
      <c r="F2" s="32"/>
      <c r="G2" s="32"/>
      <c r="H2" s="33"/>
    </row>
    <row r="3" spans="1:10" ht="60" customHeight="1" x14ac:dyDescent="0.35">
      <c r="A3" s="34"/>
      <c r="B3" s="35"/>
      <c r="C3" s="35"/>
      <c r="D3" s="35"/>
      <c r="E3" s="35"/>
      <c r="F3" s="35"/>
      <c r="G3" s="35"/>
      <c r="H3" s="36"/>
    </row>
    <row r="4" spans="1:10" ht="18.5" x14ac:dyDescent="0.35">
      <c r="B4" s="3"/>
      <c r="C4" s="3"/>
      <c r="D4" s="3"/>
      <c r="E4" s="3"/>
      <c r="F4" s="3"/>
      <c r="G4" s="3"/>
    </row>
    <row r="5" spans="1:10" ht="45" customHeight="1" x14ac:dyDescent="0.35">
      <c r="A5" s="37" t="s">
        <v>97</v>
      </c>
      <c r="B5" s="37"/>
      <c r="C5" s="37"/>
      <c r="D5" s="37"/>
      <c r="E5" s="37"/>
      <c r="F5" s="37"/>
      <c r="G5" s="37"/>
      <c r="H5" s="37"/>
    </row>
    <row r="6" spans="1:10" ht="18.5" x14ac:dyDescent="0.35">
      <c r="A6" s="4" t="s">
        <v>0</v>
      </c>
      <c r="B6" s="3"/>
      <c r="C6" s="3"/>
      <c r="D6" s="3"/>
      <c r="E6" s="3"/>
      <c r="F6" s="3"/>
      <c r="G6" s="3"/>
    </row>
    <row r="7" spans="1:10" ht="65" x14ac:dyDescent="0.35">
      <c r="A7" s="5" t="s">
        <v>1</v>
      </c>
      <c r="B7" s="5" t="s">
        <v>2</v>
      </c>
      <c r="C7" s="5" t="s">
        <v>3</v>
      </c>
      <c r="D7" s="6" t="s">
        <v>4</v>
      </c>
      <c r="E7" s="7" t="s">
        <v>5</v>
      </c>
      <c r="F7" s="8" t="s">
        <v>6</v>
      </c>
      <c r="G7" s="9" t="s">
        <v>7</v>
      </c>
      <c r="H7" s="9" t="s">
        <v>8</v>
      </c>
    </row>
    <row r="8" spans="1:10" x14ac:dyDescent="0.35">
      <c r="A8" s="10" t="s">
        <v>9</v>
      </c>
      <c r="B8" s="10" t="s">
        <v>10</v>
      </c>
      <c r="C8" s="10" t="s">
        <v>11</v>
      </c>
      <c r="D8" s="11" t="s">
        <v>12</v>
      </c>
      <c r="E8" s="12"/>
      <c r="F8" s="13"/>
      <c r="G8" s="13"/>
    </row>
    <row r="9" spans="1:10" x14ac:dyDescent="0.35">
      <c r="A9" s="14" t="s">
        <v>13</v>
      </c>
      <c r="B9" s="14" t="s">
        <v>14</v>
      </c>
      <c r="C9" s="14" t="s">
        <v>15</v>
      </c>
      <c r="D9" s="15" t="s">
        <v>16</v>
      </c>
      <c r="E9" s="16">
        <v>2</v>
      </c>
      <c r="F9" s="16">
        <v>111</v>
      </c>
      <c r="G9" s="17"/>
      <c r="H9" s="18">
        <f>ROUND(E9*G9,2)</f>
        <v>0</v>
      </c>
      <c r="I9" s="19"/>
      <c r="J9" s="19"/>
    </row>
    <row r="10" spans="1:10" x14ac:dyDescent="0.35">
      <c r="A10" s="14" t="s">
        <v>17</v>
      </c>
      <c r="B10" s="14" t="s">
        <v>14</v>
      </c>
      <c r="C10" s="14" t="s">
        <v>18</v>
      </c>
      <c r="D10" s="15" t="s">
        <v>19</v>
      </c>
      <c r="E10" s="16">
        <v>114.48</v>
      </c>
      <c r="F10" s="16">
        <v>4.13</v>
      </c>
      <c r="G10" s="17"/>
      <c r="H10" s="18">
        <f t="shared" ref="H10:H44" si="0">ROUND(E10*G10,2)</f>
        <v>0</v>
      </c>
      <c r="I10" s="19"/>
      <c r="J10" s="19"/>
    </row>
    <row r="11" spans="1:10" x14ac:dyDescent="0.35">
      <c r="A11" s="14" t="s">
        <v>20</v>
      </c>
      <c r="B11" s="14" t="s">
        <v>14</v>
      </c>
      <c r="C11" s="14" t="s">
        <v>21</v>
      </c>
      <c r="D11" s="15" t="s">
        <v>22</v>
      </c>
      <c r="E11" s="16">
        <v>190.81</v>
      </c>
      <c r="F11" s="16">
        <v>2.21</v>
      </c>
      <c r="G11" s="17"/>
      <c r="H11" s="18">
        <f t="shared" si="0"/>
        <v>0</v>
      </c>
      <c r="I11" s="19"/>
      <c r="J11" s="19"/>
    </row>
    <row r="12" spans="1:10" x14ac:dyDescent="0.35">
      <c r="A12" s="14" t="s">
        <v>23</v>
      </c>
      <c r="B12" s="14" t="s">
        <v>14</v>
      </c>
      <c r="C12" s="14" t="s">
        <v>18</v>
      </c>
      <c r="D12" s="15" t="s">
        <v>24</v>
      </c>
      <c r="E12" s="16">
        <v>19.079999999999998</v>
      </c>
      <c r="F12" s="16">
        <v>20.16</v>
      </c>
      <c r="G12" s="17"/>
      <c r="H12" s="18">
        <f t="shared" si="0"/>
        <v>0</v>
      </c>
      <c r="I12" s="19"/>
      <c r="J12" s="19"/>
    </row>
    <row r="13" spans="1:10" x14ac:dyDescent="0.35">
      <c r="A13" s="14" t="s">
        <v>25</v>
      </c>
      <c r="B13" s="14" t="s">
        <v>14</v>
      </c>
      <c r="C13" s="14" t="s">
        <v>18</v>
      </c>
      <c r="D13" s="15" t="s">
        <v>26</v>
      </c>
      <c r="E13" s="16">
        <v>95.41</v>
      </c>
      <c r="F13" s="16">
        <v>3.93</v>
      </c>
      <c r="G13" s="17"/>
      <c r="H13" s="18">
        <f t="shared" si="0"/>
        <v>0</v>
      </c>
      <c r="I13" s="19"/>
      <c r="J13" s="19"/>
    </row>
    <row r="14" spans="1:10" x14ac:dyDescent="0.35">
      <c r="A14" s="14" t="s">
        <v>27</v>
      </c>
      <c r="B14" s="14" t="s">
        <v>14</v>
      </c>
      <c r="C14" s="14" t="s">
        <v>28</v>
      </c>
      <c r="D14" s="15" t="s">
        <v>29</v>
      </c>
      <c r="E14" s="16">
        <v>160.32</v>
      </c>
      <c r="F14" s="16">
        <v>16.71</v>
      </c>
      <c r="G14" s="17"/>
      <c r="H14" s="18">
        <f t="shared" si="0"/>
        <v>0</v>
      </c>
      <c r="I14" s="19"/>
      <c r="J14" s="19"/>
    </row>
    <row r="15" spans="1:10" x14ac:dyDescent="0.35">
      <c r="A15" s="14" t="s">
        <v>30</v>
      </c>
      <c r="B15" s="14" t="s">
        <v>14</v>
      </c>
      <c r="C15" s="14" t="s">
        <v>28</v>
      </c>
      <c r="D15" s="15" t="s">
        <v>31</v>
      </c>
      <c r="E15" s="16">
        <v>201.12</v>
      </c>
      <c r="F15" s="16">
        <v>9.33</v>
      </c>
      <c r="G15" s="17"/>
      <c r="H15" s="18">
        <f t="shared" si="0"/>
        <v>0</v>
      </c>
      <c r="I15" s="19"/>
      <c r="J15" s="19"/>
    </row>
    <row r="16" spans="1:10" x14ac:dyDescent="0.35">
      <c r="A16" s="14" t="s">
        <v>32</v>
      </c>
      <c r="B16" s="14" t="s">
        <v>14</v>
      </c>
      <c r="C16" s="14" t="s">
        <v>28</v>
      </c>
      <c r="D16" s="15" t="s">
        <v>33</v>
      </c>
      <c r="E16" s="16">
        <v>704.5</v>
      </c>
      <c r="F16" s="16">
        <v>4.97</v>
      </c>
      <c r="G16" s="17"/>
      <c r="H16" s="18">
        <f t="shared" si="0"/>
        <v>0</v>
      </c>
      <c r="I16" s="19"/>
      <c r="J16" s="19"/>
    </row>
    <row r="17" spans="1:10" x14ac:dyDescent="0.35">
      <c r="A17" s="14" t="s">
        <v>34</v>
      </c>
      <c r="B17" s="14" t="s">
        <v>14</v>
      </c>
      <c r="C17" s="14" t="s">
        <v>28</v>
      </c>
      <c r="D17" s="15" t="s">
        <v>35</v>
      </c>
      <c r="E17" s="16">
        <v>112.2</v>
      </c>
      <c r="F17" s="16">
        <v>4.26</v>
      </c>
      <c r="G17" s="17"/>
      <c r="H17" s="18">
        <f t="shared" si="0"/>
        <v>0</v>
      </c>
      <c r="I17" s="19"/>
      <c r="J17" s="19"/>
    </row>
    <row r="18" spans="1:10" x14ac:dyDescent="0.35">
      <c r="A18" s="14" t="s">
        <v>36</v>
      </c>
      <c r="B18" s="14" t="s">
        <v>14</v>
      </c>
      <c r="C18" s="14" t="s">
        <v>28</v>
      </c>
      <c r="D18" s="15" t="s">
        <v>37</v>
      </c>
      <c r="E18" s="16">
        <v>2916</v>
      </c>
      <c r="F18" s="16">
        <v>1.97</v>
      </c>
      <c r="G18" s="17"/>
      <c r="H18" s="18">
        <f t="shared" si="0"/>
        <v>0</v>
      </c>
      <c r="I18" s="19"/>
      <c r="J18" s="19"/>
    </row>
    <row r="19" spans="1:10" x14ac:dyDescent="0.35">
      <c r="A19" s="14" t="s">
        <v>38</v>
      </c>
      <c r="B19" s="14" t="s">
        <v>14</v>
      </c>
      <c r="C19" s="14" t="s">
        <v>15</v>
      </c>
      <c r="D19" s="15" t="s">
        <v>39</v>
      </c>
      <c r="E19" s="16">
        <v>56</v>
      </c>
      <c r="F19" s="16">
        <v>4.1500000000000004</v>
      </c>
      <c r="G19" s="17"/>
      <c r="H19" s="18">
        <f t="shared" si="0"/>
        <v>0</v>
      </c>
      <c r="I19" s="19"/>
      <c r="J19" s="19"/>
    </row>
    <row r="20" spans="1:10" x14ac:dyDescent="0.35">
      <c r="A20" s="14" t="s">
        <v>40</v>
      </c>
      <c r="B20" s="14" t="s">
        <v>14</v>
      </c>
      <c r="C20" s="14" t="s">
        <v>15</v>
      </c>
      <c r="D20" s="15" t="s">
        <v>41</v>
      </c>
      <c r="E20" s="16">
        <v>4</v>
      </c>
      <c r="F20" s="16">
        <v>193.94</v>
      </c>
      <c r="G20" s="17"/>
      <c r="H20" s="18">
        <f t="shared" si="0"/>
        <v>0</v>
      </c>
      <c r="I20" s="19"/>
      <c r="J20" s="19"/>
    </row>
    <row r="21" spans="1:10" x14ac:dyDescent="0.35">
      <c r="A21" s="14" t="s">
        <v>42</v>
      </c>
      <c r="B21" s="14" t="s">
        <v>14</v>
      </c>
      <c r="C21" s="14" t="s">
        <v>15</v>
      </c>
      <c r="D21" s="15" t="s">
        <v>43</v>
      </c>
      <c r="E21" s="16">
        <v>6</v>
      </c>
      <c r="F21" s="16">
        <v>26.79</v>
      </c>
      <c r="G21" s="17"/>
      <c r="H21" s="18">
        <f t="shared" si="0"/>
        <v>0</v>
      </c>
      <c r="I21" s="19"/>
      <c r="J21" s="19"/>
    </row>
    <row r="22" spans="1:10" x14ac:dyDescent="0.35">
      <c r="A22" s="14" t="s">
        <v>44</v>
      </c>
      <c r="B22" s="14" t="s">
        <v>14</v>
      </c>
      <c r="C22" s="14" t="s">
        <v>15</v>
      </c>
      <c r="D22" s="15" t="s">
        <v>45</v>
      </c>
      <c r="E22" s="16">
        <v>6</v>
      </c>
      <c r="F22" s="16">
        <v>122.96</v>
      </c>
      <c r="G22" s="17"/>
      <c r="H22" s="18">
        <f t="shared" si="0"/>
        <v>0</v>
      </c>
      <c r="I22" s="19"/>
      <c r="J22" s="19"/>
    </row>
    <row r="23" spans="1:10" x14ac:dyDescent="0.35">
      <c r="A23" s="14" t="s">
        <v>46</v>
      </c>
      <c r="B23" s="14" t="s">
        <v>14</v>
      </c>
      <c r="C23" s="14" t="s">
        <v>15</v>
      </c>
      <c r="D23" s="15" t="s">
        <v>47</v>
      </c>
      <c r="E23" s="16">
        <v>6</v>
      </c>
      <c r="F23" s="16">
        <v>140.01</v>
      </c>
      <c r="G23" s="17"/>
      <c r="H23" s="18">
        <f t="shared" si="0"/>
        <v>0</v>
      </c>
      <c r="I23" s="19"/>
      <c r="J23" s="19"/>
    </row>
    <row r="24" spans="1:10" x14ac:dyDescent="0.35">
      <c r="A24" s="14" t="s">
        <v>48</v>
      </c>
      <c r="B24" s="15" t="s">
        <v>14</v>
      </c>
      <c r="C24" s="14" t="s">
        <v>15</v>
      </c>
      <c r="D24" s="16" t="s">
        <v>49</v>
      </c>
      <c r="E24" s="16">
        <v>6</v>
      </c>
      <c r="F24" s="16">
        <v>16.82</v>
      </c>
      <c r="G24" s="17"/>
      <c r="H24" s="18">
        <f t="shared" si="0"/>
        <v>0</v>
      </c>
      <c r="I24" s="19"/>
      <c r="J24" s="19"/>
    </row>
    <row r="25" spans="1:10" x14ac:dyDescent="0.35">
      <c r="A25" s="14" t="s">
        <v>50</v>
      </c>
      <c r="B25" s="15" t="s">
        <v>14</v>
      </c>
      <c r="C25" s="14" t="s">
        <v>15</v>
      </c>
      <c r="D25" s="16" t="s">
        <v>51</v>
      </c>
      <c r="E25" s="16">
        <v>6</v>
      </c>
      <c r="F25" s="16">
        <v>76.930000000000007</v>
      </c>
      <c r="G25" s="17"/>
      <c r="H25" s="18">
        <f t="shared" si="0"/>
        <v>0</v>
      </c>
      <c r="I25" s="19"/>
      <c r="J25" s="19"/>
    </row>
    <row r="26" spans="1:10" x14ac:dyDescent="0.35">
      <c r="A26" s="14" t="s">
        <v>52</v>
      </c>
      <c r="B26" s="15" t="s">
        <v>14</v>
      </c>
      <c r="C26" s="14" t="s">
        <v>15</v>
      </c>
      <c r="D26" s="16" t="s">
        <v>53</v>
      </c>
      <c r="E26" s="16">
        <v>6</v>
      </c>
      <c r="F26" s="16">
        <v>15.48</v>
      </c>
      <c r="G26" s="17"/>
      <c r="H26" s="18">
        <f t="shared" si="0"/>
        <v>0</v>
      </c>
      <c r="I26" s="19"/>
      <c r="J26" s="19"/>
    </row>
    <row r="27" spans="1:10" x14ac:dyDescent="0.35">
      <c r="A27" s="14" t="s">
        <v>54</v>
      </c>
      <c r="B27" s="15" t="s">
        <v>14</v>
      </c>
      <c r="C27" s="14" t="s">
        <v>15</v>
      </c>
      <c r="D27" s="16" t="s">
        <v>55</v>
      </c>
      <c r="E27" s="16">
        <v>4</v>
      </c>
      <c r="F27" s="16">
        <v>14.43</v>
      </c>
      <c r="G27" s="17"/>
      <c r="H27" s="18">
        <f t="shared" si="0"/>
        <v>0</v>
      </c>
      <c r="I27" s="19"/>
      <c r="J27" s="19"/>
    </row>
    <row r="28" spans="1:10" x14ac:dyDescent="0.35">
      <c r="A28" s="14" t="s">
        <v>56</v>
      </c>
      <c r="B28" s="15" t="s">
        <v>14</v>
      </c>
      <c r="C28" s="14" t="s">
        <v>15</v>
      </c>
      <c r="D28" s="16" t="s">
        <v>57</v>
      </c>
      <c r="E28" s="16">
        <v>36</v>
      </c>
      <c r="F28" s="16">
        <v>24.95</v>
      </c>
      <c r="G28" s="17"/>
      <c r="H28" s="18">
        <f t="shared" si="0"/>
        <v>0</v>
      </c>
      <c r="I28" s="19"/>
      <c r="J28" s="19"/>
    </row>
    <row r="29" spans="1:10" x14ac:dyDescent="0.35">
      <c r="A29" s="14" t="s">
        <v>58</v>
      </c>
      <c r="B29" s="15" t="s">
        <v>14</v>
      </c>
      <c r="C29" s="14" t="s">
        <v>15</v>
      </c>
      <c r="D29" s="16" t="s">
        <v>59</v>
      </c>
      <c r="E29" s="16">
        <v>4</v>
      </c>
      <c r="F29" s="16">
        <v>51.8</v>
      </c>
      <c r="G29" s="17"/>
      <c r="H29" s="18">
        <f t="shared" si="0"/>
        <v>0</v>
      </c>
      <c r="I29" s="19"/>
      <c r="J29" s="19"/>
    </row>
    <row r="30" spans="1:10" x14ac:dyDescent="0.35">
      <c r="A30" s="14" t="s">
        <v>60</v>
      </c>
      <c r="B30" s="15" t="s">
        <v>14</v>
      </c>
      <c r="C30" s="14" t="s">
        <v>15</v>
      </c>
      <c r="D30" s="16" t="s">
        <v>61</v>
      </c>
      <c r="E30" s="16">
        <v>4</v>
      </c>
      <c r="F30" s="16">
        <v>21.58</v>
      </c>
      <c r="G30" s="17"/>
      <c r="H30" s="18">
        <f t="shared" si="0"/>
        <v>0</v>
      </c>
      <c r="I30" s="19"/>
      <c r="J30" s="19"/>
    </row>
    <row r="31" spans="1:10" x14ac:dyDescent="0.35">
      <c r="A31" s="14" t="s">
        <v>62</v>
      </c>
      <c r="B31" s="15" t="s">
        <v>14</v>
      </c>
      <c r="C31" s="14" t="s">
        <v>15</v>
      </c>
      <c r="D31" s="16" t="s">
        <v>63</v>
      </c>
      <c r="E31" s="16">
        <v>4</v>
      </c>
      <c r="F31" s="16">
        <v>243.83</v>
      </c>
      <c r="G31" s="17"/>
      <c r="H31" s="18">
        <f t="shared" si="0"/>
        <v>0</v>
      </c>
      <c r="I31" s="19"/>
      <c r="J31" s="19"/>
    </row>
    <row r="32" spans="1:10" x14ac:dyDescent="0.35">
      <c r="A32" s="10" t="s">
        <v>64</v>
      </c>
      <c r="B32" s="10" t="s">
        <v>10</v>
      </c>
      <c r="C32" s="10" t="s">
        <v>11</v>
      </c>
      <c r="D32" s="11" t="s">
        <v>65</v>
      </c>
      <c r="E32" s="12"/>
      <c r="F32" s="13"/>
      <c r="G32" s="13"/>
    </row>
    <row r="33" spans="1:10" x14ac:dyDescent="0.35">
      <c r="A33" s="14" t="s">
        <v>66</v>
      </c>
      <c r="B33" s="15" t="s">
        <v>14</v>
      </c>
      <c r="C33" s="14" t="s">
        <v>21</v>
      </c>
      <c r="D33" s="16" t="s">
        <v>67</v>
      </c>
      <c r="E33" s="16">
        <v>1563</v>
      </c>
      <c r="F33" s="16">
        <v>1.44</v>
      </c>
      <c r="G33" s="17"/>
      <c r="H33" s="18">
        <f t="shared" si="0"/>
        <v>0</v>
      </c>
      <c r="I33" s="19"/>
      <c r="J33" s="19"/>
    </row>
    <row r="34" spans="1:10" x14ac:dyDescent="0.35">
      <c r="A34" s="14" t="s">
        <v>68</v>
      </c>
      <c r="B34" s="15" t="s">
        <v>14</v>
      </c>
      <c r="C34" s="14" t="s">
        <v>21</v>
      </c>
      <c r="D34" s="16" t="s">
        <v>69</v>
      </c>
      <c r="E34" s="16">
        <v>3357</v>
      </c>
      <c r="F34" s="16">
        <v>2.44</v>
      </c>
      <c r="G34" s="17"/>
      <c r="H34" s="18">
        <f t="shared" si="0"/>
        <v>0</v>
      </c>
      <c r="I34" s="19"/>
      <c r="J34" s="19"/>
    </row>
    <row r="35" spans="1:10" x14ac:dyDescent="0.35">
      <c r="A35" s="14" t="s">
        <v>70</v>
      </c>
      <c r="B35" s="15" t="s">
        <v>14</v>
      </c>
      <c r="C35" s="14" t="s">
        <v>71</v>
      </c>
      <c r="D35" s="16" t="s">
        <v>72</v>
      </c>
      <c r="E35" s="16">
        <v>2990</v>
      </c>
      <c r="F35" s="16">
        <v>2.48</v>
      </c>
      <c r="G35" s="17"/>
      <c r="H35" s="18">
        <f t="shared" si="0"/>
        <v>0</v>
      </c>
      <c r="I35" s="19"/>
      <c r="J35" s="19"/>
    </row>
    <row r="36" spans="1:10" x14ac:dyDescent="0.35">
      <c r="A36" s="14" t="s">
        <v>73</v>
      </c>
      <c r="B36" s="15" t="s">
        <v>14</v>
      </c>
      <c r="C36" s="14" t="s">
        <v>71</v>
      </c>
      <c r="D36" s="16" t="s">
        <v>74</v>
      </c>
      <c r="E36" s="16">
        <v>1710</v>
      </c>
      <c r="F36" s="16">
        <v>4.42</v>
      </c>
      <c r="G36" s="17"/>
      <c r="H36" s="18">
        <f t="shared" si="0"/>
        <v>0</v>
      </c>
      <c r="I36" s="19"/>
      <c r="J36" s="19"/>
    </row>
    <row r="37" spans="1:10" x14ac:dyDescent="0.35">
      <c r="A37" s="14" t="s">
        <v>75</v>
      </c>
      <c r="B37" s="15" t="s">
        <v>14</v>
      </c>
      <c r="C37" s="14" t="s">
        <v>71</v>
      </c>
      <c r="D37" s="16" t="s">
        <v>76</v>
      </c>
      <c r="E37" s="16">
        <v>4980</v>
      </c>
      <c r="F37" s="16">
        <v>4.46</v>
      </c>
      <c r="G37" s="17"/>
      <c r="H37" s="18">
        <f t="shared" si="0"/>
        <v>0</v>
      </c>
      <c r="I37" s="19"/>
      <c r="J37" s="19"/>
    </row>
    <row r="38" spans="1:10" x14ac:dyDescent="0.35">
      <c r="A38" s="14" t="s">
        <v>77</v>
      </c>
      <c r="B38" s="15" t="s">
        <v>14</v>
      </c>
      <c r="C38" s="14" t="s">
        <v>71</v>
      </c>
      <c r="D38" s="16" t="s">
        <v>78</v>
      </c>
      <c r="E38" s="16">
        <v>56</v>
      </c>
      <c r="F38" s="16">
        <v>95.42</v>
      </c>
      <c r="G38" s="17"/>
      <c r="H38" s="18">
        <f t="shared" si="0"/>
        <v>0</v>
      </c>
      <c r="I38" s="19"/>
      <c r="J38" s="19"/>
    </row>
    <row r="39" spans="1:10" x14ac:dyDescent="0.35">
      <c r="A39" s="14" t="s">
        <v>79</v>
      </c>
      <c r="B39" s="15" t="s">
        <v>14</v>
      </c>
      <c r="C39" s="14" t="s">
        <v>21</v>
      </c>
      <c r="D39" s="16" t="s">
        <v>80</v>
      </c>
      <c r="E39" s="16">
        <v>497</v>
      </c>
      <c r="F39" s="16">
        <v>4.84</v>
      </c>
      <c r="G39" s="17"/>
      <c r="H39" s="18">
        <f t="shared" si="0"/>
        <v>0</v>
      </c>
      <c r="I39" s="19"/>
      <c r="J39" s="19"/>
    </row>
    <row r="40" spans="1:10" x14ac:dyDescent="0.35">
      <c r="A40" s="14" t="s">
        <v>81</v>
      </c>
      <c r="B40" s="15" t="s">
        <v>14</v>
      </c>
      <c r="C40" s="14" t="s">
        <v>71</v>
      </c>
      <c r="D40" s="16" t="s">
        <v>82</v>
      </c>
      <c r="E40" s="16">
        <v>85.92</v>
      </c>
      <c r="F40" s="16">
        <v>19.510000000000002</v>
      </c>
      <c r="G40" s="17"/>
      <c r="H40" s="18">
        <f t="shared" si="0"/>
        <v>0</v>
      </c>
      <c r="I40" s="19"/>
      <c r="J40" s="19"/>
    </row>
    <row r="41" spans="1:10" x14ac:dyDescent="0.35">
      <c r="A41" s="14" t="s">
        <v>83</v>
      </c>
      <c r="B41" s="15" t="s">
        <v>14</v>
      </c>
      <c r="C41" s="14" t="s">
        <v>28</v>
      </c>
      <c r="D41" s="16" t="s">
        <v>84</v>
      </c>
      <c r="E41" s="16">
        <v>6.4</v>
      </c>
      <c r="F41" s="16">
        <v>196.25</v>
      </c>
      <c r="G41" s="17"/>
      <c r="H41" s="18">
        <f t="shared" si="0"/>
        <v>0</v>
      </c>
      <c r="I41" s="19"/>
      <c r="J41" s="19"/>
    </row>
    <row r="42" spans="1:10" x14ac:dyDescent="0.35">
      <c r="A42" s="14" t="s">
        <v>85</v>
      </c>
      <c r="B42" s="15" t="s">
        <v>14</v>
      </c>
      <c r="C42" s="14" t="s">
        <v>28</v>
      </c>
      <c r="D42" s="16" t="s">
        <v>86</v>
      </c>
      <c r="E42" s="16">
        <v>282</v>
      </c>
      <c r="F42" s="16">
        <v>17.37</v>
      </c>
      <c r="G42" s="17"/>
      <c r="H42" s="18">
        <f t="shared" si="0"/>
        <v>0</v>
      </c>
      <c r="I42" s="19"/>
      <c r="J42" s="19"/>
    </row>
    <row r="43" spans="1:10" x14ac:dyDescent="0.35">
      <c r="A43" s="14" t="s">
        <v>87</v>
      </c>
      <c r="B43" s="15" t="s">
        <v>14</v>
      </c>
      <c r="C43" s="14" t="s">
        <v>88</v>
      </c>
      <c r="D43" s="16" t="s">
        <v>89</v>
      </c>
      <c r="E43" s="16">
        <v>4</v>
      </c>
      <c r="F43" s="16">
        <v>258.08</v>
      </c>
      <c r="G43" s="17"/>
      <c r="H43" s="18">
        <f t="shared" si="0"/>
        <v>0</v>
      </c>
      <c r="I43" s="19"/>
      <c r="J43" s="19"/>
    </row>
    <row r="44" spans="1:10" x14ac:dyDescent="0.35">
      <c r="A44" s="14" t="s">
        <v>85</v>
      </c>
      <c r="B44" s="15" t="s">
        <v>14</v>
      </c>
      <c r="C44" s="14" t="s">
        <v>28</v>
      </c>
      <c r="D44" s="16" t="s">
        <v>90</v>
      </c>
      <c r="E44" s="16">
        <v>56</v>
      </c>
      <c r="F44" s="16">
        <v>27.31</v>
      </c>
      <c r="G44" s="17"/>
      <c r="H44" s="18">
        <f t="shared" si="0"/>
        <v>0</v>
      </c>
      <c r="I44" s="19"/>
      <c r="J44" s="19"/>
    </row>
    <row r="45" spans="1:10" x14ac:dyDescent="0.35">
      <c r="A45" s="20"/>
      <c r="B45" s="20"/>
      <c r="C45" s="20"/>
      <c r="D45" s="21"/>
      <c r="E45" s="20"/>
      <c r="F45" s="20"/>
      <c r="G45" s="20"/>
      <c r="I45" s="19"/>
      <c r="J45" s="19"/>
    </row>
    <row r="46" spans="1:10" x14ac:dyDescent="0.35">
      <c r="D46" s="22" t="s">
        <v>91</v>
      </c>
      <c r="E46" s="23"/>
      <c r="F46" s="24"/>
      <c r="H46" s="25">
        <f>SUM(H9:H44)</f>
        <v>0</v>
      </c>
      <c r="J46" s="30"/>
    </row>
    <row r="47" spans="1:10" x14ac:dyDescent="0.35">
      <c r="E47" s="23"/>
      <c r="F47" s="24"/>
    </row>
    <row r="48" spans="1:10" x14ac:dyDescent="0.35">
      <c r="D48" t="s">
        <v>92</v>
      </c>
      <c r="E48" s="23"/>
      <c r="F48" s="24"/>
      <c r="H48" s="26">
        <f>ROUND(H46*0.13,2)</f>
        <v>0</v>
      </c>
    </row>
    <row r="49" spans="4:8" x14ac:dyDescent="0.35">
      <c r="D49" t="s">
        <v>93</v>
      </c>
      <c r="E49" s="23"/>
      <c r="F49" s="24"/>
      <c r="H49" s="26">
        <f>ROUND(H46*0.06,2)</f>
        <v>0</v>
      </c>
    </row>
    <row r="50" spans="4:8" x14ac:dyDescent="0.35">
      <c r="D50" t="s">
        <v>94</v>
      </c>
      <c r="E50" s="23"/>
      <c r="F50" s="24"/>
      <c r="H50" s="27">
        <f>H48+H49</f>
        <v>0</v>
      </c>
    </row>
    <row r="51" spans="4:8" x14ac:dyDescent="0.35">
      <c r="E51" s="23"/>
      <c r="F51" s="24"/>
    </row>
    <row r="52" spans="4:8" x14ac:dyDescent="0.35">
      <c r="D52" s="22" t="s">
        <v>95</v>
      </c>
      <c r="E52" s="28"/>
      <c r="F52" s="29"/>
      <c r="G52" s="22"/>
      <c r="H52" s="25">
        <f>H46+H50</f>
        <v>0</v>
      </c>
    </row>
  </sheetData>
  <sheetProtection algorithmName="SHA-512" hashValue="JpZi2H2GVWBdmig56eQyEoTC8P/Qspr7US7tJR0udDU3X4dm8xCutn7DEUqK/jiYQvLhmr24DyHgbcjpp8DP2g==" saltValue="nfMpopI3jj551HEgSILx/A==" spinCount="100000" sheet="1" objects="1" scenarios="1"/>
  <mergeCells count="2">
    <mergeCell ref="A2:H3"/>
    <mergeCell ref="A5:H5"/>
  </mergeCells>
  <conditionalFormatting sqref="G9:G22 G24:G31 G33:G44">
    <cfRule type="expression" dxfId="1" priority="2">
      <formula>$G9&gt;$F9</formula>
    </cfRule>
  </conditionalFormatting>
  <conditionalFormatting sqref="G23">
    <cfRule type="expression" dxfId="0" priority="1">
      <formula>$G23&gt;$F23</formula>
    </cfRule>
  </conditionalFormatting>
  <dataValidations count="2">
    <dataValidation type="list" allowBlank="1" showInputMessage="1" showErrorMessage="1" sqref="B8:B45" xr:uid="{00000000-0002-0000-0000-000000000000}">
      <formula1>"Capítulo,Partida,Mano de obra,Maquinaria,Material,Otros,"</formula1>
    </dataValidation>
    <dataValidation type="decimal" allowBlank="1" showInputMessage="1" showErrorMessage="1" error="El precio ofertado debe ser mayor que 0 y menor o igual que el precio máximo de referencia para PEM" sqref="G9:G44" xr:uid="{00000000-0002-0000-0000-000001000000}">
      <formula1>0.01</formula1>
      <formula2>F9</formula2>
    </dataValidation>
  </dataValidations>
  <pageMargins left="0.7" right="0.7" top="0.75" bottom="0.75" header="0.3" footer="0.3"/>
  <pageSetup paperSize="9" scale="81" orientation="portrait" horizontalDpi="300" verticalDpi="300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JARDINERIA Y RIEGO</vt:lpstr>
      <vt:lpstr>'JARDINERIA Y RIEGO'!Área_de_impresión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Purificacion Camacho Hernandez</dc:creator>
  <cp:lastModifiedBy>Beatriz Sanchez</cp:lastModifiedBy>
  <cp:lastPrinted>2020-07-31T17:08:50Z</cp:lastPrinted>
  <dcterms:created xsi:type="dcterms:W3CDTF">2020-07-31T17:06:51Z</dcterms:created>
  <dcterms:modified xsi:type="dcterms:W3CDTF">2020-08-01T16:36:14Z</dcterms:modified>
</cp:coreProperties>
</file>