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28 Servicio de limpieza\3.Pliego y calendario\"/>
    </mc:Choice>
  </mc:AlternateContent>
  <xr:revisionPtr revIDLastSave="0" documentId="13_ncr:1_{48B750F8-D09F-4D59-B91C-0D3E8D581347}" xr6:coauthVersionLast="46" xr6:coauthVersionMax="46" xr10:uidLastSave="{00000000-0000-0000-0000-000000000000}"/>
  <bookViews>
    <workbookView xWindow="-120" yWindow="-120" windowWidth="29040" windowHeight="15840" xr2:uid="{2728A09A-82DB-40F7-A073-780FFB0906A3}"/>
  </bookViews>
  <sheets>
    <sheet name="LOTE 1 ANEXO IX B " sheetId="1" r:id="rId1"/>
  </sheets>
  <definedNames>
    <definedName name="_xlnm.Print_Area" localSheetId="0">'LOTE 1 ANEXO IX B '!$A$1:$J$42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J8" i="1" s="1"/>
  <c r="H9" i="1"/>
  <c r="J9" i="1" s="1"/>
  <c r="H6" i="1"/>
  <c r="J6" i="1" s="1"/>
  <c r="H33" i="1"/>
  <c r="J33" i="1" s="1"/>
  <c r="H31" i="1"/>
  <c r="J31" i="1" s="1"/>
  <c r="H28" i="1"/>
  <c r="J28" i="1" s="1"/>
  <c r="H27" i="1"/>
  <c r="J27" i="1" s="1"/>
  <c r="H24" i="1"/>
  <c r="J24" i="1" s="1"/>
  <c r="H23" i="1"/>
  <c r="J23" i="1" s="1"/>
  <c r="H20" i="1"/>
  <c r="J20" i="1" s="1"/>
  <c r="H19" i="1"/>
  <c r="J19" i="1" s="1"/>
  <c r="H18" i="1"/>
  <c r="J18" i="1" s="1"/>
  <c r="H17" i="1"/>
  <c r="J17" i="1" s="1"/>
  <c r="H14" i="1"/>
  <c r="J14" i="1" s="1"/>
  <c r="H12" i="1"/>
  <c r="J12" i="1" s="1"/>
  <c r="H10" i="1"/>
  <c r="J10" i="1" s="1"/>
  <c r="J34" i="1" l="1"/>
  <c r="J21" i="1"/>
  <c r="J25" i="1"/>
  <c r="J29" i="1"/>
  <c r="J15" i="1"/>
  <c r="J35" i="1" l="1"/>
  <c r="J36" i="1" s="1"/>
</calcChain>
</file>

<file path=xl/sharedStrings.xml><?xml version="1.0" encoding="utf-8"?>
<sst xmlns="http://schemas.openxmlformats.org/spreadsheetml/2006/main" count="106" uniqueCount="80">
  <si>
    <t>ANEXO IX B LOTE 1 EXP. 21/028</t>
  </si>
  <si>
    <t>LOTE 1</t>
  </si>
  <si>
    <t>Concepto</t>
  </si>
  <si>
    <t>Precio unitario máximo hora de servicio/persona IVA excluido</t>
  </si>
  <si>
    <t>€/hora servicio</t>
  </si>
  <si>
    <t>horas</t>
  </si>
  <si>
    <t>Subtotal €</t>
  </si>
  <si>
    <t>CANON FIJO LOTE 1</t>
  </si>
  <si>
    <t>Horas de servicio canon fijo</t>
  </si>
  <si>
    <t>CANON FIJO</t>
  </si>
  <si>
    <t>Limpieza Certámenes</t>
  </si>
  <si>
    <t>€/m2</t>
  </si>
  <si>
    <t>m2</t>
  </si>
  <si>
    <t>€</t>
  </si>
  <si>
    <t>CANON VARIABLE LOTE 1</t>
  </si>
  <si>
    <t>Limp. Fase Montaje/ Desmontaje</t>
  </si>
  <si>
    <t>Tipo I</t>
  </si>
  <si>
    <t>Tipo</t>
  </si>
  <si>
    <t xml:space="preserve">Precio unitario máximo de licitación IVA excluido </t>
  </si>
  <si>
    <t>Tipo II</t>
  </si>
  <si>
    <t>Limpieza certámenes (montaje y desmontaje)</t>
  </si>
  <si>
    <t>Limpieza zonas comunes,  aseos y retirada de residuos</t>
  </si>
  <si>
    <r>
      <t>1,10 €/m</t>
    </r>
    <r>
      <rPr>
        <vertAlign val="superscript"/>
        <sz val="9"/>
        <rFont val="Arial Narrow"/>
        <family val="2"/>
      </rPr>
      <t>2</t>
    </r>
  </si>
  <si>
    <t>Tipo III</t>
  </si>
  <si>
    <t>€/h</t>
  </si>
  <si>
    <t>Horas</t>
  </si>
  <si>
    <t>Personal fijo en  aseos (montaje y desmontaje)</t>
  </si>
  <si>
    <t>Limpieza aseos,reposición material y retirada de residuos</t>
  </si>
  <si>
    <t>18,00€ Hora/persona</t>
  </si>
  <si>
    <t>Limp. Fase Montaje/ Desmontaje (personal fijo aseos)</t>
  </si>
  <si>
    <t>Limpieza certámenes (celebración)</t>
  </si>
  <si>
    <t>Limpieza actos o eventos no feriales (celebración) (*)</t>
  </si>
  <si>
    <t>Limp. Fase Celebración</t>
  </si>
  <si>
    <t>Limpieza actos o eventos no feriales (montaje y desmontaje)</t>
  </si>
  <si>
    <r>
      <t>0,13 €/m</t>
    </r>
    <r>
      <rPr>
        <vertAlign val="superscript"/>
        <sz val="9"/>
        <rFont val="Arial Narrow"/>
        <family val="2"/>
      </rPr>
      <t>2</t>
    </r>
  </si>
  <si>
    <t>Total Limpieza Certámenes</t>
  </si>
  <si>
    <t>Limpieza stands</t>
  </si>
  <si>
    <t>Tipo A</t>
  </si>
  <si>
    <r>
      <t>1,26 €/m</t>
    </r>
    <r>
      <rPr>
        <vertAlign val="superscript"/>
        <sz val="9"/>
        <rFont val="Arial Narrow"/>
        <family val="2"/>
      </rPr>
      <t>2</t>
    </r>
  </si>
  <si>
    <t>Limpieza de Stands</t>
  </si>
  <si>
    <t>Tipo B</t>
  </si>
  <si>
    <r>
      <t>1,68 €/m</t>
    </r>
    <r>
      <rPr>
        <vertAlign val="superscript"/>
        <sz val="9"/>
        <rFont val="Arial Narrow"/>
        <family val="2"/>
      </rPr>
      <t>2</t>
    </r>
  </si>
  <si>
    <t>Limpieza Tipo A</t>
  </si>
  <si>
    <t>Tipo C</t>
  </si>
  <si>
    <r>
      <t>0,42 €/m</t>
    </r>
    <r>
      <rPr>
        <vertAlign val="superscript"/>
        <sz val="9"/>
        <rFont val="Arial Narrow"/>
        <family val="2"/>
      </rPr>
      <t>2</t>
    </r>
  </si>
  <si>
    <t>Limpieza Tipo B</t>
  </si>
  <si>
    <t>Tipo D</t>
  </si>
  <si>
    <r>
      <t>5,50 €/m</t>
    </r>
    <r>
      <rPr>
        <vertAlign val="superscript"/>
        <sz val="9"/>
        <rFont val="Arial Narrow"/>
        <family val="2"/>
      </rPr>
      <t>2</t>
    </r>
  </si>
  <si>
    <t>Limpieza Tipo C</t>
  </si>
  <si>
    <t>Desinfección por pulverización</t>
  </si>
  <si>
    <t>Desinfección zonas comunes</t>
  </si>
  <si>
    <r>
      <t>0,05 €/m</t>
    </r>
    <r>
      <rPr>
        <vertAlign val="superscript"/>
        <sz val="9"/>
        <rFont val="Arial Narrow"/>
        <family val="2"/>
      </rPr>
      <t>2</t>
    </r>
  </si>
  <si>
    <t>Limpieza tipo D</t>
  </si>
  <si>
    <t>Desinfección por nebulización</t>
  </si>
  <si>
    <r>
      <t>0,21 €/m</t>
    </r>
    <r>
      <rPr>
        <vertAlign val="superscript"/>
        <sz val="9"/>
        <rFont val="Arial Narrow"/>
        <family val="2"/>
      </rPr>
      <t>2</t>
    </r>
  </si>
  <si>
    <t>Total Limpieza de Stands</t>
  </si>
  <si>
    <t>Alquiler contenedor residuos 800L</t>
  </si>
  <si>
    <t>Alquiler Contenedor</t>
  </si>
  <si>
    <t>19,50 €/Ud.</t>
  </si>
  <si>
    <t>Desinfección</t>
  </si>
  <si>
    <t xml:space="preserve">m2 </t>
  </si>
  <si>
    <t>Alquiler contenedor residuos 30m3</t>
  </si>
  <si>
    <t>119,00 €/Ud.</t>
  </si>
  <si>
    <t>(*) En formato excel, deberá cumplimentar únicamente las celdas señaladas en amarillo para obtener de forma automática el total ofertado.</t>
  </si>
  <si>
    <t>Total desinfección</t>
  </si>
  <si>
    <t>Alquiler contenedores</t>
  </si>
  <si>
    <t>€/Ud.</t>
  </si>
  <si>
    <t>Ud.</t>
  </si>
  <si>
    <t>Total alquiler contenedores</t>
  </si>
  <si>
    <t>Limpieza de actos o eventos no feriales</t>
  </si>
  <si>
    <t>Montaje- desmontaje y retirada residuos</t>
  </si>
  <si>
    <t>Celebración</t>
  </si>
  <si>
    <t>Total Limpieza de actos o eventos no feriales</t>
  </si>
  <si>
    <t>CANON VARIABLE</t>
  </si>
  <si>
    <t>TOTAL OFERTADO IVA EXCLUIDO (indicar en Anexo IX A, total oferta económica lote 1)</t>
  </si>
  <si>
    <t>..........................., ........ de .............................. de 202..</t>
  </si>
  <si>
    <t xml:space="preserve">                      </t>
  </si>
  <si>
    <t xml:space="preserve">  Fdo.: ..........................................................</t>
  </si>
  <si>
    <t xml:space="preserve">Precio unitario ofertado IVA excluido </t>
  </si>
  <si>
    <t>Precio unitario ofertado 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</si>
</sst>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vertAlign val="superscript"/>
      <sz val="9"/>
      <name val="Arial Narrow"/>
      <family val="2"/>
    </font>
    <font>
      <b/>
      <sz val="9"/>
      <color theme="0" tint="-4.9989318521683403E-2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theme="0" tint="-0.14996795556505021"/>
      </right>
      <top style="medium">
        <color indexed="64"/>
      </top>
      <bottom/>
      <diagonal/>
    </border>
    <border>
      <left style="thin">
        <color theme="0" tint="-0.1499679555650502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medium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double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indexed="64"/>
      </right>
      <top style="double">
        <color indexed="64"/>
      </top>
      <bottom style="thin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theme="0" tint="-0.14996795556505021"/>
      </right>
      <top style="double">
        <color indexed="64"/>
      </top>
      <bottom style="thin">
        <color theme="0" tint="-0.14996795556505021"/>
      </bottom>
      <diagonal/>
    </border>
    <border>
      <left style="thick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indexed="64"/>
      </left>
      <right/>
      <top/>
      <bottom/>
      <diagonal/>
    </border>
    <border>
      <left style="thin">
        <color theme="0" tint="-0.14996795556505021"/>
      </left>
      <right style="thick">
        <color indexed="64"/>
      </right>
      <top/>
      <bottom style="thin">
        <color theme="0" tint="-0.14996795556505021"/>
      </bottom>
      <diagonal/>
    </border>
    <border>
      <left style="thick">
        <color indexed="64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ck">
        <color indexed="64"/>
      </right>
      <top style="thin">
        <color theme="0" tint="-0.14996795556505021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thick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0">
    <xf numFmtId="0" fontId="0" fillId="0" borderId="0" xfId="0"/>
    <xf numFmtId="0" fontId="3" fillId="0" borderId="0" xfId="0" applyFont="1"/>
    <xf numFmtId="4" fontId="4" fillId="0" borderId="0" xfId="0" applyNumberFormat="1" applyFont="1"/>
    <xf numFmtId="0" fontId="6" fillId="0" borderId="4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7" fillId="4" borderId="8" xfId="0" applyFont="1" applyFill="1" applyBorder="1" applyAlignment="1">
      <alignment horizontal="justify" vertical="center" wrapText="1"/>
    </xf>
    <xf numFmtId="4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9" xfId="0" applyFont="1" applyFill="1" applyBorder="1"/>
    <xf numFmtId="0" fontId="3" fillId="6" borderId="10" xfId="0" applyFont="1" applyFill="1" applyBorder="1"/>
    <xf numFmtId="3" fontId="3" fillId="0" borderId="7" xfId="0" applyNumberFormat="1" applyFont="1" applyBorder="1"/>
    <xf numFmtId="44" fontId="4" fillId="6" borderId="11" xfId="1" applyFont="1" applyFill="1" applyBorder="1"/>
    <xf numFmtId="0" fontId="6" fillId="0" borderId="0" xfId="0" applyFont="1" applyAlignment="1">
      <alignment horizontal="justify" vertical="center"/>
    </xf>
    <xf numFmtId="0" fontId="4" fillId="0" borderId="12" xfId="0" applyFont="1" applyBorder="1"/>
    <xf numFmtId="0" fontId="3" fillId="0" borderId="13" xfId="0" applyFont="1" applyBorder="1"/>
    <xf numFmtId="0" fontId="4" fillId="0" borderId="13" xfId="0" applyFont="1" applyBorder="1" applyAlignment="1">
      <alignment horizontal="center" vertical="center"/>
    </xf>
    <xf numFmtId="44" fontId="4" fillId="0" borderId="14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/>
    <xf numFmtId="2" fontId="3" fillId="0" borderId="18" xfId="0" applyNumberFormat="1" applyFont="1" applyBorder="1"/>
    <xf numFmtId="3" fontId="3" fillId="0" borderId="18" xfId="0" applyNumberFormat="1" applyFont="1" applyBorder="1"/>
    <xf numFmtId="44" fontId="3" fillId="0" borderId="19" xfId="1" applyFont="1" applyBorder="1"/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44" fontId="4" fillId="0" borderId="2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 shrinkToFit="1"/>
    </xf>
    <xf numFmtId="8" fontId="8" fillId="0" borderId="6" xfId="0" applyNumberFormat="1" applyFont="1" applyBorder="1" applyAlignment="1">
      <alignment horizontal="center" vertical="center" wrapText="1"/>
    </xf>
    <xf numFmtId="2" fontId="3" fillId="0" borderId="24" xfId="0" applyNumberFormat="1" applyFont="1" applyBorder="1"/>
    <xf numFmtId="3" fontId="3" fillId="0" borderId="24" xfId="0" applyNumberFormat="1" applyFont="1" applyBorder="1"/>
    <xf numFmtId="44" fontId="3" fillId="0" borderId="25" xfId="1" applyFont="1" applyBorder="1"/>
    <xf numFmtId="0" fontId="6" fillId="0" borderId="8" xfId="0" applyFont="1" applyBorder="1" applyAlignment="1">
      <alignment horizontal="left" vertical="center" wrapText="1"/>
    </xf>
    <xf numFmtId="0" fontId="3" fillId="0" borderId="23" xfId="0" applyFont="1" applyBorder="1"/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 wrapText="1"/>
    </xf>
    <xf numFmtId="4" fontId="3" fillId="0" borderId="29" xfId="0" applyNumberFormat="1" applyFont="1" applyBorder="1" applyAlignment="1">
      <alignment vertical="center"/>
    </xf>
    <xf numFmtId="3" fontId="3" fillId="0" borderId="29" xfId="0" applyNumberFormat="1" applyFont="1" applyBorder="1" applyAlignment="1">
      <alignment vertical="center"/>
    </xf>
    <xf numFmtId="44" fontId="3" fillId="0" borderId="30" xfId="1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3" fontId="10" fillId="7" borderId="34" xfId="0" applyNumberFormat="1" applyFont="1" applyFill="1" applyBorder="1"/>
    <xf numFmtId="44" fontId="4" fillId="7" borderId="35" xfId="0" applyNumberFormat="1" applyFont="1" applyFill="1" applyBorder="1"/>
    <xf numFmtId="0" fontId="4" fillId="0" borderId="36" xfId="0" applyFont="1" applyBorder="1"/>
    <xf numFmtId="0" fontId="3" fillId="0" borderId="37" xfId="0" applyFont="1" applyBorder="1"/>
    <xf numFmtId="0" fontId="4" fillId="0" borderId="37" xfId="0" applyFont="1" applyBorder="1" applyAlignment="1">
      <alignment horizontal="center" vertical="center"/>
    </xf>
    <xf numFmtId="44" fontId="4" fillId="0" borderId="38" xfId="0" applyNumberFormat="1" applyFont="1" applyBorder="1" applyAlignment="1">
      <alignment horizontal="center" vertical="center"/>
    </xf>
    <xf numFmtId="0" fontId="3" fillId="0" borderId="39" xfId="0" applyFont="1" applyBorder="1"/>
    <xf numFmtId="2" fontId="3" fillId="0" borderId="0" xfId="0" applyNumberFormat="1" applyFont="1"/>
    <xf numFmtId="4" fontId="3" fillId="0" borderId="0" xfId="0" applyNumberFormat="1" applyFont="1"/>
    <xf numFmtId="44" fontId="3" fillId="0" borderId="40" xfId="1" applyFont="1" applyBorder="1"/>
    <xf numFmtId="0" fontId="6" fillId="0" borderId="5" xfId="0" applyFont="1" applyBorder="1" applyAlignment="1">
      <alignment horizontal="left" vertical="center" wrapText="1"/>
    </xf>
    <xf numFmtId="4" fontId="6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wrapText="1"/>
    </xf>
    <xf numFmtId="0" fontId="4" fillId="7" borderId="41" xfId="0" applyFont="1" applyFill="1" applyBorder="1"/>
    <xf numFmtId="0" fontId="4" fillId="7" borderId="42" xfId="0" applyFont="1" applyFill="1" applyBorder="1"/>
    <xf numFmtId="0" fontId="4" fillId="7" borderId="43" xfId="0" applyFont="1" applyFill="1" applyBorder="1"/>
    <xf numFmtId="3" fontId="10" fillId="7" borderId="44" xfId="0" applyNumberFormat="1" applyFont="1" applyFill="1" applyBorder="1"/>
    <xf numFmtId="44" fontId="4" fillId="7" borderId="45" xfId="1" applyFont="1" applyFill="1" applyBorder="1"/>
    <xf numFmtId="0" fontId="4" fillId="0" borderId="37" xfId="0" applyFont="1" applyBorder="1"/>
    <xf numFmtId="0" fontId="4" fillId="0" borderId="46" xfId="0" applyFont="1" applyBorder="1" applyAlignment="1">
      <alignment horizontal="center" vertical="center"/>
    </xf>
    <xf numFmtId="44" fontId="4" fillId="0" borderId="47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left" vertical="center" wrapText="1"/>
    </xf>
    <xf numFmtId="0" fontId="3" fillId="0" borderId="39" xfId="0" applyFont="1" applyBorder="1" applyAlignment="1">
      <alignment wrapText="1"/>
    </xf>
    <xf numFmtId="0" fontId="3" fillId="2" borderId="0" xfId="0" applyFont="1" applyFill="1"/>
    <xf numFmtId="44" fontId="4" fillId="7" borderId="48" xfId="0" applyNumberFormat="1" applyFont="1" applyFill="1" applyBorder="1"/>
    <xf numFmtId="0" fontId="3" fillId="0" borderId="49" xfId="0" applyFont="1" applyBorder="1" applyAlignment="1">
      <alignment wrapText="1"/>
    </xf>
    <xf numFmtId="0" fontId="3" fillId="0" borderId="50" xfId="0" applyFont="1" applyBorder="1"/>
    <xf numFmtId="2" fontId="3" fillId="0" borderId="50" xfId="0" applyNumberFormat="1" applyFont="1" applyBorder="1"/>
    <xf numFmtId="44" fontId="3" fillId="0" borderId="4" xfId="1" applyFont="1" applyBorder="1"/>
    <xf numFmtId="0" fontId="4" fillId="7" borderId="51" xfId="0" applyFont="1" applyFill="1" applyBorder="1"/>
    <xf numFmtId="0" fontId="3" fillId="7" borderId="52" xfId="0" applyFont="1" applyFill="1" applyBorder="1"/>
    <xf numFmtId="44" fontId="3" fillId="7" borderId="53" xfId="0" applyNumberFormat="1" applyFont="1" applyFill="1" applyBorder="1"/>
    <xf numFmtId="0" fontId="4" fillId="0" borderId="54" xfId="0" applyFont="1" applyBorder="1" applyAlignment="1">
      <alignment wrapText="1"/>
    </xf>
    <xf numFmtId="0" fontId="3" fillId="0" borderId="46" xfId="0" applyFont="1" applyBorder="1"/>
    <xf numFmtId="0" fontId="3" fillId="0" borderId="55" xfId="0" applyFont="1" applyBorder="1" applyAlignment="1">
      <alignment wrapText="1"/>
    </xf>
    <xf numFmtId="4" fontId="3" fillId="0" borderId="18" xfId="0" applyNumberFormat="1" applyFont="1" applyBorder="1"/>
    <xf numFmtId="44" fontId="3" fillId="0" borderId="56" xfId="1" applyFont="1" applyBorder="1"/>
    <xf numFmtId="0" fontId="3" fillId="0" borderId="57" xfId="0" applyFont="1" applyBorder="1"/>
    <xf numFmtId="44" fontId="4" fillId="0" borderId="58" xfId="0" applyNumberFormat="1" applyFont="1" applyBorder="1" applyAlignment="1">
      <alignment horizontal="center" vertical="center"/>
    </xf>
    <xf numFmtId="0" fontId="3" fillId="0" borderId="59" xfId="0" applyFont="1" applyBorder="1" applyAlignment="1">
      <alignment vertical="center" wrapText="1"/>
    </xf>
    <xf numFmtId="0" fontId="3" fillId="0" borderId="60" xfId="0" applyFont="1" applyBorder="1" applyAlignment="1">
      <alignment vertical="center" wrapText="1"/>
    </xf>
    <xf numFmtId="4" fontId="3" fillId="0" borderId="61" xfId="0" applyNumberFormat="1" applyFont="1" applyBorder="1"/>
    <xf numFmtId="3" fontId="3" fillId="0" borderId="62" xfId="0" applyNumberFormat="1" applyFont="1" applyBorder="1"/>
    <xf numFmtId="44" fontId="3" fillId="0" borderId="63" xfId="1" applyFont="1" applyBorder="1"/>
    <xf numFmtId="0" fontId="4" fillId="7" borderId="64" xfId="0" applyFont="1" applyFill="1" applyBorder="1"/>
    <xf numFmtId="0" fontId="4" fillId="7" borderId="65" xfId="0" applyFont="1" applyFill="1" applyBorder="1"/>
    <xf numFmtId="0" fontId="4" fillId="7" borderId="66" xfId="0" applyFont="1" applyFill="1" applyBorder="1"/>
    <xf numFmtId="3" fontId="10" fillId="7" borderId="67" xfId="0" applyNumberFormat="1" applyFont="1" applyFill="1" applyBorder="1"/>
    <xf numFmtId="44" fontId="4" fillId="7" borderId="68" xfId="1" applyFont="1" applyFill="1" applyBorder="1"/>
    <xf numFmtId="0" fontId="3" fillId="6" borderId="69" xfId="0" applyFont="1" applyFill="1" applyBorder="1"/>
    <xf numFmtId="44" fontId="4" fillId="6" borderId="70" xfId="1" applyFont="1" applyFill="1" applyBorder="1"/>
    <xf numFmtId="164" fontId="4" fillId="8" borderId="7" xfId="0" applyNumberFormat="1" applyFont="1" applyFill="1" applyBorder="1" applyAlignment="1">
      <alignment vertical="center" wrapText="1"/>
    </xf>
    <xf numFmtId="4" fontId="3" fillId="5" borderId="5" xfId="0" applyNumberFormat="1" applyFont="1" applyFill="1" applyBorder="1" applyAlignment="1" applyProtection="1">
      <alignment horizontal="center"/>
      <protection locked="0"/>
    </xf>
    <xf numFmtId="0" fontId="6" fillId="0" borderId="21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3" fillId="0" borderId="8" xfId="0" applyFont="1" applyBorder="1"/>
    <xf numFmtId="0" fontId="3" fillId="5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4" fontId="6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4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6" fillId="5" borderId="26" xfId="0" applyNumberFormat="1" applyFont="1" applyFill="1" applyBorder="1" applyAlignment="1" applyProtection="1">
      <alignment horizontal="center" vertical="center" wrapText="1"/>
      <protection locked="0"/>
    </xf>
    <xf numFmtId="4" fontId="6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7" borderId="31" xfId="0" applyFont="1" applyFill="1" applyBorder="1"/>
    <xf numFmtId="0" fontId="4" fillId="7" borderId="32" xfId="0" applyFont="1" applyFill="1" applyBorder="1"/>
    <xf numFmtId="0" fontId="4" fillId="7" borderId="33" xfId="0" applyFont="1" applyFill="1" applyBorder="1"/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C899D-53F5-4759-9B3A-1CFBF1A3C2D9}">
  <sheetPr>
    <pageSetUpPr fitToPage="1"/>
  </sheetPr>
  <dimension ref="A1:J41"/>
  <sheetViews>
    <sheetView tabSelected="1" zoomScale="85" zoomScaleNormal="85" workbookViewId="0">
      <selection activeCell="D6" sqref="D6"/>
    </sheetView>
  </sheetViews>
  <sheetFormatPr baseColWidth="10" defaultRowHeight="15" x14ac:dyDescent="0.25"/>
  <cols>
    <col min="2" max="2" width="15.85546875" customWidth="1"/>
    <col min="3" max="3" width="13.28515625" customWidth="1"/>
    <col min="4" max="4" width="14.140625" customWidth="1"/>
    <col min="5" max="5" width="2.5703125" customWidth="1"/>
    <col min="6" max="6" width="31.5703125" bestFit="1" customWidth="1"/>
    <col min="10" max="10" width="18.28515625" customWidth="1"/>
  </cols>
  <sheetData>
    <row r="1" spans="1:10" ht="19.5" customHeight="1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4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thickBot="1" x14ac:dyDescent="0.3">
      <c r="A4" s="2"/>
      <c r="B4" s="2"/>
      <c r="C4" s="2"/>
      <c r="D4" s="2"/>
      <c r="E4" s="1"/>
      <c r="F4" s="105" t="s">
        <v>1</v>
      </c>
      <c r="G4" s="106"/>
      <c r="H4" s="106"/>
      <c r="I4" s="106"/>
      <c r="J4" s="107"/>
    </row>
    <row r="5" spans="1:10" ht="54.75" thickBot="1" x14ac:dyDescent="0.3">
      <c r="A5" s="3"/>
      <c r="B5" s="4" t="s">
        <v>2</v>
      </c>
      <c r="C5" s="5" t="s">
        <v>3</v>
      </c>
      <c r="D5" s="5" t="s">
        <v>79</v>
      </c>
      <c r="E5" s="1"/>
      <c r="F5" s="1"/>
      <c r="G5" s="1"/>
      <c r="H5" s="6" t="s">
        <v>4</v>
      </c>
      <c r="I5" s="7" t="s">
        <v>5</v>
      </c>
      <c r="J5" s="7" t="s">
        <v>6</v>
      </c>
    </row>
    <row r="6" spans="1:10" ht="47.25" customHeight="1" thickBot="1" x14ac:dyDescent="0.3">
      <c r="A6" s="8" t="s">
        <v>7</v>
      </c>
      <c r="B6" s="5" t="s">
        <v>8</v>
      </c>
      <c r="C6" s="9">
        <v>18</v>
      </c>
      <c r="D6" s="10"/>
      <c r="E6" s="1"/>
      <c r="F6" s="11" t="s">
        <v>9</v>
      </c>
      <c r="G6" s="12"/>
      <c r="H6" s="13">
        <f>D6</f>
        <v>0</v>
      </c>
      <c r="I6" s="13">
        <v>30198</v>
      </c>
      <c r="J6" s="14">
        <f>H6*I6</f>
        <v>0</v>
      </c>
    </row>
    <row r="7" spans="1:10" ht="15.75" thickBot="1" x14ac:dyDescent="0.3">
      <c r="A7" s="15"/>
      <c r="B7" s="1"/>
      <c r="C7" s="1"/>
      <c r="D7" s="1"/>
      <c r="E7" s="1"/>
      <c r="F7" s="16" t="s">
        <v>10</v>
      </c>
      <c r="G7" s="17"/>
      <c r="H7" s="18" t="s">
        <v>11</v>
      </c>
      <c r="I7" s="18" t="s">
        <v>12</v>
      </c>
      <c r="J7" s="19" t="s">
        <v>13</v>
      </c>
    </row>
    <row r="8" spans="1:10" ht="15" customHeight="1" thickBot="1" x14ac:dyDescent="0.3">
      <c r="A8" s="108" t="s">
        <v>14</v>
      </c>
      <c r="B8" s="109"/>
      <c r="C8" s="109"/>
      <c r="D8" s="110"/>
      <c r="E8" s="1"/>
      <c r="F8" s="20" t="s">
        <v>15</v>
      </c>
      <c r="G8" s="21" t="s">
        <v>16</v>
      </c>
      <c r="H8" s="22">
        <f>ROUND(D10+D10*50%,2)</f>
        <v>0</v>
      </c>
      <c r="I8" s="23">
        <v>66500</v>
      </c>
      <c r="J8" s="24">
        <f>+I8*H8</f>
        <v>0</v>
      </c>
    </row>
    <row r="9" spans="1:10" ht="52.5" customHeight="1" thickBot="1" x14ac:dyDescent="0.3">
      <c r="A9" s="25" t="s">
        <v>17</v>
      </c>
      <c r="B9" s="26" t="s">
        <v>2</v>
      </c>
      <c r="C9" s="26" t="s">
        <v>18</v>
      </c>
      <c r="D9" s="26" t="s">
        <v>78</v>
      </c>
      <c r="E9" s="1"/>
      <c r="F9" s="27"/>
      <c r="G9" s="21" t="s">
        <v>19</v>
      </c>
      <c r="H9" s="22">
        <f>ROUND(D10+D10*15%,2)</f>
        <v>0</v>
      </c>
      <c r="I9" s="23">
        <v>142900</v>
      </c>
      <c r="J9" s="24">
        <f>H9*I9</f>
        <v>0</v>
      </c>
    </row>
    <row r="10" spans="1:10" x14ac:dyDescent="0.25">
      <c r="A10" s="98" t="s">
        <v>20</v>
      </c>
      <c r="B10" s="112" t="s">
        <v>21</v>
      </c>
      <c r="C10" s="114" t="s">
        <v>22</v>
      </c>
      <c r="D10" s="115"/>
      <c r="E10" s="1"/>
      <c r="F10" s="28"/>
      <c r="G10" s="21" t="s">
        <v>23</v>
      </c>
      <c r="H10" s="22">
        <f>D10</f>
        <v>0</v>
      </c>
      <c r="I10" s="23">
        <v>143300</v>
      </c>
      <c r="J10" s="24">
        <f t="shared" ref="J10" si="0">+I10*H10</f>
        <v>0</v>
      </c>
    </row>
    <row r="11" spans="1:10" ht="70.5" customHeight="1" thickBot="1" x14ac:dyDescent="0.3">
      <c r="A11" s="111"/>
      <c r="B11" s="113"/>
      <c r="C11" s="113"/>
      <c r="D11" s="116"/>
      <c r="E11" s="1"/>
      <c r="F11" s="29"/>
      <c r="G11" s="1"/>
      <c r="H11" s="30" t="s">
        <v>24</v>
      </c>
      <c r="I11" s="30" t="s">
        <v>25</v>
      </c>
      <c r="J11" s="31" t="s">
        <v>13</v>
      </c>
    </row>
    <row r="12" spans="1:10" ht="54.75" thickBot="1" x14ac:dyDescent="0.3">
      <c r="A12" s="32" t="s">
        <v>26</v>
      </c>
      <c r="B12" s="5" t="s">
        <v>27</v>
      </c>
      <c r="C12" s="33" t="s">
        <v>28</v>
      </c>
      <c r="D12" s="115"/>
      <c r="E12" s="1"/>
      <c r="F12" s="29" t="s">
        <v>29</v>
      </c>
      <c r="G12" s="1"/>
      <c r="H12" s="34">
        <f>D12</f>
        <v>0</v>
      </c>
      <c r="I12" s="35">
        <v>2863</v>
      </c>
      <c r="J12" s="36">
        <f>I12*H12</f>
        <v>0</v>
      </c>
    </row>
    <row r="13" spans="1:10" ht="57" customHeight="1" thickBot="1" x14ac:dyDescent="0.3">
      <c r="A13" s="37" t="s">
        <v>30</v>
      </c>
      <c r="B13" s="112" t="s">
        <v>21</v>
      </c>
      <c r="C13" s="114" t="s">
        <v>28</v>
      </c>
      <c r="D13" s="120"/>
      <c r="E13" s="1"/>
      <c r="F13" s="38"/>
      <c r="G13" s="1"/>
      <c r="H13" s="30" t="s">
        <v>24</v>
      </c>
      <c r="I13" s="30" t="s">
        <v>25</v>
      </c>
      <c r="J13" s="31" t="s">
        <v>13</v>
      </c>
    </row>
    <row r="14" spans="1:10" ht="65.25" customHeight="1" thickBot="1" x14ac:dyDescent="0.3">
      <c r="A14" s="37" t="s">
        <v>31</v>
      </c>
      <c r="B14" s="122"/>
      <c r="C14" s="123"/>
      <c r="D14" s="121"/>
      <c r="E14" s="1"/>
      <c r="F14" s="39" t="s">
        <v>32</v>
      </c>
      <c r="G14" s="40"/>
      <c r="H14" s="41">
        <f>D12</f>
        <v>0</v>
      </c>
      <c r="I14" s="42">
        <v>19923</v>
      </c>
      <c r="J14" s="43">
        <f>+I14*H14</f>
        <v>0</v>
      </c>
    </row>
    <row r="15" spans="1:10" ht="90.75" customHeight="1" thickBot="1" x14ac:dyDescent="0.3">
      <c r="A15" s="37" t="s">
        <v>33</v>
      </c>
      <c r="B15" s="26" t="s">
        <v>21</v>
      </c>
      <c r="C15" s="44" t="s">
        <v>34</v>
      </c>
      <c r="D15" s="10"/>
      <c r="E15" s="1"/>
      <c r="F15" s="124" t="s">
        <v>35</v>
      </c>
      <c r="G15" s="125"/>
      <c r="H15" s="126"/>
      <c r="I15" s="45"/>
      <c r="J15" s="46">
        <f>SUM(J8:J14)</f>
        <v>0</v>
      </c>
    </row>
    <row r="16" spans="1:10" ht="17.25" thickTop="1" thickBot="1" x14ac:dyDescent="0.3">
      <c r="A16" s="98" t="s">
        <v>36</v>
      </c>
      <c r="B16" s="26" t="s">
        <v>37</v>
      </c>
      <c r="C16" s="44" t="s">
        <v>38</v>
      </c>
      <c r="D16" s="10"/>
      <c r="E16" s="1"/>
      <c r="F16" s="47" t="s">
        <v>39</v>
      </c>
      <c r="G16" s="48"/>
      <c r="H16" s="49" t="s">
        <v>11</v>
      </c>
      <c r="I16" s="49" t="s">
        <v>12</v>
      </c>
      <c r="J16" s="50" t="s">
        <v>13</v>
      </c>
    </row>
    <row r="17" spans="1:10" ht="16.5" thickBot="1" x14ac:dyDescent="0.3">
      <c r="A17" s="99"/>
      <c r="B17" s="26" t="s">
        <v>40</v>
      </c>
      <c r="C17" s="44" t="s">
        <v>41</v>
      </c>
      <c r="D17" s="10"/>
      <c r="E17" s="1"/>
      <c r="F17" s="51" t="s">
        <v>42</v>
      </c>
      <c r="G17" s="1"/>
      <c r="H17" s="52">
        <f>D16</f>
        <v>0</v>
      </c>
      <c r="I17" s="53">
        <v>113414</v>
      </c>
      <c r="J17" s="54">
        <f>+I17*H17</f>
        <v>0</v>
      </c>
    </row>
    <row r="18" spans="1:10" ht="16.5" thickBot="1" x14ac:dyDescent="0.3">
      <c r="A18" s="99"/>
      <c r="B18" s="26" t="s">
        <v>43</v>
      </c>
      <c r="C18" s="44" t="s">
        <v>44</v>
      </c>
      <c r="D18" s="10"/>
      <c r="E18" s="1"/>
      <c r="F18" s="51" t="s">
        <v>45</v>
      </c>
      <c r="G18" s="1"/>
      <c r="H18" s="52">
        <f>D17</f>
        <v>0</v>
      </c>
      <c r="I18" s="53">
        <v>38470</v>
      </c>
      <c r="J18" s="54">
        <f t="shared" ref="J18:J20" si="1">+I18*H18</f>
        <v>0</v>
      </c>
    </row>
    <row r="19" spans="1:10" ht="16.5" thickBot="1" x14ac:dyDescent="0.3">
      <c r="A19" s="100"/>
      <c r="B19" s="4" t="s">
        <v>46</v>
      </c>
      <c r="C19" s="44" t="s">
        <v>47</v>
      </c>
      <c r="D19" s="97"/>
      <c r="E19" s="1"/>
      <c r="F19" s="51" t="s">
        <v>48</v>
      </c>
      <c r="G19" s="1"/>
      <c r="H19" s="52">
        <f>D18</f>
        <v>0</v>
      </c>
      <c r="I19" s="53">
        <v>8600</v>
      </c>
      <c r="J19" s="54">
        <f t="shared" si="1"/>
        <v>0</v>
      </c>
    </row>
    <row r="20" spans="1:10" ht="45" customHeight="1" thickBot="1" x14ac:dyDescent="0.3">
      <c r="A20" s="55" t="s">
        <v>49</v>
      </c>
      <c r="B20" s="4" t="s">
        <v>50</v>
      </c>
      <c r="C20" s="44" t="s">
        <v>51</v>
      </c>
      <c r="D20" s="56"/>
      <c r="E20" s="1"/>
      <c r="F20" s="51" t="s">
        <v>52</v>
      </c>
      <c r="G20" s="1"/>
      <c r="H20" s="52">
        <f t="shared" ref="H20" si="2">D19</f>
        <v>0</v>
      </c>
      <c r="I20" s="53">
        <v>3100</v>
      </c>
      <c r="J20" s="54">
        <f t="shared" si="1"/>
        <v>0</v>
      </c>
    </row>
    <row r="21" spans="1:10" ht="44.25" customHeight="1" thickBot="1" x14ac:dyDescent="0.3">
      <c r="A21" s="57" t="s">
        <v>53</v>
      </c>
      <c r="B21" s="57" t="s">
        <v>50</v>
      </c>
      <c r="C21" s="44" t="s">
        <v>54</v>
      </c>
      <c r="D21" s="97"/>
      <c r="E21" s="1"/>
      <c r="F21" s="58" t="s">
        <v>55</v>
      </c>
      <c r="G21" s="59"/>
      <c r="H21" s="60"/>
      <c r="I21" s="61"/>
      <c r="J21" s="62">
        <f>+SUM(J17:J20)</f>
        <v>0</v>
      </c>
    </row>
    <row r="22" spans="1:10" ht="42" thickTop="1" thickBot="1" x14ac:dyDescent="0.3">
      <c r="A22" s="57" t="s">
        <v>56</v>
      </c>
      <c r="B22" s="4" t="s">
        <v>57</v>
      </c>
      <c r="C22" s="44" t="s">
        <v>58</v>
      </c>
      <c r="D22" s="97"/>
      <c r="F22" s="47" t="s">
        <v>59</v>
      </c>
      <c r="G22" s="63"/>
      <c r="H22" s="64" t="s">
        <v>11</v>
      </c>
      <c r="I22" s="64" t="s">
        <v>60</v>
      </c>
      <c r="J22" s="65" t="s">
        <v>13</v>
      </c>
    </row>
    <row r="23" spans="1:10" ht="41.25" thickBot="1" x14ac:dyDescent="0.3">
      <c r="A23" s="57" t="s">
        <v>61</v>
      </c>
      <c r="B23" s="4" t="s">
        <v>57</v>
      </c>
      <c r="C23" s="44" t="s">
        <v>62</v>
      </c>
      <c r="D23" s="97"/>
      <c r="E23" s="1"/>
      <c r="F23" s="66" t="s">
        <v>49</v>
      </c>
      <c r="G23" s="1"/>
      <c r="H23" s="52">
        <f>D20</f>
        <v>0</v>
      </c>
      <c r="I23" s="53">
        <v>1296000</v>
      </c>
      <c r="J23" s="54">
        <f>+I23*H23</f>
        <v>0</v>
      </c>
    </row>
    <row r="24" spans="1:10" ht="36" customHeight="1" thickBot="1" x14ac:dyDescent="0.3">
      <c r="A24" s="1"/>
      <c r="B24" s="1"/>
      <c r="C24" s="1"/>
      <c r="D24" s="1"/>
      <c r="F24" s="67" t="s">
        <v>53</v>
      </c>
      <c r="G24" s="1"/>
      <c r="H24" s="52">
        <f>D21</f>
        <v>0</v>
      </c>
      <c r="I24" s="53">
        <v>388000</v>
      </c>
      <c r="J24" s="54">
        <f>+I24*H24</f>
        <v>0</v>
      </c>
    </row>
    <row r="25" spans="1:10" ht="15.75" thickBot="1" x14ac:dyDescent="0.3">
      <c r="A25" s="101" t="s">
        <v>63</v>
      </c>
      <c r="B25" s="101"/>
      <c r="C25" s="101"/>
      <c r="D25" s="68"/>
      <c r="E25" s="1"/>
      <c r="F25" s="58" t="s">
        <v>64</v>
      </c>
      <c r="G25" s="59"/>
      <c r="H25" s="59"/>
      <c r="I25" s="59"/>
      <c r="J25" s="69">
        <f>+SUM(J23:J24)</f>
        <v>0</v>
      </c>
    </row>
    <row r="26" spans="1:10" ht="22.5" customHeight="1" thickTop="1" x14ac:dyDescent="0.25">
      <c r="A26" s="101"/>
      <c r="B26" s="101"/>
      <c r="C26" s="101"/>
      <c r="D26" s="1"/>
      <c r="E26" s="1"/>
      <c r="F26" s="47" t="s">
        <v>65</v>
      </c>
      <c r="G26" s="63"/>
      <c r="H26" s="64" t="s">
        <v>66</v>
      </c>
      <c r="I26" s="64" t="s">
        <v>67</v>
      </c>
      <c r="J26" s="65" t="s">
        <v>13</v>
      </c>
    </row>
    <row r="27" spans="1:10" ht="22.5" customHeight="1" x14ac:dyDescent="0.25">
      <c r="A27" s="1"/>
      <c r="B27" s="1"/>
      <c r="C27" s="1"/>
      <c r="D27" s="1"/>
      <c r="E27" s="1"/>
      <c r="F27" s="67" t="s">
        <v>56</v>
      </c>
      <c r="G27" s="1"/>
      <c r="H27" s="52">
        <f>D22</f>
        <v>0</v>
      </c>
      <c r="I27" s="1">
        <v>91</v>
      </c>
      <c r="J27" s="54">
        <f>+I27*H27</f>
        <v>0</v>
      </c>
    </row>
    <row r="28" spans="1:10" ht="22.5" customHeight="1" thickBot="1" x14ac:dyDescent="0.3">
      <c r="F28" s="70" t="s">
        <v>61</v>
      </c>
      <c r="G28" s="71"/>
      <c r="H28" s="72">
        <f>D23</f>
        <v>0</v>
      </c>
      <c r="I28" s="71">
        <v>168</v>
      </c>
      <c r="J28" s="73">
        <f>+I28*H28</f>
        <v>0</v>
      </c>
    </row>
    <row r="29" spans="1:10" ht="15.75" thickBot="1" x14ac:dyDescent="0.3">
      <c r="F29" s="74" t="s">
        <v>68</v>
      </c>
      <c r="G29" s="75"/>
      <c r="H29" s="75"/>
      <c r="I29" s="75"/>
      <c r="J29" s="76">
        <f>SUM(J27:J28)</f>
        <v>0</v>
      </c>
    </row>
    <row r="30" spans="1:10" ht="32.25" customHeight="1" thickTop="1" x14ac:dyDescent="0.25">
      <c r="F30" s="77" t="s">
        <v>69</v>
      </c>
      <c r="G30" s="78"/>
      <c r="H30" s="64" t="s">
        <v>11</v>
      </c>
      <c r="I30" s="64" t="s">
        <v>12</v>
      </c>
      <c r="J30" s="65" t="s">
        <v>13</v>
      </c>
    </row>
    <row r="31" spans="1:10" ht="24.75" x14ac:dyDescent="0.25">
      <c r="F31" s="79" t="s">
        <v>70</v>
      </c>
      <c r="G31" s="21"/>
      <c r="H31" s="80">
        <f>D15</f>
        <v>0</v>
      </c>
      <c r="I31" s="23">
        <v>129000</v>
      </c>
      <c r="J31" s="81">
        <f t="shared" ref="J31:J33" si="3">+I31*H31</f>
        <v>0</v>
      </c>
    </row>
    <row r="32" spans="1:10" ht="12.6" customHeight="1" x14ac:dyDescent="0.25">
      <c r="F32" s="82"/>
      <c r="G32" s="1"/>
      <c r="H32" s="30" t="s">
        <v>24</v>
      </c>
      <c r="I32" s="30" t="s">
        <v>25</v>
      </c>
      <c r="J32" s="83" t="s">
        <v>13</v>
      </c>
    </row>
    <row r="33" spans="6:10" ht="15.75" thickBot="1" x14ac:dyDescent="0.3">
      <c r="F33" s="84" t="s">
        <v>71</v>
      </c>
      <c r="G33" s="85"/>
      <c r="H33" s="86">
        <f>D12</f>
        <v>0</v>
      </c>
      <c r="I33" s="87">
        <v>2300</v>
      </c>
      <c r="J33" s="88">
        <f t="shared" si="3"/>
        <v>0</v>
      </c>
    </row>
    <row r="34" spans="6:10" ht="16.5" thickTop="1" thickBot="1" x14ac:dyDescent="0.3">
      <c r="F34" s="89" t="s">
        <v>72</v>
      </c>
      <c r="G34" s="90"/>
      <c r="H34" s="91"/>
      <c r="I34" s="92"/>
      <c r="J34" s="93">
        <f>+SUM(J31:J33)</f>
        <v>0</v>
      </c>
    </row>
    <row r="35" spans="6:10" ht="15.75" thickTop="1" x14ac:dyDescent="0.25">
      <c r="F35" s="11" t="s">
        <v>73</v>
      </c>
      <c r="G35" s="94"/>
      <c r="H35" s="94"/>
      <c r="I35" s="94"/>
      <c r="J35" s="95">
        <f>+J34+J29+J25+J21+J15</f>
        <v>0</v>
      </c>
    </row>
    <row r="36" spans="6:10" ht="23.1" customHeight="1" x14ac:dyDescent="0.25">
      <c r="F36" s="117" t="s">
        <v>74</v>
      </c>
      <c r="G36" s="118"/>
      <c r="H36" s="118"/>
      <c r="I36" s="119"/>
      <c r="J36" s="96">
        <f>+J6+J35</f>
        <v>0</v>
      </c>
    </row>
    <row r="38" spans="6:10" x14ac:dyDescent="0.25">
      <c r="G38" s="127" t="s">
        <v>75</v>
      </c>
      <c r="H38" s="127"/>
      <c r="I38" s="127"/>
      <c r="J38" s="127"/>
    </row>
    <row r="39" spans="6:10" x14ac:dyDescent="0.25">
      <c r="G39" s="128"/>
      <c r="H39" s="129"/>
      <c r="I39" s="129"/>
      <c r="J39" s="129"/>
    </row>
    <row r="40" spans="6:10" x14ac:dyDescent="0.25">
      <c r="G40" s="128"/>
      <c r="H40" s="129"/>
      <c r="I40" s="129"/>
      <c r="J40" s="129"/>
    </row>
    <row r="41" spans="6:10" x14ac:dyDescent="0.25">
      <c r="G41" s="128" t="s">
        <v>76</v>
      </c>
      <c r="H41" s="127" t="s">
        <v>77</v>
      </c>
      <c r="I41" s="127"/>
      <c r="J41" s="127"/>
    </row>
  </sheetData>
  <sheetProtection algorithmName="SHA-512" hashValue="EUEfGEvzXSDI7iSFyKf9ap1b5155nja7kRS/ACgiqSx9rnax3UDh33o+FGDmVd1+BT81C5WFtYR4xTpFxqqaLg==" saltValue="mooka3W3paui/1mRDwKgaA==" spinCount="100000" sheet="1" objects="1" scenarios="1"/>
  <mergeCells count="16">
    <mergeCell ref="F36:I36"/>
    <mergeCell ref="G38:J38"/>
    <mergeCell ref="H41:J41"/>
    <mergeCell ref="D12:D14"/>
    <mergeCell ref="B13:B14"/>
    <mergeCell ref="C13:C14"/>
    <mergeCell ref="F15:H15"/>
    <mergeCell ref="A16:A19"/>
    <mergeCell ref="A25:C26"/>
    <mergeCell ref="A1:J1"/>
    <mergeCell ref="F4:J4"/>
    <mergeCell ref="A8:D8"/>
    <mergeCell ref="A10:A11"/>
    <mergeCell ref="B10:B11"/>
    <mergeCell ref="C10:C11"/>
    <mergeCell ref="D10:D11"/>
  </mergeCells>
  <pageMargins left="0.70866141732283472" right="0.70866141732283472" top="0.74803149606299213" bottom="0.74803149606299213" header="0.31496062992125984" footer="0.31496062992125984"/>
  <pageSetup paperSize="9" scale="61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 ANEXO IX B </vt:lpstr>
      <vt:lpstr>'LOTE 1 ANEXO IX B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2021-03-02T13:17:22Z</cp:lastPrinted>
  <dcterms:created xsi:type="dcterms:W3CDTF">2021-02-10T23:45:12Z</dcterms:created>
  <dcterms:modified xsi:type="dcterms:W3CDTF">2021-03-02T14:06:30Z</dcterms:modified>
</cp:coreProperties>
</file>