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1\21-014 Stands modulares ferias mayo 2021-jul 23\3.Pliego y calendario\"/>
    </mc:Choice>
  </mc:AlternateContent>
  <xr:revisionPtr revIDLastSave="0" documentId="13_ncr:1_{9D3C90F1-38DE-489A-B4C0-9FBE1538EC1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OTALES MATERIALES COMPLEMENTAR" sheetId="1" r:id="rId1"/>
    <sheet name="PROYECTOS" sheetId="3" r:id="rId2"/>
    <sheet name="TOTAL " sheetId="2" r:id="rId3"/>
  </sheets>
  <definedNames>
    <definedName name="_xlnm.Print_Area" localSheetId="1">PROYECTOS!$A$1:$D$22</definedName>
    <definedName name="_xlnm.Print_Area" localSheetId="2">'TOTAL '!$A$1:$G$85</definedName>
    <definedName name="_xlnm.Print_Area" localSheetId="0">'TOTALES MATERIALES COMPLEMENTAR'!$A$1:$I$83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6" i="2" l="1"/>
  <c r="G66" i="2" s="1"/>
  <c r="F62" i="2"/>
  <c r="G62" i="2" s="1"/>
  <c r="F42" i="1" l="1"/>
  <c r="H68" i="1"/>
  <c r="E19" i="3" l="1"/>
  <c r="E13" i="3"/>
  <c r="E15" i="3"/>
  <c r="E20" i="3"/>
  <c r="E21" i="3"/>
  <c r="E18" i="3"/>
  <c r="E17" i="3"/>
  <c r="E16" i="3"/>
  <c r="E14" i="3"/>
  <c r="E12" i="3"/>
  <c r="E11" i="3"/>
  <c r="E10" i="3"/>
  <c r="E9" i="3"/>
  <c r="E8" i="3"/>
  <c r="E7" i="3"/>
  <c r="E6" i="3"/>
  <c r="H74" i="1"/>
  <c r="E74" i="1"/>
  <c r="I74" i="1" s="1"/>
  <c r="H73" i="1"/>
  <c r="E73" i="1"/>
  <c r="I73" i="1" s="1"/>
  <c r="H72" i="1"/>
  <c r="E72" i="1"/>
  <c r="I72" i="1" s="1"/>
  <c r="H71" i="1"/>
  <c r="E71" i="1"/>
  <c r="I71" i="1" s="1"/>
  <c r="H70" i="1"/>
  <c r="E70" i="1"/>
  <c r="I70" i="1" s="1"/>
  <c r="H67" i="1"/>
  <c r="E67" i="1"/>
  <c r="I67" i="1" s="1"/>
  <c r="H66" i="1"/>
  <c r="E66" i="1"/>
  <c r="I66" i="1" s="1"/>
  <c r="H65" i="1"/>
  <c r="E65" i="1"/>
  <c r="I65" i="1" s="1"/>
  <c r="H64" i="1"/>
  <c r="E64" i="1"/>
  <c r="I64" i="1" s="1"/>
  <c r="H63" i="1"/>
  <c r="E63" i="1"/>
  <c r="I63" i="1" s="1"/>
  <c r="H62" i="1"/>
  <c r="E62" i="1"/>
  <c r="I62" i="1" s="1"/>
  <c r="H61" i="1"/>
  <c r="E61" i="1"/>
  <c r="I61" i="1" s="1"/>
  <c r="H60" i="1"/>
  <c r="E60" i="1"/>
  <c r="I60" i="1" s="1"/>
  <c r="H59" i="1"/>
  <c r="E59" i="1"/>
  <c r="I59" i="1" s="1"/>
  <c r="H58" i="1"/>
  <c r="E58" i="1"/>
  <c r="I58" i="1" s="1"/>
  <c r="H57" i="1"/>
  <c r="E57" i="1"/>
  <c r="I57" i="1" s="1"/>
  <c r="H56" i="1"/>
  <c r="E56" i="1"/>
  <c r="I56" i="1" s="1"/>
  <c r="H55" i="1"/>
  <c r="E55" i="1"/>
  <c r="I55" i="1" s="1"/>
  <c r="H54" i="1"/>
  <c r="E54" i="1"/>
  <c r="I54" i="1" s="1"/>
  <c r="I53" i="1"/>
  <c r="H53" i="1"/>
  <c r="E53" i="1"/>
  <c r="H52" i="1"/>
  <c r="E52" i="1"/>
  <c r="I52" i="1" s="1"/>
  <c r="H51" i="1"/>
  <c r="E51" i="1"/>
  <c r="I51" i="1" s="1"/>
  <c r="H50" i="1"/>
  <c r="E50" i="1"/>
  <c r="I50" i="1" s="1"/>
  <c r="H49" i="1"/>
  <c r="E49" i="1"/>
  <c r="I49" i="1" s="1"/>
  <c r="H48" i="1"/>
  <c r="E48" i="1"/>
  <c r="I48" i="1" s="1"/>
  <c r="H47" i="1"/>
  <c r="E47" i="1"/>
  <c r="I47" i="1" s="1"/>
  <c r="H46" i="1"/>
  <c r="E46" i="1"/>
  <c r="I46" i="1" s="1"/>
  <c r="H45" i="1"/>
  <c r="E45" i="1"/>
  <c r="I45" i="1" s="1"/>
  <c r="H44" i="1"/>
  <c r="E44" i="1"/>
  <c r="I44" i="1" s="1"/>
  <c r="H43" i="1"/>
  <c r="E43" i="1"/>
  <c r="I43" i="1" s="1"/>
  <c r="H42" i="1"/>
  <c r="E42" i="1"/>
  <c r="I42" i="1" s="1"/>
  <c r="H41" i="1"/>
  <c r="E41" i="1"/>
  <c r="I41" i="1" s="1"/>
  <c r="H40" i="1"/>
  <c r="E40" i="1"/>
  <c r="I40" i="1" s="1"/>
  <c r="H39" i="1"/>
  <c r="E39" i="1"/>
  <c r="I39" i="1" s="1"/>
  <c r="I38" i="1"/>
  <c r="H38" i="1"/>
  <c r="E38" i="1"/>
  <c r="H37" i="1"/>
  <c r="E37" i="1"/>
  <c r="I37" i="1" s="1"/>
  <c r="H36" i="1"/>
  <c r="E36" i="1"/>
  <c r="I36" i="1" s="1"/>
  <c r="H35" i="1"/>
  <c r="E35" i="1"/>
  <c r="I35" i="1" s="1"/>
  <c r="H34" i="1"/>
  <c r="E34" i="1"/>
  <c r="I34" i="1" s="1"/>
  <c r="H33" i="1"/>
  <c r="E33" i="1"/>
  <c r="I33" i="1" s="1"/>
  <c r="H32" i="1"/>
  <c r="E32" i="1"/>
  <c r="I32" i="1" s="1"/>
  <c r="H31" i="1"/>
  <c r="E31" i="1"/>
  <c r="I31" i="1" s="1"/>
  <c r="H30" i="1"/>
  <c r="E30" i="1"/>
  <c r="I30" i="1" s="1"/>
  <c r="H29" i="1"/>
  <c r="E29" i="1"/>
  <c r="I29" i="1" s="1"/>
  <c r="H28" i="1"/>
  <c r="E28" i="1"/>
  <c r="I28" i="1" s="1"/>
  <c r="H27" i="1"/>
  <c r="E27" i="1"/>
  <c r="I27" i="1" s="1"/>
  <c r="H26" i="1"/>
  <c r="E26" i="1"/>
  <c r="I26" i="1" s="1"/>
  <c r="H25" i="1"/>
  <c r="E25" i="1"/>
  <c r="I25" i="1" s="1"/>
  <c r="H24" i="1"/>
  <c r="E24" i="1"/>
  <c r="I24" i="1" s="1"/>
  <c r="I23" i="1"/>
  <c r="H23" i="1"/>
  <c r="E23" i="1"/>
  <c r="H22" i="1"/>
  <c r="E22" i="1"/>
  <c r="I22" i="1" s="1"/>
  <c r="H21" i="1"/>
  <c r="E21" i="1"/>
  <c r="I21" i="1" s="1"/>
  <c r="H20" i="1"/>
  <c r="E20" i="1"/>
  <c r="I20" i="1" s="1"/>
  <c r="H19" i="1"/>
  <c r="E19" i="1"/>
  <c r="I19" i="1" s="1"/>
  <c r="H18" i="1"/>
  <c r="E18" i="1"/>
  <c r="I18" i="1" s="1"/>
  <c r="H17" i="1"/>
  <c r="E17" i="1"/>
  <c r="I17" i="1" s="1"/>
  <c r="H16" i="1"/>
  <c r="E16" i="1"/>
  <c r="I16" i="1" s="1"/>
  <c r="I15" i="1"/>
  <c r="H15" i="1"/>
  <c r="E15" i="1"/>
  <c r="H14" i="1"/>
  <c r="E14" i="1"/>
  <c r="I14" i="1" s="1"/>
  <c r="H13" i="1"/>
  <c r="E13" i="1"/>
  <c r="I13" i="1" s="1"/>
  <c r="H12" i="1"/>
  <c r="E12" i="1"/>
  <c r="I12" i="1" s="1"/>
  <c r="H11" i="1"/>
  <c r="E11" i="1"/>
  <c r="I11" i="1" s="1"/>
  <c r="H10" i="1"/>
  <c r="E10" i="1"/>
  <c r="I10" i="1" s="1"/>
  <c r="H9" i="1"/>
  <c r="E9" i="1"/>
  <c r="I9" i="1" s="1"/>
  <c r="H8" i="1"/>
  <c r="E8" i="1"/>
  <c r="I8" i="1" s="1"/>
  <c r="H7" i="1"/>
  <c r="E7" i="1"/>
  <c r="I7" i="1" s="1"/>
  <c r="H6" i="1"/>
  <c r="E6" i="1"/>
  <c r="I6" i="1" s="1"/>
  <c r="E22" i="3" l="1"/>
  <c r="G75" i="2" s="1"/>
  <c r="H75" i="1"/>
  <c r="G76" i="2" s="1"/>
  <c r="I75" i="1"/>
  <c r="G77" i="2" s="1"/>
  <c r="G74" i="2" l="1"/>
  <c r="F70" i="2" l="1"/>
  <c r="G70" i="2" s="1"/>
  <c r="F58" i="2"/>
  <c r="G58" i="2" s="1"/>
  <c r="F54" i="2"/>
  <c r="G54" i="2" s="1"/>
  <c r="F50" i="2"/>
  <c r="G50" i="2" s="1"/>
  <c r="F46" i="2"/>
  <c r="G46" i="2" s="1"/>
  <c r="F42" i="2"/>
  <c r="G42" i="2" s="1"/>
  <c r="F38" i="2"/>
  <c r="G38" i="2" s="1"/>
  <c r="F34" i="2" l="1"/>
  <c r="G34" i="2" s="1"/>
  <c r="F26" i="2" l="1"/>
  <c r="G26" i="2" s="1"/>
  <c r="F22" i="2"/>
  <c r="G22" i="2" s="1"/>
  <c r="F18" i="2"/>
  <c r="G18" i="2" s="1"/>
  <c r="F30" i="2" l="1"/>
  <c r="G30" i="2" s="1"/>
  <c r="F14" i="2" l="1"/>
  <c r="G14" i="2" s="1"/>
  <c r="F10" i="2"/>
  <c r="G10" i="2" s="1"/>
  <c r="F6" i="2" l="1"/>
  <c r="G6" i="2" l="1"/>
  <c r="G78" i="2" l="1"/>
</calcChain>
</file>

<file path=xl/sharedStrings.xml><?xml version="1.0" encoding="utf-8"?>
<sst xmlns="http://schemas.openxmlformats.org/spreadsheetml/2006/main" count="276" uniqueCount="147">
  <si>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</si>
  <si>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</si>
  <si>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</si>
  <si>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</si>
  <si>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</si>
  <si>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</si>
  <si>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</si>
  <si>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</si>
  <si>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</si>
  <si>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</si>
  <si>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</si>
  <si>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</si>
  <si>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</si>
  <si>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</si>
  <si>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</si>
  <si>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</si>
  <si>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</si>
  <si>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</si>
  <si>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</si>
  <si>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</si>
  <si>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</si>
  <si>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</si>
  <si>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</si>
  <si>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</si>
  <si>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</si>
  <si>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</si>
  <si>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</si>
  <si>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</si>
  <si>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>INSTALACIÓN ELÉCTRICA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</si>
  <si>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</si>
  <si>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</si>
  <si>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</si>
  <si>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</si>
  <si>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</si>
  <si>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</si>
  <si>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</si>
  <si>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</si>
  <si>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</si>
  <si>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</si>
  <si>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</si>
  <si>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</si>
  <si>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</si>
  <si>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</si>
  <si>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</si>
  <si>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</si>
  <si>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</si>
  <si>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</si>
  <si>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</si>
  <si>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</si>
  <si>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</si>
  <si>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</si>
  <si>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</si>
  <si>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</si>
  <si>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</si>
  <si>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</si>
  <si>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</si>
  <si>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</si>
  <si>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</si>
  <si>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</si>
  <si>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</si>
  <si>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</si>
  <si>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</si>
  <si>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</si>
  <si>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</si>
  <si>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</si>
  <si>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</si>
  <si>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</si>
  <si>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</si>
  <si>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</si>
  <si>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</si>
  <si>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</si>
  <si>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</si>
  <si>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Precio unitario máximo montaje IVA EXCLUIDO</t>
  </si>
  <si>
    <t>PROYECTOS DE DISEÑO FERIAL</t>
  </si>
  <si>
    <t>Precio unitario ofertado por zona</t>
  </si>
  <si>
    <t>Area Colectiva</t>
  </si>
  <si>
    <t>Area Mini</t>
  </si>
  <si>
    <t>Cibeles</t>
  </si>
  <si>
    <t>Desarrolladores</t>
  </si>
  <si>
    <t>Imagen</t>
  </si>
  <si>
    <t>Lgtb</t>
  </si>
  <si>
    <t>Modular A</t>
  </si>
  <si>
    <t>Modular B</t>
  </si>
  <si>
    <t>Modular C</t>
  </si>
  <si>
    <t>Modular D</t>
  </si>
  <si>
    <t>Premium Productores</t>
  </si>
  <si>
    <t>Zona Ego</t>
  </si>
  <si>
    <t>Ventas</t>
  </si>
  <si>
    <t>Zoom</t>
  </si>
  <si>
    <t>Editores Textiles</t>
  </si>
  <si>
    <t xml:space="preserve">MATERIALES COMPLEMENTARIOS EXPOSITOR +IFEMA          </t>
  </si>
  <si>
    <t>BASE DE ENCHUFE CUÁDRUPLE HASTA 3500 W CABLE HASTA 10 M (CUADRO NO INCLUIDO)</t>
  </si>
  <si>
    <t>BASE DE ENCHUFE DOBLE HASTA 3500 W CABLE HASTA 10 M  (CUADRO NO INCLUIDO)</t>
  </si>
  <si>
    <t>BASE DE ENCHUFE TRIPLE HASTA 3500 W CABLE HASTA 10 M  (CUADRO NO INCLUIDO)</t>
  </si>
  <si>
    <t>BARRA SUPLEMENTARIA ALUMINIO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</si>
  <si>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</si>
  <si>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</si>
  <si>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</si>
  <si>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</si>
  <si>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ENTRAMADO DE TECHO (MADERA)</t>
  </si>
  <si>
    <t>TIRA / TUBO DE LED</t>
  </si>
  <si>
    <t>FOCO LED EN CARRIL</t>
  </si>
  <si>
    <t>FOCO LED CON BRAZO</t>
  </si>
  <si>
    <t xml:space="preserve">PANEL MELAMINADO DE DIFERENTE COLOR </t>
  </si>
  <si>
    <t>PUERTA DOBLE CON LLAVE</t>
  </si>
  <si>
    <t>PUERTA DOBLE CON LLAVE (MADERA)</t>
  </si>
  <si>
    <t>VIGA SUPLEMENTARIA (MADERA)</t>
  </si>
  <si>
    <t>MATERIALES EXPECIFICOS</t>
  </si>
  <si>
    <t>MOSTRADOR PREMUM (FRUIT-MEAT ATTRACTION)</t>
  </si>
  <si>
    <r>
      <t xml:space="preserve">ESTANTERIA PREMIUM 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>( INCLUIDOS 2 ESTANTES) (FRUIT-MEAT ATTRACTION)</t>
    </r>
  </si>
  <si>
    <t>MUEBLE EXPOXITOR  ESCALONADO (FRUIT ATTATRACTION)</t>
  </si>
  <si>
    <t>MUEBLE EXPOXITOR  INCLINADO (FRUIT ATTATRACTION)</t>
  </si>
  <si>
    <t>MUEBLE EXPOXITOR  RECTO (FRUIT ATTATRACTION)</t>
  </si>
  <si>
    <t>(1)</t>
  </si>
  <si>
    <t>Nº DE EDICIONES ESTIMADAS (A)</t>
  </si>
  <si>
    <t>Precio unitario ofertado montaje IVA EXCLUIDO (B)</t>
  </si>
  <si>
    <t>Subtotal ofertado montaje IVA EXCLUIDO (A) X (B)</t>
  </si>
  <si>
    <t>VETECO</t>
  </si>
  <si>
    <t>CONSTRUTEC / ARCHISTONE</t>
  </si>
  <si>
    <t>FITUR</t>
  </si>
  <si>
    <t>100 X 100 MASCOTAS</t>
  </si>
  <si>
    <t>VEHÍCULO DE OCASIÓN</t>
  </si>
  <si>
    <t>SRR</t>
  </si>
  <si>
    <t>TECMA</t>
  </si>
  <si>
    <t>MERCEDES BENZ FASHION WEEK 1ª ED</t>
  </si>
  <si>
    <t>MERCEDES BENZ FASHION WEEK 2ª ED</t>
  </si>
  <si>
    <t>IBERZOO + PROPET</t>
  </si>
  <si>
    <t>INTERGIFT 2ª ED</t>
  </si>
  <si>
    <t>MADRID GAMES WEEK</t>
  </si>
  <si>
    <t>SALON LOOK</t>
  </si>
  <si>
    <t>INTERGIFT 1ª ED</t>
  </si>
  <si>
    <t xml:space="preserve">EXPODENTAL </t>
  </si>
  <si>
    <t xml:space="preserve">ARCOMADRID </t>
  </si>
  <si>
    <t>TOTAL PROYECTOS DISEÑO FERIAL IVA EXCLUIDO (3)</t>
  </si>
  <si>
    <t>MATERIALES COMPLEMENTARIOS PARA EXPOSITOR A MEDIDA Y BAJO PRESUPUESTO (NO LICITABLES)</t>
  </si>
  <si>
    <t>MATERIALES COMPLEMENTARIOS PARA EXPOSITORES (indicar total -1- de la hoja materiales complementarios)</t>
  </si>
  <si>
    <t>MATERIALES COMPLEMENTARIOS PARA NECESIDADES PROPIAS DE IFEMA (indicar total -2- de la hoja materiales complementarios)</t>
  </si>
  <si>
    <t>PROYECTOS DISEÑO FERIAL (3)</t>
  </si>
  <si>
    <t xml:space="preserve">ANEXO IX -B- LOTE 1 </t>
  </si>
  <si>
    <t>ANEXO IX -B- LOTE 1</t>
  </si>
  <si>
    <t>Mesa Pymes</t>
  </si>
  <si>
    <t>Modular Adopción</t>
  </si>
  <si>
    <t>Modular F</t>
  </si>
  <si>
    <t>TOTAL OFERTADO (indicar esta cantidad en el Anexo IX -A- de este lote)</t>
  </si>
  <si>
    <t>..........................., ........ de .............................. de 2021</t>
  </si>
  <si>
    <t xml:space="preserve">          </t>
  </si>
  <si>
    <t>Fdo.: 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</si>
</sst>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2"/>
      <color rgb="FFFF0000"/>
      <name val="Arial"/>
      <family val="2"/>
    </font>
    <font>
      <sz val="12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0CCDC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166" fontId="14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/>
    <xf numFmtId="0" fontId="0" fillId="2" borderId="0" xfId="0" applyFill="1"/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0" fillId="0" borderId="5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5" borderId="0" xfId="0" applyFill="1"/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/>
    </xf>
    <xf numFmtId="4" fontId="8" fillId="0" borderId="26" xfId="0" applyNumberFormat="1" applyFont="1" applyBorder="1" applyAlignment="1">
      <alignment horizontal="center"/>
    </xf>
    <xf numFmtId="4" fontId="8" fillId="0" borderId="18" xfId="0" applyNumberFormat="1" applyFont="1" applyBorder="1" applyAlignment="1">
      <alignment horizontal="center"/>
    </xf>
    <xf numFmtId="4" fontId="8" fillId="0" borderId="28" xfId="0" applyNumberFormat="1" applyFont="1" applyBorder="1" applyAlignment="1">
      <alignment horizontal="center"/>
    </xf>
    <xf numFmtId="4" fontId="9" fillId="0" borderId="29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3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10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30" xfId="0" applyFont="1" applyFill="1" applyBorder="1" applyAlignment="1">
      <alignment horizontal="center" vertical="center" wrapText="1"/>
    </xf>
    <xf numFmtId="4" fontId="7" fillId="7" borderId="3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Continuous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1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2" fillId="0" borderId="26" xfId="1" applyFont="1" applyBorder="1" applyAlignment="1">
      <alignment horizontal="left" vertical="center" indent="1"/>
    </xf>
    <xf numFmtId="4" fontId="8" fillId="0" borderId="17" xfId="0" applyNumberFormat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/>
    </xf>
    <xf numFmtId="4" fontId="8" fillId="8" borderId="26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26" xfId="1" applyNumberFormat="1" applyFont="1" applyBorder="1" applyAlignment="1">
      <alignment horizontal="center" vertical="center" wrapText="1"/>
    </xf>
    <xf numFmtId="2" fontId="8" fillId="0" borderId="17" xfId="0" applyNumberFormat="1" applyFont="1" applyBorder="1" applyAlignment="1">
      <alignment horizontal="center"/>
    </xf>
    <xf numFmtId="0" fontId="12" fillId="0" borderId="28" xfId="1" applyFont="1" applyBorder="1" applyAlignment="1">
      <alignment horizontal="left" vertical="center" indent="1"/>
    </xf>
    <xf numFmtId="4" fontId="8" fillId="0" borderId="18" xfId="0" applyNumberFormat="1" applyFont="1" applyBorder="1" applyAlignment="1">
      <alignment horizontal="center" vertical="center" wrapText="1"/>
    </xf>
    <xf numFmtId="3" fontId="3" fillId="0" borderId="20" xfId="1" applyNumberFormat="1" applyBorder="1" applyAlignment="1">
      <alignment horizontal="left" vertical="center"/>
    </xf>
    <xf numFmtId="4" fontId="8" fillId="8" borderId="28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28" xfId="1" applyNumberFormat="1" applyFont="1" applyBorder="1" applyAlignment="1">
      <alignment horizontal="center" vertical="center" wrapText="1"/>
    </xf>
    <xf numFmtId="2" fontId="8" fillId="0" borderId="18" xfId="0" applyNumberFormat="1" applyFont="1" applyBorder="1" applyAlignment="1">
      <alignment horizontal="center"/>
    </xf>
    <xf numFmtId="0" fontId="3" fillId="0" borderId="20" xfId="0" applyFont="1" applyBorder="1" applyAlignment="1">
      <alignment horizontal="left" vertical="center"/>
    </xf>
    <xf numFmtId="0" fontId="12" fillId="0" borderId="28" xfId="1" applyFont="1" applyBorder="1" applyAlignment="1">
      <alignment horizontal="left" vertical="center" wrapText="1" indent="1"/>
    </xf>
    <xf numFmtId="4" fontId="8" fillId="0" borderId="28" xfId="0" applyNumberFormat="1" applyFont="1" applyBorder="1" applyAlignment="1">
      <alignment horizontal="center" vertical="center"/>
    </xf>
    <xf numFmtId="2" fontId="8" fillId="0" borderId="18" xfId="0" applyNumberFormat="1" applyFont="1" applyBorder="1" applyAlignment="1">
      <alignment horizontal="center" vertical="center"/>
    </xf>
    <xf numFmtId="49" fontId="12" fillId="0" borderId="28" xfId="2" applyNumberFormat="1" applyFont="1" applyBorder="1" applyAlignment="1">
      <alignment horizontal="left" vertical="center" indent="1"/>
    </xf>
    <xf numFmtId="4" fontId="8" fillId="0" borderId="32" xfId="0" applyNumberFormat="1" applyFont="1" applyBorder="1" applyAlignment="1">
      <alignment horizontal="center"/>
    </xf>
    <xf numFmtId="0" fontId="15" fillId="0" borderId="34" xfId="1" applyFont="1" applyBorder="1" applyAlignment="1">
      <alignment horizontal="center" vertical="center"/>
    </xf>
    <xf numFmtId="4" fontId="8" fillId="0" borderId="0" xfId="0" applyNumberFormat="1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4" fontId="8" fillId="0" borderId="0" xfId="0" applyNumberFormat="1" applyFont="1" applyAlignment="1" applyProtection="1">
      <alignment horizontal="centerContinuous" vertical="center" wrapText="1"/>
      <protection locked="0"/>
    </xf>
    <xf numFmtId="4" fontId="8" fillId="0" borderId="0" xfId="1" applyNumberFormat="1" applyFont="1" applyAlignment="1">
      <alignment horizontal="centerContinuous" vertical="center" wrapText="1"/>
    </xf>
    <xf numFmtId="4" fontId="8" fillId="0" borderId="0" xfId="0" applyNumberFormat="1" applyFont="1" applyAlignment="1">
      <alignment horizontal="centerContinuous"/>
    </xf>
    <xf numFmtId="2" fontId="8" fillId="0" borderId="0" xfId="0" applyNumberFormat="1" applyFont="1" applyAlignment="1">
      <alignment horizontal="centerContinuous"/>
    </xf>
    <xf numFmtId="0" fontId="3" fillId="0" borderId="27" xfId="0" applyFont="1" applyBorder="1" applyAlignment="1">
      <alignment horizontal="left" vertical="center"/>
    </xf>
    <xf numFmtId="4" fontId="8" fillId="8" borderId="17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7" xfId="1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/>
    </xf>
    <xf numFmtId="4" fontId="8" fillId="8" borderId="18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8" xfId="1" applyNumberFormat="1" applyFont="1" applyBorder="1" applyAlignment="1">
      <alignment horizontal="center" vertical="center" wrapText="1"/>
    </xf>
    <xf numFmtId="4" fontId="9" fillId="0" borderId="35" xfId="0" applyNumberFormat="1" applyFont="1" applyBorder="1" applyAlignment="1">
      <alignment horizontal="center" vertical="center" wrapText="1"/>
    </xf>
    <xf numFmtId="0" fontId="10" fillId="0" borderId="0" xfId="0" applyFont="1"/>
    <xf numFmtId="4" fontId="7" fillId="0" borderId="9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" fontId="0" fillId="3" borderId="25" xfId="0" applyNumberFormat="1" applyFill="1" applyBorder="1" applyAlignment="1">
      <alignment horizontal="center" vertical="center"/>
    </xf>
    <xf numFmtId="4" fontId="0" fillId="3" borderId="6" xfId="0" applyNumberForma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0" borderId="36" xfId="1" applyFont="1" applyBorder="1" applyAlignment="1">
      <alignment horizontal="left" vertical="center" indent="1"/>
    </xf>
    <xf numFmtId="4" fontId="8" fillId="0" borderId="39" xfId="0" applyNumberFormat="1" applyFont="1" applyBorder="1" applyAlignment="1">
      <alignment horizontal="center" vertical="center" wrapText="1"/>
    </xf>
    <xf numFmtId="0" fontId="3" fillId="0" borderId="40" xfId="0" applyFont="1" applyBorder="1" applyAlignment="1">
      <alignment horizontal="left" vertical="center"/>
    </xf>
    <xf numFmtId="4" fontId="8" fillId="8" borderId="36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36" xfId="1" applyNumberFormat="1" applyFont="1" applyBorder="1" applyAlignment="1">
      <alignment horizontal="center" vertical="center" wrapText="1"/>
    </xf>
    <xf numFmtId="4" fontId="8" fillId="0" borderId="36" xfId="0" applyNumberFormat="1" applyFont="1" applyBorder="1" applyAlignment="1">
      <alignment horizontal="center"/>
    </xf>
    <xf numFmtId="2" fontId="8" fillId="0" borderId="39" xfId="0" applyNumberFormat="1" applyFont="1" applyBorder="1" applyAlignment="1">
      <alignment horizontal="center"/>
    </xf>
    <xf numFmtId="0" fontId="17" fillId="0" borderId="0" xfId="0" applyFont="1" applyAlignment="1">
      <alignment horizontal="justify" vertical="center"/>
    </xf>
    <xf numFmtId="0" fontId="17" fillId="0" borderId="0" xfId="0" applyFont="1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17" fillId="0" borderId="0" xfId="0" applyFont="1" applyProtection="1">
      <protection locked="0"/>
    </xf>
    <xf numFmtId="4" fontId="8" fillId="6" borderId="0" xfId="0" applyNumberFormat="1" applyFont="1" applyFill="1" applyBorder="1" applyAlignment="1">
      <alignment horizontal="center"/>
    </xf>
    <xf numFmtId="4" fontId="8" fillId="0" borderId="39" xfId="0" applyNumberFormat="1" applyFont="1" applyBorder="1" applyAlignment="1">
      <alignment horizontal="center"/>
    </xf>
    <xf numFmtId="0" fontId="12" fillId="0" borderId="6" xfId="1" applyFont="1" applyBorder="1" applyAlignment="1">
      <alignment horizontal="center" vertical="center"/>
    </xf>
    <xf numFmtId="0" fontId="17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4" fontId="0" fillId="0" borderId="37" xfId="0" applyNumberFormat="1" applyBorder="1" applyAlignment="1">
      <alignment horizontal="center" vertical="center" wrapText="1"/>
    </xf>
    <xf numFmtId="4" fontId="0" fillId="0" borderId="41" xfId="0" applyNumberFormat="1" applyBorder="1" applyAlignment="1">
      <alignment horizontal="center" vertical="center" wrapText="1"/>
    </xf>
    <xf numFmtId="4" fontId="0" fillId="0" borderId="42" xfId="0" applyNumberForma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DA83"/>
  <sheetViews>
    <sheetView tabSelected="1" zoomScale="55" zoomScaleNormal="55" workbookViewId="0">
      <selection activeCell="D70" sqref="D70:D74"/>
    </sheetView>
  </sheetViews>
  <sheetFormatPr baseColWidth="10" defaultRowHeight="15" x14ac:dyDescent="0.25"/>
  <cols>
    <col min="1" max="1" width="90" customWidth="1"/>
    <col min="2" max="2" width="11.42578125" style="2" customWidth="1"/>
    <col min="3" max="3" width="6.140625" style="3" bestFit="1" customWidth="1"/>
    <col min="4" max="4" width="17.5703125" style="3" customWidth="1"/>
    <col min="5" max="5" width="16" style="3" customWidth="1"/>
    <col min="6" max="6" width="17.42578125" customWidth="1"/>
    <col min="7" max="7" width="20.42578125" customWidth="1"/>
    <col min="8" max="8" width="19.5703125" customWidth="1"/>
    <col min="9" max="9" width="24.42578125" style="4" customWidth="1"/>
    <col min="10" max="105" width="11.42578125" style="8"/>
  </cols>
  <sheetData>
    <row r="1" spans="1:105" ht="18" x14ac:dyDescent="0.25">
      <c r="A1" s="110" t="s">
        <v>138</v>
      </c>
      <c r="B1" s="111"/>
      <c r="C1" s="111"/>
      <c r="D1" s="111"/>
      <c r="E1" s="111"/>
      <c r="F1" s="111"/>
      <c r="G1" s="111"/>
      <c r="H1" s="111"/>
      <c r="I1" s="112"/>
    </row>
    <row r="2" spans="1:105" ht="18.600000000000001" customHeight="1" thickBot="1" x14ac:dyDescent="0.3">
      <c r="A2" s="113" t="s">
        <v>90</v>
      </c>
      <c r="B2" s="114"/>
      <c r="C2" s="114"/>
      <c r="D2" s="114"/>
      <c r="E2" s="114"/>
      <c r="F2" s="114"/>
      <c r="G2" s="114"/>
      <c r="H2" s="114"/>
      <c r="I2" s="115"/>
    </row>
    <row r="3" spans="1:105" s="1" customFormat="1" ht="18.95" customHeight="1" thickBot="1" x14ac:dyDescent="0.3">
      <c r="A3" s="47"/>
      <c r="B3" s="48"/>
      <c r="C3" s="49"/>
      <c r="D3" s="50"/>
      <c r="E3" s="50"/>
      <c r="F3"/>
      <c r="G3"/>
      <c r="H3"/>
      <c r="I3" s="4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</row>
    <row r="4" spans="1:105" s="1" customFormat="1" ht="126.75" customHeight="1" thickBot="1" x14ac:dyDescent="0.3">
      <c r="A4" s="51"/>
      <c r="B4" s="116" t="s">
        <v>11</v>
      </c>
      <c r="C4" s="117"/>
      <c r="D4" s="52" t="s">
        <v>5</v>
      </c>
      <c r="E4" s="52" t="s">
        <v>6</v>
      </c>
      <c r="F4" s="6" t="s">
        <v>7</v>
      </c>
      <c r="G4" s="7" t="s">
        <v>8</v>
      </c>
      <c r="H4" s="52" t="s">
        <v>9</v>
      </c>
      <c r="I4" s="52" t="s">
        <v>10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</row>
    <row r="5" spans="1:105" s="1" customFormat="1" ht="20.100000000000001" customHeight="1" thickBot="1" x14ac:dyDescent="0.3">
      <c r="A5" s="53"/>
      <c r="B5" s="54"/>
      <c r="C5" s="54"/>
      <c r="D5" s="54"/>
      <c r="E5" s="54"/>
      <c r="F5" s="55"/>
      <c r="G5" s="55"/>
      <c r="H5" s="54"/>
      <c r="I5" s="54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</row>
    <row r="6" spans="1:105" ht="20.100000000000001" customHeight="1" x14ac:dyDescent="0.25">
      <c r="A6" s="56" t="s">
        <v>29</v>
      </c>
      <c r="B6" s="57">
        <v>55.91</v>
      </c>
      <c r="C6" s="58" t="s">
        <v>68</v>
      </c>
      <c r="D6" s="59"/>
      <c r="E6" s="60">
        <f t="shared" ref="E6:E70" si="0">ROUND(D6-(D6*0.2),2)</f>
        <v>0</v>
      </c>
      <c r="F6" s="28">
        <v>0</v>
      </c>
      <c r="G6" s="61">
        <v>0</v>
      </c>
      <c r="H6" s="27">
        <f t="shared" ref="H6:I63" si="1">D6*F6</f>
        <v>0</v>
      </c>
      <c r="I6" s="28">
        <f t="shared" si="1"/>
        <v>0</v>
      </c>
    </row>
    <row r="7" spans="1:105" ht="20.100000000000001" customHeight="1" x14ac:dyDescent="0.25">
      <c r="A7" s="62" t="s">
        <v>48</v>
      </c>
      <c r="B7" s="63">
        <v>3.61</v>
      </c>
      <c r="C7" s="64" t="s">
        <v>68</v>
      </c>
      <c r="D7" s="65"/>
      <c r="E7" s="66">
        <f t="shared" si="0"/>
        <v>0</v>
      </c>
      <c r="F7" s="30">
        <v>0</v>
      </c>
      <c r="G7" s="67">
        <v>0</v>
      </c>
      <c r="H7" s="29">
        <f t="shared" si="1"/>
        <v>0</v>
      </c>
      <c r="I7" s="30">
        <f t="shared" si="1"/>
        <v>0</v>
      </c>
    </row>
    <row r="8" spans="1:105" ht="20.100000000000001" customHeight="1" x14ac:dyDescent="0.25">
      <c r="A8" s="62" t="s">
        <v>91</v>
      </c>
      <c r="B8" s="63">
        <v>6.36</v>
      </c>
      <c r="C8" s="64" t="s">
        <v>68</v>
      </c>
      <c r="D8" s="65"/>
      <c r="E8" s="66">
        <f t="shared" si="0"/>
        <v>0</v>
      </c>
      <c r="F8" s="30">
        <v>132</v>
      </c>
      <c r="G8" s="67">
        <v>0</v>
      </c>
      <c r="H8" s="29">
        <f t="shared" si="1"/>
        <v>0</v>
      </c>
      <c r="I8" s="30">
        <f t="shared" si="1"/>
        <v>0</v>
      </c>
    </row>
    <row r="9" spans="1:105" ht="20.100000000000001" customHeight="1" x14ac:dyDescent="0.25">
      <c r="A9" s="62" t="s">
        <v>92</v>
      </c>
      <c r="B9" s="63">
        <v>4.24</v>
      </c>
      <c r="C9" s="64" t="s">
        <v>68</v>
      </c>
      <c r="D9" s="65"/>
      <c r="E9" s="66">
        <f t="shared" si="0"/>
        <v>0</v>
      </c>
      <c r="F9" s="30">
        <v>341</v>
      </c>
      <c r="G9" s="67">
        <v>0</v>
      </c>
      <c r="H9" s="29">
        <f t="shared" si="1"/>
        <v>0</v>
      </c>
      <c r="I9" s="30">
        <f t="shared" si="1"/>
        <v>0</v>
      </c>
    </row>
    <row r="10" spans="1:105" ht="20.100000000000001" customHeight="1" x14ac:dyDescent="0.25">
      <c r="A10" s="62" t="s">
        <v>93</v>
      </c>
      <c r="B10" s="63">
        <v>5.31</v>
      </c>
      <c r="C10" s="64" t="s">
        <v>68</v>
      </c>
      <c r="D10" s="65"/>
      <c r="E10" s="66">
        <f t="shared" si="0"/>
        <v>0</v>
      </c>
      <c r="F10" s="30">
        <v>73</v>
      </c>
      <c r="G10" s="67">
        <v>0</v>
      </c>
      <c r="H10" s="29">
        <f t="shared" si="1"/>
        <v>0</v>
      </c>
      <c r="I10" s="30">
        <f t="shared" si="1"/>
        <v>0</v>
      </c>
    </row>
    <row r="11" spans="1:105" s="5" customFormat="1" ht="20.100000000000001" customHeight="1" x14ac:dyDescent="0.25">
      <c r="A11" s="62" t="s">
        <v>49</v>
      </c>
      <c r="B11" s="63">
        <v>18.96</v>
      </c>
      <c r="C11" s="64" t="s">
        <v>69</v>
      </c>
      <c r="D11" s="65"/>
      <c r="E11" s="66">
        <f t="shared" si="0"/>
        <v>0</v>
      </c>
      <c r="F11" s="30">
        <v>0</v>
      </c>
      <c r="G11" s="67">
        <v>0</v>
      </c>
      <c r="H11" s="29">
        <f t="shared" si="1"/>
        <v>0</v>
      </c>
      <c r="I11" s="30">
        <f t="shared" si="1"/>
        <v>0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</row>
    <row r="12" spans="1:105" ht="20.100000000000001" customHeight="1" x14ac:dyDescent="0.25">
      <c r="A12" s="62" t="s">
        <v>94</v>
      </c>
      <c r="B12" s="63">
        <v>3.5</v>
      </c>
      <c r="C12" s="64" t="s">
        <v>69</v>
      </c>
      <c r="D12" s="65"/>
      <c r="E12" s="66">
        <f t="shared" si="0"/>
        <v>0</v>
      </c>
      <c r="F12" s="30">
        <v>0</v>
      </c>
      <c r="G12" s="67">
        <v>0</v>
      </c>
      <c r="H12" s="29">
        <f t="shared" si="1"/>
        <v>0</v>
      </c>
      <c r="I12" s="30">
        <f t="shared" si="1"/>
        <v>0</v>
      </c>
    </row>
    <row r="13" spans="1:105" ht="20.100000000000001" customHeight="1" x14ac:dyDescent="0.25">
      <c r="A13" s="62" t="s">
        <v>30</v>
      </c>
      <c r="B13" s="63">
        <v>3.39</v>
      </c>
      <c r="C13" s="68" t="s">
        <v>0</v>
      </c>
      <c r="D13" s="65"/>
      <c r="E13" s="66">
        <f t="shared" si="0"/>
        <v>0</v>
      </c>
      <c r="F13" s="30">
        <v>1931</v>
      </c>
      <c r="G13" s="67">
        <v>249.28</v>
      </c>
      <c r="H13" s="29">
        <f t="shared" si="1"/>
        <v>0</v>
      </c>
      <c r="I13" s="30">
        <f t="shared" si="1"/>
        <v>0</v>
      </c>
    </row>
    <row r="14" spans="1:105" ht="20.100000000000001" customHeight="1" x14ac:dyDescent="0.25">
      <c r="A14" s="62" t="s">
        <v>31</v>
      </c>
      <c r="B14" s="63">
        <v>19.18</v>
      </c>
      <c r="C14" s="64" t="s">
        <v>69</v>
      </c>
      <c r="D14" s="65"/>
      <c r="E14" s="66">
        <f t="shared" si="0"/>
        <v>0</v>
      </c>
      <c r="F14" s="30">
        <v>10</v>
      </c>
      <c r="G14" s="67">
        <v>342</v>
      </c>
      <c r="H14" s="29">
        <f t="shared" si="1"/>
        <v>0</v>
      </c>
      <c r="I14" s="30">
        <f t="shared" si="1"/>
        <v>0</v>
      </c>
    </row>
    <row r="15" spans="1:105" ht="27" customHeight="1" x14ac:dyDescent="0.25">
      <c r="A15" s="62" t="s">
        <v>95</v>
      </c>
      <c r="B15" s="63">
        <v>7.63</v>
      </c>
      <c r="C15" s="64" t="s">
        <v>68</v>
      </c>
      <c r="D15" s="65"/>
      <c r="E15" s="66">
        <f t="shared" si="0"/>
        <v>0</v>
      </c>
      <c r="F15" s="30">
        <v>738</v>
      </c>
      <c r="G15" s="67">
        <v>0</v>
      </c>
      <c r="H15" s="29">
        <f t="shared" si="1"/>
        <v>0</v>
      </c>
      <c r="I15" s="30">
        <f t="shared" si="1"/>
        <v>0</v>
      </c>
    </row>
    <row r="16" spans="1:105" ht="45" x14ac:dyDescent="0.25">
      <c r="A16" s="69" t="s">
        <v>96</v>
      </c>
      <c r="B16" s="63">
        <v>11.45</v>
      </c>
      <c r="C16" s="64" t="s">
        <v>68</v>
      </c>
      <c r="D16" s="65"/>
      <c r="E16" s="66">
        <f t="shared" si="0"/>
        <v>0</v>
      </c>
      <c r="F16" s="70">
        <v>70</v>
      </c>
      <c r="G16" s="71">
        <v>0</v>
      </c>
      <c r="H16" s="29">
        <f t="shared" si="1"/>
        <v>0</v>
      </c>
      <c r="I16" s="30">
        <f t="shared" si="1"/>
        <v>0</v>
      </c>
    </row>
    <row r="17" spans="1:105" s="5" customFormat="1" ht="45" x14ac:dyDescent="0.25">
      <c r="A17" s="69" t="s">
        <v>97</v>
      </c>
      <c r="B17" s="63">
        <v>17.18</v>
      </c>
      <c r="C17" s="64" t="s">
        <v>68</v>
      </c>
      <c r="D17" s="65"/>
      <c r="E17" s="66">
        <f t="shared" si="0"/>
        <v>0</v>
      </c>
      <c r="F17" s="70">
        <v>16</v>
      </c>
      <c r="G17" s="71">
        <v>0</v>
      </c>
      <c r="H17" s="29">
        <f t="shared" si="1"/>
        <v>0</v>
      </c>
      <c r="I17" s="30">
        <f t="shared" si="1"/>
        <v>0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</row>
    <row r="18" spans="1:105" s="5" customFormat="1" ht="45" x14ac:dyDescent="0.25">
      <c r="A18" s="69" t="s">
        <v>98</v>
      </c>
      <c r="B18" s="63">
        <v>25.77</v>
      </c>
      <c r="C18" s="64" t="s">
        <v>68</v>
      </c>
      <c r="D18" s="65"/>
      <c r="E18" s="66">
        <f t="shared" si="0"/>
        <v>0</v>
      </c>
      <c r="F18" s="70">
        <v>11</v>
      </c>
      <c r="G18" s="71">
        <v>0</v>
      </c>
      <c r="H18" s="29">
        <f t="shared" si="1"/>
        <v>0</v>
      </c>
      <c r="I18" s="30">
        <f t="shared" si="1"/>
        <v>0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</row>
    <row r="19" spans="1:105" ht="20.100000000000001" customHeight="1" x14ac:dyDescent="0.25">
      <c r="A19" s="62" t="s">
        <v>99</v>
      </c>
      <c r="B19" s="63">
        <v>10.09</v>
      </c>
      <c r="C19" s="64" t="s">
        <v>69</v>
      </c>
      <c r="D19" s="65"/>
      <c r="E19" s="66">
        <f t="shared" si="0"/>
        <v>0</v>
      </c>
      <c r="F19" s="30">
        <v>146</v>
      </c>
      <c r="G19" s="67">
        <v>0</v>
      </c>
      <c r="H19" s="29">
        <f t="shared" si="1"/>
        <v>0</v>
      </c>
      <c r="I19" s="30">
        <f t="shared" si="1"/>
        <v>0</v>
      </c>
    </row>
    <row r="20" spans="1:105" ht="20.100000000000001" customHeight="1" x14ac:dyDescent="0.25">
      <c r="A20" s="62" t="s">
        <v>50</v>
      </c>
      <c r="B20" s="63">
        <v>66.540000000000006</v>
      </c>
      <c r="C20" s="64" t="s">
        <v>68</v>
      </c>
      <c r="D20" s="65"/>
      <c r="E20" s="66">
        <f t="shared" si="0"/>
        <v>0</v>
      </c>
      <c r="F20" s="30">
        <v>0</v>
      </c>
      <c r="G20" s="67">
        <v>0</v>
      </c>
      <c r="H20" s="29">
        <f t="shared" si="1"/>
        <v>0</v>
      </c>
      <c r="I20" s="30">
        <f t="shared" si="1"/>
        <v>0</v>
      </c>
    </row>
    <row r="21" spans="1:105" ht="20.100000000000001" customHeight="1" x14ac:dyDescent="0.25">
      <c r="A21" s="69" t="s">
        <v>51</v>
      </c>
      <c r="B21" s="63">
        <v>13.25</v>
      </c>
      <c r="C21" s="68" t="s">
        <v>68</v>
      </c>
      <c r="D21" s="65"/>
      <c r="E21" s="66">
        <f t="shared" si="0"/>
        <v>0</v>
      </c>
      <c r="F21" s="30">
        <v>72</v>
      </c>
      <c r="G21" s="67">
        <v>0</v>
      </c>
      <c r="H21" s="29">
        <f t="shared" si="1"/>
        <v>0</v>
      </c>
      <c r="I21" s="30">
        <f t="shared" si="1"/>
        <v>0</v>
      </c>
    </row>
    <row r="22" spans="1:105" s="5" customFormat="1" ht="31.5" customHeight="1" x14ac:dyDescent="0.25">
      <c r="A22" s="69" t="s">
        <v>52</v>
      </c>
      <c r="B22" s="63">
        <v>13.25</v>
      </c>
      <c r="C22" s="68" t="s">
        <v>68</v>
      </c>
      <c r="D22" s="65"/>
      <c r="E22" s="66">
        <f t="shared" si="0"/>
        <v>0</v>
      </c>
      <c r="F22" s="30">
        <v>0</v>
      </c>
      <c r="G22" s="67">
        <v>0</v>
      </c>
      <c r="H22" s="29">
        <f t="shared" si="1"/>
        <v>0</v>
      </c>
      <c r="I22" s="30">
        <f t="shared" si="1"/>
        <v>0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</row>
    <row r="23" spans="1:105" ht="35.25" customHeight="1" x14ac:dyDescent="0.25">
      <c r="A23" s="69" t="s">
        <v>53</v>
      </c>
      <c r="B23" s="63">
        <v>13.25</v>
      </c>
      <c r="C23" s="68" t="s">
        <v>68</v>
      </c>
      <c r="D23" s="65"/>
      <c r="E23" s="66">
        <f t="shared" si="0"/>
        <v>0</v>
      </c>
      <c r="F23" s="30">
        <v>0</v>
      </c>
      <c r="G23" s="67">
        <v>0</v>
      </c>
      <c r="H23" s="29">
        <f t="shared" si="1"/>
        <v>0</v>
      </c>
      <c r="I23" s="30">
        <f t="shared" si="1"/>
        <v>0</v>
      </c>
    </row>
    <row r="24" spans="1:105" ht="20.100000000000001" customHeight="1" x14ac:dyDescent="0.25">
      <c r="A24" s="62" t="s">
        <v>32</v>
      </c>
      <c r="B24" s="63">
        <v>25.61</v>
      </c>
      <c r="C24" s="68" t="s">
        <v>68</v>
      </c>
      <c r="D24" s="65"/>
      <c r="E24" s="66">
        <f t="shared" si="0"/>
        <v>0</v>
      </c>
      <c r="F24" s="30">
        <v>69</v>
      </c>
      <c r="G24" s="67">
        <v>0</v>
      </c>
      <c r="H24" s="29">
        <f t="shared" si="1"/>
        <v>0</v>
      </c>
      <c r="I24" s="30">
        <f t="shared" si="1"/>
        <v>0</v>
      </c>
    </row>
    <row r="25" spans="1:105" ht="20.100000000000001" customHeight="1" x14ac:dyDescent="0.25">
      <c r="A25" s="62" t="s">
        <v>34</v>
      </c>
      <c r="B25" s="63">
        <v>25.61</v>
      </c>
      <c r="C25" s="68" t="s">
        <v>68</v>
      </c>
      <c r="D25" s="65"/>
      <c r="E25" s="66">
        <f t="shared" si="0"/>
        <v>0</v>
      </c>
      <c r="F25" s="30">
        <v>50</v>
      </c>
      <c r="G25" s="67">
        <v>0</v>
      </c>
      <c r="H25" s="29">
        <f t="shared" si="1"/>
        <v>0</v>
      </c>
      <c r="I25" s="30">
        <f t="shared" si="1"/>
        <v>0</v>
      </c>
    </row>
    <row r="26" spans="1:105" ht="20.100000000000001" customHeight="1" x14ac:dyDescent="0.25">
      <c r="A26" s="62" t="s">
        <v>33</v>
      </c>
      <c r="B26" s="63">
        <v>25.61</v>
      </c>
      <c r="C26" s="68" t="s">
        <v>68</v>
      </c>
      <c r="D26" s="65"/>
      <c r="E26" s="66">
        <f t="shared" si="0"/>
        <v>0</v>
      </c>
      <c r="F26" s="30">
        <v>0</v>
      </c>
      <c r="G26" s="67">
        <v>0</v>
      </c>
      <c r="H26" s="29">
        <f t="shared" si="1"/>
        <v>0</v>
      </c>
      <c r="I26" s="30">
        <f t="shared" si="1"/>
        <v>0</v>
      </c>
    </row>
    <row r="27" spans="1:105" s="5" customFormat="1" ht="18" x14ac:dyDescent="0.25">
      <c r="A27" s="62" t="s">
        <v>100</v>
      </c>
      <c r="B27" s="63">
        <v>24.1</v>
      </c>
      <c r="C27" s="68" t="s">
        <v>68</v>
      </c>
      <c r="D27" s="65"/>
      <c r="E27" s="66">
        <f t="shared" si="0"/>
        <v>0</v>
      </c>
      <c r="F27" s="30">
        <v>4</v>
      </c>
      <c r="G27" s="67">
        <v>0</v>
      </c>
      <c r="H27" s="29">
        <f t="shared" si="1"/>
        <v>0</v>
      </c>
      <c r="I27" s="30">
        <f t="shared" si="1"/>
        <v>0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</row>
    <row r="28" spans="1:105" ht="20.100000000000001" customHeight="1" x14ac:dyDescent="0.25">
      <c r="A28" s="62" t="s">
        <v>101</v>
      </c>
      <c r="B28" s="63">
        <v>39.53</v>
      </c>
      <c r="C28" s="64" t="s">
        <v>68</v>
      </c>
      <c r="D28" s="65"/>
      <c r="E28" s="66">
        <f t="shared" si="0"/>
        <v>0</v>
      </c>
      <c r="F28" s="30">
        <v>220</v>
      </c>
      <c r="G28" s="67">
        <v>0</v>
      </c>
      <c r="H28" s="29">
        <f t="shared" si="1"/>
        <v>0</v>
      </c>
      <c r="I28" s="30">
        <f t="shared" si="1"/>
        <v>0</v>
      </c>
    </row>
    <row r="29" spans="1:105" ht="20.100000000000001" customHeight="1" x14ac:dyDescent="0.25">
      <c r="A29" s="62" t="s">
        <v>102</v>
      </c>
      <c r="B29" s="63">
        <v>45.46</v>
      </c>
      <c r="C29" s="64" t="s">
        <v>68</v>
      </c>
      <c r="D29" s="65"/>
      <c r="E29" s="66">
        <f t="shared" si="0"/>
        <v>0</v>
      </c>
      <c r="F29" s="30">
        <v>95</v>
      </c>
      <c r="G29" s="67">
        <v>0</v>
      </c>
      <c r="H29" s="29">
        <f t="shared" si="1"/>
        <v>0</v>
      </c>
      <c r="I29" s="30">
        <f t="shared" si="1"/>
        <v>0</v>
      </c>
    </row>
    <row r="30" spans="1:105" ht="20.100000000000001" customHeight="1" x14ac:dyDescent="0.25">
      <c r="A30" s="62" t="s">
        <v>35</v>
      </c>
      <c r="B30" s="63">
        <v>26.44</v>
      </c>
      <c r="C30" s="64" t="s">
        <v>68</v>
      </c>
      <c r="D30" s="65"/>
      <c r="E30" s="66">
        <f t="shared" si="0"/>
        <v>0</v>
      </c>
      <c r="F30" s="30">
        <v>0</v>
      </c>
      <c r="G30" s="67">
        <v>0</v>
      </c>
      <c r="H30" s="29">
        <f t="shared" si="1"/>
        <v>0</v>
      </c>
      <c r="I30" s="30">
        <f t="shared" si="1"/>
        <v>0</v>
      </c>
    </row>
    <row r="31" spans="1:105" ht="20.100000000000001" customHeight="1" x14ac:dyDescent="0.25">
      <c r="A31" s="62" t="s">
        <v>1</v>
      </c>
      <c r="B31" s="63">
        <v>4.5</v>
      </c>
      <c r="C31" s="68" t="s">
        <v>0</v>
      </c>
      <c r="D31" s="65"/>
      <c r="E31" s="66">
        <f t="shared" si="0"/>
        <v>0</v>
      </c>
      <c r="F31" s="30">
        <v>2375.5</v>
      </c>
      <c r="G31" s="67">
        <v>700</v>
      </c>
      <c r="H31" s="29">
        <f t="shared" si="1"/>
        <v>0</v>
      </c>
      <c r="I31" s="30">
        <f t="shared" si="1"/>
        <v>0</v>
      </c>
    </row>
    <row r="32" spans="1:105" ht="20.100000000000001" customHeight="1" x14ac:dyDescent="0.25">
      <c r="A32" s="62" t="s">
        <v>54</v>
      </c>
      <c r="B32" s="63">
        <v>30.88</v>
      </c>
      <c r="C32" s="64" t="s">
        <v>68</v>
      </c>
      <c r="D32" s="65"/>
      <c r="E32" s="66">
        <f t="shared" si="0"/>
        <v>0</v>
      </c>
      <c r="F32" s="30">
        <v>7</v>
      </c>
      <c r="G32" s="67">
        <v>0</v>
      </c>
      <c r="H32" s="29">
        <f t="shared" si="1"/>
        <v>0</v>
      </c>
      <c r="I32" s="30">
        <f t="shared" si="1"/>
        <v>0</v>
      </c>
    </row>
    <row r="33" spans="1:105" ht="20.100000000000001" customHeight="1" x14ac:dyDescent="0.25">
      <c r="A33" s="62" t="s">
        <v>36</v>
      </c>
      <c r="B33" s="63">
        <v>62.84</v>
      </c>
      <c r="C33" s="68" t="s">
        <v>68</v>
      </c>
      <c r="D33" s="65"/>
      <c r="E33" s="66">
        <f t="shared" si="0"/>
        <v>0</v>
      </c>
      <c r="F33" s="30">
        <v>20</v>
      </c>
      <c r="G33" s="67">
        <v>0</v>
      </c>
      <c r="H33" s="29">
        <f t="shared" si="1"/>
        <v>0</v>
      </c>
      <c r="I33" s="30">
        <f t="shared" si="1"/>
        <v>0</v>
      </c>
    </row>
    <row r="34" spans="1:105" s="23" customFormat="1" ht="20.100000000000001" customHeight="1" x14ac:dyDescent="0.25">
      <c r="A34" s="62" t="s">
        <v>55</v>
      </c>
      <c r="B34" s="63">
        <v>44.12</v>
      </c>
      <c r="C34" s="68" t="s">
        <v>68</v>
      </c>
      <c r="D34" s="65"/>
      <c r="E34" s="66">
        <f t="shared" si="0"/>
        <v>0</v>
      </c>
      <c r="F34" s="30">
        <v>3</v>
      </c>
      <c r="G34" s="67">
        <v>0</v>
      </c>
      <c r="H34" s="29">
        <f t="shared" si="1"/>
        <v>0</v>
      </c>
      <c r="I34" s="30">
        <f t="shared" si="1"/>
        <v>0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</row>
    <row r="35" spans="1:105" s="23" customFormat="1" ht="20.100000000000001" customHeight="1" x14ac:dyDescent="0.25">
      <c r="A35" s="62" t="s">
        <v>37</v>
      </c>
      <c r="B35" s="63">
        <v>27.95</v>
      </c>
      <c r="C35" s="68" t="s">
        <v>69</v>
      </c>
      <c r="D35" s="65"/>
      <c r="E35" s="66">
        <f t="shared" si="0"/>
        <v>0</v>
      </c>
      <c r="F35" s="30">
        <v>12</v>
      </c>
      <c r="G35" s="67">
        <v>0</v>
      </c>
      <c r="H35" s="29">
        <f t="shared" si="1"/>
        <v>0</v>
      </c>
      <c r="I35" s="30">
        <f t="shared" si="1"/>
        <v>0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</row>
    <row r="36" spans="1:105" ht="20.100000000000001" customHeight="1" x14ac:dyDescent="0.25">
      <c r="A36" s="62" t="s">
        <v>38</v>
      </c>
      <c r="B36" s="63">
        <v>41.94</v>
      </c>
      <c r="C36" s="68" t="s">
        <v>69</v>
      </c>
      <c r="D36" s="65"/>
      <c r="E36" s="66">
        <f t="shared" si="0"/>
        <v>0</v>
      </c>
      <c r="F36" s="30">
        <v>4</v>
      </c>
      <c r="G36" s="67">
        <v>0</v>
      </c>
      <c r="H36" s="29">
        <f t="shared" si="1"/>
        <v>0</v>
      </c>
      <c r="I36" s="30">
        <f t="shared" si="1"/>
        <v>0</v>
      </c>
    </row>
    <row r="37" spans="1:105" ht="20.100000000000001" customHeight="1" x14ac:dyDescent="0.25">
      <c r="A37" s="62" t="s">
        <v>39</v>
      </c>
      <c r="B37" s="63">
        <v>55.91</v>
      </c>
      <c r="C37" s="68" t="s">
        <v>69</v>
      </c>
      <c r="D37" s="65"/>
      <c r="E37" s="66">
        <f t="shared" si="0"/>
        <v>0</v>
      </c>
      <c r="F37" s="30">
        <v>195</v>
      </c>
      <c r="G37" s="67">
        <v>350</v>
      </c>
      <c r="H37" s="29">
        <f t="shared" si="1"/>
        <v>0</v>
      </c>
      <c r="I37" s="30">
        <f t="shared" si="1"/>
        <v>0</v>
      </c>
    </row>
    <row r="38" spans="1:105" s="5" customFormat="1" ht="20.100000000000001" customHeight="1" x14ac:dyDescent="0.25">
      <c r="A38" s="62" t="s">
        <v>40</v>
      </c>
      <c r="B38" s="63">
        <v>69.89</v>
      </c>
      <c r="C38" s="64" t="s">
        <v>69</v>
      </c>
      <c r="D38" s="65"/>
      <c r="E38" s="66">
        <f t="shared" si="0"/>
        <v>0</v>
      </c>
      <c r="F38" s="30">
        <v>2</v>
      </c>
      <c r="G38" s="67">
        <v>0</v>
      </c>
      <c r="H38" s="29">
        <f t="shared" si="1"/>
        <v>0</v>
      </c>
      <c r="I38" s="30">
        <f t="shared" si="1"/>
        <v>0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</row>
    <row r="39" spans="1:105" s="5" customFormat="1" ht="20.100000000000001" customHeight="1" x14ac:dyDescent="0.25">
      <c r="A39" s="62" t="s">
        <v>56</v>
      </c>
      <c r="B39" s="63">
        <v>48.52</v>
      </c>
      <c r="C39" s="64" t="s">
        <v>69</v>
      </c>
      <c r="D39" s="65"/>
      <c r="E39" s="66">
        <f t="shared" si="0"/>
        <v>0</v>
      </c>
      <c r="F39" s="30">
        <v>54</v>
      </c>
      <c r="G39" s="67">
        <v>0</v>
      </c>
      <c r="H39" s="29">
        <f t="shared" si="1"/>
        <v>0</v>
      </c>
      <c r="I39" s="30">
        <f t="shared" si="1"/>
        <v>0</v>
      </c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</row>
    <row r="40" spans="1:105" s="5" customFormat="1" ht="20.100000000000001" customHeight="1" x14ac:dyDescent="0.25">
      <c r="A40" s="62" t="s">
        <v>41</v>
      </c>
      <c r="B40" s="63">
        <v>16.77</v>
      </c>
      <c r="C40" s="64" t="s">
        <v>69</v>
      </c>
      <c r="D40" s="65"/>
      <c r="E40" s="66">
        <f t="shared" si="0"/>
        <v>0</v>
      </c>
      <c r="F40" s="30">
        <v>12</v>
      </c>
      <c r="G40" s="67">
        <v>0</v>
      </c>
      <c r="H40" s="29">
        <f t="shared" si="1"/>
        <v>0</v>
      </c>
      <c r="I40" s="30">
        <f t="shared" si="1"/>
        <v>0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</row>
    <row r="41" spans="1:105" s="5" customFormat="1" ht="20.100000000000001" customHeight="1" x14ac:dyDescent="0.25">
      <c r="A41" s="62" t="s">
        <v>42</v>
      </c>
      <c r="B41" s="63">
        <v>33.549999999999997</v>
      </c>
      <c r="C41" s="64" t="s">
        <v>69</v>
      </c>
      <c r="D41" s="65"/>
      <c r="E41" s="66">
        <f t="shared" si="0"/>
        <v>0</v>
      </c>
      <c r="F41" s="30">
        <v>0</v>
      </c>
      <c r="G41" s="67">
        <v>48</v>
      </c>
      <c r="H41" s="29">
        <f t="shared" si="1"/>
        <v>0</v>
      </c>
      <c r="I41" s="30">
        <f t="shared" si="1"/>
        <v>0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</row>
    <row r="42" spans="1:105" ht="20.100000000000001" customHeight="1" x14ac:dyDescent="0.25">
      <c r="A42" s="72" t="s">
        <v>43</v>
      </c>
      <c r="B42" s="63">
        <v>41.94</v>
      </c>
      <c r="C42" s="64" t="s">
        <v>69</v>
      </c>
      <c r="D42" s="65"/>
      <c r="E42" s="66">
        <f t="shared" si="0"/>
        <v>0</v>
      </c>
      <c r="F42" s="30">
        <f>464-15</f>
        <v>449</v>
      </c>
      <c r="G42" s="67">
        <v>2546.9999999999995</v>
      </c>
      <c r="H42" s="29">
        <f t="shared" si="1"/>
        <v>0</v>
      </c>
      <c r="I42" s="30">
        <f t="shared" si="1"/>
        <v>0</v>
      </c>
    </row>
    <row r="43" spans="1:105" ht="20.100000000000001" customHeight="1" x14ac:dyDescent="0.25">
      <c r="A43" s="72" t="s">
        <v>44</v>
      </c>
      <c r="B43" s="63">
        <v>50.32</v>
      </c>
      <c r="C43" s="68" t="s">
        <v>69</v>
      </c>
      <c r="D43" s="65"/>
      <c r="E43" s="66">
        <f t="shared" si="0"/>
        <v>0</v>
      </c>
      <c r="F43" s="30">
        <v>16</v>
      </c>
      <c r="G43" s="67">
        <v>10</v>
      </c>
      <c r="H43" s="29">
        <f t="shared" si="1"/>
        <v>0</v>
      </c>
      <c r="I43" s="30">
        <f t="shared" si="1"/>
        <v>0</v>
      </c>
    </row>
    <row r="44" spans="1:105" ht="20.100000000000001" customHeight="1" x14ac:dyDescent="0.25">
      <c r="A44" s="72" t="s">
        <v>57</v>
      </c>
      <c r="B44" s="63">
        <v>24.74</v>
      </c>
      <c r="C44" s="64" t="s">
        <v>69</v>
      </c>
      <c r="D44" s="65"/>
      <c r="E44" s="66">
        <f t="shared" si="0"/>
        <v>0</v>
      </c>
      <c r="F44" s="30">
        <v>143</v>
      </c>
      <c r="G44" s="67">
        <v>2891</v>
      </c>
      <c r="H44" s="29">
        <f t="shared" si="1"/>
        <v>0</v>
      </c>
      <c r="I44" s="30">
        <f t="shared" si="1"/>
        <v>0</v>
      </c>
    </row>
    <row r="45" spans="1:105" s="5" customFormat="1" ht="20.100000000000001" customHeight="1" x14ac:dyDescent="0.25">
      <c r="A45" s="62" t="s">
        <v>103</v>
      </c>
      <c r="B45" s="63">
        <v>122.31</v>
      </c>
      <c r="C45" s="68" t="s">
        <v>69</v>
      </c>
      <c r="D45" s="65"/>
      <c r="E45" s="66">
        <f t="shared" si="0"/>
        <v>0</v>
      </c>
      <c r="F45" s="30">
        <v>0</v>
      </c>
      <c r="G45" s="67">
        <v>0</v>
      </c>
      <c r="H45" s="29">
        <f t="shared" si="1"/>
        <v>0</v>
      </c>
      <c r="I45" s="30">
        <f t="shared" si="1"/>
        <v>0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</row>
    <row r="46" spans="1:105" s="5" customFormat="1" ht="20.100000000000001" customHeight="1" x14ac:dyDescent="0.25">
      <c r="A46" s="72" t="s">
        <v>58</v>
      </c>
      <c r="B46" s="63">
        <v>15.1</v>
      </c>
      <c r="C46" s="64" t="s">
        <v>68</v>
      </c>
      <c r="D46" s="65"/>
      <c r="E46" s="66">
        <f t="shared" si="0"/>
        <v>0</v>
      </c>
      <c r="F46" s="30">
        <v>0</v>
      </c>
      <c r="G46" s="67">
        <v>0</v>
      </c>
      <c r="H46" s="29">
        <f t="shared" si="1"/>
        <v>0</v>
      </c>
      <c r="I46" s="30">
        <f t="shared" si="1"/>
        <v>0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</row>
    <row r="47" spans="1:105" ht="20.100000000000001" customHeight="1" x14ac:dyDescent="0.25">
      <c r="A47" s="72" t="s">
        <v>59</v>
      </c>
      <c r="B47" s="63">
        <v>23.52</v>
      </c>
      <c r="C47" s="64" t="s">
        <v>68</v>
      </c>
      <c r="D47" s="65"/>
      <c r="E47" s="66">
        <f t="shared" si="0"/>
        <v>0</v>
      </c>
      <c r="F47" s="30">
        <v>4</v>
      </c>
      <c r="G47" s="67">
        <v>0</v>
      </c>
      <c r="H47" s="29">
        <f t="shared" si="1"/>
        <v>0</v>
      </c>
      <c r="I47" s="30">
        <f t="shared" si="1"/>
        <v>0</v>
      </c>
    </row>
    <row r="48" spans="1:105" s="5" customFormat="1" ht="20.100000000000001" customHeight="1" x14ac:dyDescent="0.25">
      <c r="A48" s="62" t="s">
        <v>60</v>
      </c>
      <c r="B48" s="63">
        <v>21.01</v>
      </c>
      <c r="C48" s="64" t="s">
        <v>68</v>
      </c>
      <c r="D48" s="65"/>
      <c r="E48" s="66">
        <f t="shared" si="0"/>
        <v>0</v>
      </c>
      <c r="F48" s="30">
        <v>0</v>
      </c>
      <c r="G48" s="67">
        <v>0</v>
      </c>
      <c r="H48" s="29">
        <f t="shared" si="1"/>
        <v>0</v>
      </c>
      <c r="I48" s="30">
        <f t="shared" si="1"/>
        <v>0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1:105" ht="20.100000000000001" customHeight="1" x14ac:dyDescent="0.25">
      <c r="A49" s="62" t="s">
        <v>61</v>
      </c>
      <c r="B49" s="63">
        <v>22.25</v>
      </c>
      <c r="C49" s="68" t="s">
        <v>68</v>
      </c>
      <c r="D49" s="65"/>
      <c r="E49" s="66">
        <f t="shared" si="0"/>
        <v>0</v>
      </c>
      <c r="F49" s="30">
        <v>0</v>
      </c>
      <c r="G49" s="67">
        <v>0</v>
      </c>
      <c r="H49" s="29">
        <f t="shared" si="1"/>
        <v>0</v>
      </c>
      <c r="I49" s="30">
        <f t="shared" si="1"/>
        <v>0</v>
      </c>
    </row>
    <row r="50" spans="1:105" ht="20.100000000000001" customHeight="1" x14ac:dyDescent="0.25">
      <c r="A50" s="62" t="s">
        <v>25</v>
      </c>
      <c r="B50" s="63">
        <v>43.98</v>
      </c>
      <c r="C50" s="68" t="s">
        <v>68</v>
      </c>
      <c r="D50" s="65"/>
      <c r="E50" s="66">
        <f t="shared" si="0"/>
        <v>0</v>
      </c>
      <c r="F50" s="30">
        <v>22</v>
      </c>
      <c r="G50" s="67">
        <v>0</v>
      </c>
      <c r="H50" s="29">
        <f t="shared" si="1"/>
        <v>0</v>
      </c>
      <c r="I50" s="30">
        <f t="shared" si="1"/>
        <v>0</v>
      </c>
    </row>
    <row r="51" spans="1:105" ht="20.100000000000001" customHeight="1" x14ac:dyDescent="0.25">
      <c r="A51" s="62" t="s">
        <v>23</v>
      </c>
      <c r="B51" s="63">
        <v>37.71</v>
      </c>
      <c r="C51" s="64" t="s">
        <v>68</v>
      </c>
      <c r="D51" s="65"/>
      <c r="E51" s="66">
        <f t="shared" si="0"/>
        <v>0</v>
      </c>
      <c r="F51" s="30">
        <v>5</v>
      </c>
      <c r="G51" s="67">
        <v>0</v>
      </c>
      <c r="H51" s="29">
        <f t="shared" si="1"/>
        <v>0</v>
      </c>
      <c r="I51" s="30">
        <f t="shared" si="1"/>
        <v>0</v>
      </c>
    </row>
    <row r="52" spans="1:105" ht="20.100000000000001" customHeight="1" x14ac:dyDescent="0.25">
      <c r="A52" s="62" t="s">
        <v>24</v>
      </c>
      <c r="B52" s="63">
        <v>40.26</v>
      </c>
      <c r="C52" s="68" t="s">
        <v>68</v>
      </c>
      <c r="D52" s="65"/>
      <c r="E52" s="66">
        <f t="shared" si="0"/>
        <v>0</v>
      </c>
      <c r="F52" s="30">
        <v>19</v>
      </c>
      <c r="G52" s="67">
        <v>0</v>
      </c>
      <c r="H52" s="29">
        <f t="shared" si="1"/>
        <v>0</v>
      </c>
      <c r="I52" s="30">
        <f t="shared" si="1"/>
        <v>0</v>
      </c>
    </row>
    <row r="53" spans="1:105" ht="20.100000000000001" customHeight="1" x14ac:dyDescent="0.25">
      <c r="A53" s="62" t="s">
        <v>62</v>
      </c>
      <c r="B53" s="63">
        <v>78.53</v>
      </c>
      <c r="C53" s="64" t="s">
        <v>68</v>
      </c>
      <c r="D53" s="65"/>
      <c r="E53" s="66">
        <f t="shared" si="0"/>
        <v>0</v>
      </c>
      <c r="F53" s="30">
        <v>9</v>
      </c>
      <c r="G53" s="67">
        <v>0</v>
      </c>
      <c r="H53" s="29">
        <f t="shared" si="1"/>
        <v>0</v>
      </c>
      <c r="I53" s="30">
        <f t="shared" si="1"/>
        <v>0</v>
      </c>
    </row>
    <row r="54" spans="1:105" s="5" customFormat="1" ht="20.100000000000001" customHeight="1" x14ac:dyDescent="0.25">
      <c r="A54" s="72" t="s">
        <v>104</v>
      </c>
      <c r="B54" s="63">
        <v>82.71</v>
      </c>
      <c r="C54" s="64" t="s">
        <v>68</v>
      </c>
      <c r="D54" s="65"/>
      <c r="E54" s="66">
        <f t="shared" si="0"/>
        <v>0</v>
      </c>
      <c r="F54" s="30">
        <v>0</v>
      </c>
      <c r="G54" s="67">
        <v>0</v>
      </c>
      <c r="H54" s="29">
        <f t="shared" si="1"/>
        <v>0</v>
      </c>
      <c r="I54" s="30">
        <f t="shared" si="1"/>
        <v>0</v>
      </c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</row>
    <row r="55" spans="1:105" s="5" customFormat="1" ht="20.100000000000001" customHeight="1" x14ac:dyDescent="0.25">
      <c r="A55" s="62" t="s">
        <v>63</v>
      </c>
      <c r="B55" s="63">
        <v>66.17</v>
      </c>
      <c r="C55" s="64" t="s">
        <v>68</v>
      </c>
      <c r="D55" s="65"/>
      <c r="E55" s="66">
        <f t="shared" si="0"/>
        <v>0</v>
      </c>
      <c r="F55" s="30">
        <v>18</v>
      </c>
      <c r="G55" s="67">
        <v>6</v>
      </c>
      <c r="H55" s="29">
        <f t="shared" si="1"/>
        <v>0</v>
      </c>
      <c r="I55" s="30">
        <f t="shared" si="1"/>
        <v>0</v>
      </c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</row>
    <row r="56" spans="1:105" ht="20.100000000000001" customHeight="1" x14ac:dyDescent="0.25">
      <c r="A56" s="62" t="s">
        <v>45</v>
      </c>
      <c r="B56" s="63">
        <v>100.86</v>
      </c>
      <c r="C56" s="64" t="s">
        <v>68</v>
      </c>
      <c r="D56" s="65"/>
      <c r="E56" s="66">
        <f t="shared" si="0"/>
        <v>0</v>
      </c>
      <c r="F56" s="30">
        <v>8</v>
      </c>
      <c r="G56" s="67">
        <v>0</v>
      </c>
      <c r="H56" s="29">
        <f t="shared" si="1"/>
        <v>0</v>
      </c>
      <c r="I56" s="30">
        <f t="shared" si="1"/>
        <v>0</v>
      </c>
    </row>
    <row r="57" spans="1:105" ht="20.100000000000001" customHeight="1" x14ac:dyDescent="0.25">
      <c r="A57" s="62" t="s">
        <v>46</v>
      </c>
      <c r="B57" s="63">
        <v>204.98</v>
      </c>
      <c r="C57" s="64" t="s">
        <v>68</v>
      </c>
      <c r="D57" s="65"/>
      <c r="E57" s="66">
        <f t="shared" si="0"/>
        <v>0</v>
      </c>
      <c r="F57" s="30">
        <v>10</v>
      </c>
      <c r="G57" s="67">
        <v>2</v>
      </c>
      <c r="H57" s="29">
        <f t="shared" si="1"/>
        <v>0</v>
      </c>
      <c r="I57" s="30">
        <f t="shared" si="1"/>
        <v>0</v>
      </c>
    </row>
    <row r="58" spans="1:105" ht="20.100000000000001" customHeight="1" x14ac:dyDescent="0.25">
      <c r="A58" s="62" t="s">
        <v>105</v>
      </c>
      <c r="B58" s="63">
        <v>126.07</v>
      </c>
      <c r="C58" s="64" t="s">
        <v>68</v>
      </c>
      <c r="D58" s="65"/>
      <c r="E58" s="66">
        <f t="shared" si="0"/>
        <v>0</v>
      </c>
      <c r="F58" s="30">
        <v>0</v>
      </c>
      <c r="G58" s="67">
        <v>0</v>
      </c>
      <c r="H58" s="29">
        <f t="shared" si="1"/>
        <v>0</v>
      </c>
      <c r="I58" s="30">
        <f t="shared" si="1"/>
        <v>0</v>
      </c>
    </row>
    <row r="59" spans="1:105" s="5" customFormat="1" ht="20.100000000000001" customHeight="1" x14ac:dyDescent="0.25">
      <c r="A59" s="62" t="s">
        <v>2</v>
      </c>
      <c r="B59" s="63">
        <v>15.89</v>
      </c>
      <c r="C59" s="64" t="s">
        <v>68</v>
      </c>
      <c r="D59" s="65"/>
      <c r="E59" s="66">
        <f t="shared" si="0"/>
        <v>0</v>
      </c>
      <c r="F59" s="30">
        <v>228</v>
      </c>
      <c r="G59" s="67">
        <v>108</v>
      </c>
      <c r="H59" s="29">
        <f t="shared" si="1"/>
        <v>0</v>
      </c>
      <c r="I59" s="30">
        <f t="shared" si="1"/>
        <v>0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</row>
    <row r="60" spans="1:105" s="5" customFormat="1" ht="20.100000000000001" customHeight="1" x14ac:dyDescent="0.25">
      <c r="A60" s="62" t="s">
        <v>64</v>
      </c>
      <c r="B60" s="63">
        <v>9.01</v>
      </c>
      <c r="C60" s="64" t="s">
        <v>0</v>
      </c>
      <c r="D60" s="65"/>
      <c r="E60" s="66">
        <f t="shared" si="0"/>
        <v>0</v>
      </c>
      <c r="F60" s="30">
        <v>0</v>
      </c>
      <c r="G60" s="67">
        <v>0</v>
      </c>
      <c r="H60" s="29">
        <f t="shared" si="1"/>
        <v>0</v>
      </c>
      <c r="I60" s="30">
        <f t="shared" si="1"/>
        <v>0</v>
      </c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</row>
    <row r="61" spans="1:105" s="5" customFormat="1" ht="20.100000000000001" customHeight="1" x14ac:dyDescent="0.25">
      <c r="A61" s="62" t="s">
        <v>3</v>
      </c>
      <c r="B61" s="63">
        <v>12.41</v>
      </c>
      <c r="C61" s="64" t="s">
        <v>0</v>
      </c>
      <c r="D61" s="65"/>
      <c r="E61" s="66">
        <f t="shared" si="0"/>
        <v>0</v>
      </c>
      <c r="F61" s="30">
        <v>292</v>
      </c>
      <c r="G61" s="67">
        <v>0</v>
      </c>
      <c r="H61" s="29">
        <f t="shared" si="1"/>
        <v>0</v>
      </c>
      <c r="I61" s="30">
        <f t="shared" si="1"/>
        <v>0</v>
      </c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</row>
    <row r="62" spans="1:105" s="5" customFormat="1" ht="20.100000000000001" customHeight="1" x14ac:dyDescent="0.25">
      <c r="A62" s="62" t="s">
        <v>4</v>
      </c>
      <c r="B62" s="63">
        <v>25.2</v>
      </c>
      <c r="C62" s="64" t="s">
        <v>0</v>
      </c>
      <c r="D62" s="65"/>
      <c r="E62" s="66">
        <f t="shared" si="0"/>
        <v>0</v>
      </c>
      <c r="F62" s="30">
        <v>173</v>
      </c>
      <c r="G62" s="67">
        <v>0</v>
      </c>
      <c r="H62" s="29">
        <f t="shared" si="1"/>
        <v>0</v>
      </c>
      <c r="I62" s="30">
        <f t="shared" si="1"/>
        <v>0</v>
      </c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</row>
    <row r="63" spans="1:105" s="5" customFormat="1" ht="20.100000000000001" customHeight="1" x14ac:dyDescent="0.25">
      <c r="A63" s="62" t="s">
        <v>65</v>
      </c>
      <c r="B63" s="63">
        <v>10.119999999999999</v>
      </c>
      <c r="C63" s="64" t="s">
        <v>0</v>
      </c>
      <c r="D63" s="65"/>
      <c r="E63" s="66">
        <f t="shared" si="0"/>
        <v>0</v>
      </c>
      <c r="F63" s="30">
        <v>108</v>
      </c>
      <c r="G63" s="67">
        <v>0</v>
      </c>
      <c r="H63" s="29">
        <f t="shared" si="1"/>
        <v>0</v>
      </c>
      <c r="I63" s="30">
        <f t="shared" si="1"/>
        <v>0</v>
      </c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</row>
    <row r="64" spans="1:105" s="5" customFormat="1" ht="20.100000000000001" customHeight="1" x14ac:dyDescent="0.25">
      <c r="A64" s="62" t="s">
        <v>47</v>
      </c>
      <c r="B64" s="63">
        <v>8.4</v>
      </c>
      <c r="C64" s="64" t="s">
        <v>0</v>
      </c>
      <c r="D64" s="65"/>
      <c r="E64" s="66">
        <f t="shared" si="0"/>
        <v>0</v>
      </c>
      <c r="F64" s="30">
        <v>48</v>
      </c>
      <c r="G64" s="67">
        <v>0</v>
      </c>
      <c r="H64" s="29">
        <f t="shared" ref="H64:I74" si="2">D64*F64</f>
        <v>0</v>
      </c>
      <c r="I64" s="30">
        <f t="shared" si="2"/>
        <v>0</v>
      </c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</row>
    <row r="65" spans="1:105" s="5" customFormat="1" ht="20.100000000000001" customHeight="1" x14ac:dyDescent="0.25">
      <c r="A65" s="62" t="s">
        <v>106</v>
      </c>
      <c r="B65" s="63">
        <v>5.82</v>
      </c>
      <c r="C65" s="68" t="s">
        <v>69</v>
      </c>
      <c r="D65" s="65"/>
      <c r="E65" s="66">
        <f t="shared" si="0"/>
        <v>0</v>
      </c>
      <c r="F65" s="30">
        <v>42</v>
      </c>
      <c r="G65" s="67">
        <v>0</v>
      </c>
      <c r="H65" s="29">
        <f t="shared" si="2"/>
        <v>0</v>
      </c>
      <c r="I65" s="30">
        <f t="shared" si="2"/>
        <v>0</v>
      </c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</row>
    <row r="66" spans="1:105" s="5" customFormat="1" ht="20.100000000000001" customHeight="1" x14ac:dyDescent="0.25">
      <c r="A66" s="62" t="s">
        <v>66</v>
      </c>
      <c r="B66" s="63">
        <v>141.16999999999999</v>
      </c>
      <c r="C66" s="68" t="s">
        <v>68</v>
      </c>
      <c r="D66" s="65"/>
      <c r="E66" s="66">
        <f t="shared" si="0"/>
        <v>0</v>
      </c>
      <c r="F66" s="30">
        <v>0</v>
      </c>
      <c r="G66" s="67">
        <v>0</v>
      </c>
      <c r="H66" s="29">
        <f t="shared" si="2"/>
        <v>0</v>
      </c>
      <c r="I66" s="30">
        <f t="shared" si="2"/>
        <v>0</v>
      </c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</row>
    <row r="67" spans="1:105" s="5" customFormat="1" ht="20.100000000000001" customHeight="1" thickBot="1" x14ac:dyDescent="0.3">
      <c r="A67" s="95" t="s">
        <v>67</v>
      </c>
      <c r="B67" s="96">
        <v>114.71</v>
      </c>
      <c r="C67" s="97" t="s">
        <v>68</v>
      </c>
      <c r="D67" s="98"/>
      <c r="E67" s="99">
        <f t="shared" si="0"/>
        <v>0</v>
      </c>
      <c r="F67" s="100">
        <v>0</v>
      </c>
      <c r="G67" s="101">
        <v>0</v>
      </c>
      <c r="H67" s="107">
        <f t="shared" si="2"/>
        <v>0</v>
      </c>
      <c r="I67" s="73">
        <f t="shared" si="2"/>
        <v>0</v>
      </c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</row>
    <row r="68" spans="1:105" s="5" customFormat="1" ht="20.100000000000001" customHeight="1" x14ac:dyDescent="0.25">
      <c r="A68" s="122" t="s">
        <v>134</v>
      </c>
      <c r="B68" s="123"/>
      <c r="C68" s="123"/>
      <c r="D68" s="123"/>
      <c r="E68" s="123"/>
      <c r="F68" s="123"/>
      <c r="G68" s="124"/>
      <c r="H68" s="108">
        <f>D42*15</f>
        <v>0</v>
      </c>
      <c r="I68" s="106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</row>
    <row r="69" spans="1:105" s="5" customFormat="1" ht="20.100000000000001" customHeight="1" thickBot="1" x14ac:dyDescent="0.3">
      <c r="A69" s="74" t="s">
        <v>107</v>
      </c>
      <c r="B69" s="75"/>
      <c r="C69" s="76"/>
      <c r="D69" s="77"/>
      <c r="E69" s="78"/>
      <c r="F69" s="79"/>
      <c r="G69" s="80"/>
      <c r="H69" s="79"/>
      <c r="I69" s="79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</row>
    <row r="70" spans="1:105" s="5" customFormat="1" ht="20.100000000000001" customHeight="1" x14ac:dyDescent="0.25">
      <c r="A70" s="56" t="s">
        <v>108</v>
      </c>
      <c r="B70" s="57">
        <v>82.43</v>
      </c>
      <c r="C70" s="81" t="s">
        <v>68</v>
      </c>
      <c r="D70" s="82"/>
      <c r="E70" s="83">
        <f t="shared" si="0"/>
        <v>0</v>
      </c>
      <c r="F70" s="28">
        <v>10</v>
      </c>
      <c r="G70" s="61">
        <v>0</v>
      </c>
      <c r="H70" s="28">
        <f t="shared" si="2"/>
        <v>0</v>
      </c>
      <c r="I70" s="28">
        <f t="shared" si="2"/>
        <v>0</v>
      </c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</row>
    <row r="71" spans="1:105" s="5" customFormat="1" ht="20.100000000000001" customHeight="1" x14ac:dyDescent="0.25">
      <c r="A71" s="62" t="s">
        <v>109</v>
      </c>
      <c r="B71" s="63">
        <v>99.75</v>
      </c>
      <c r="C71" s="84" t="s">
        <v>68</v>
      </c>
      <c r="D71" s="85"/>
      <c r="E71" s="86">
        <f t="shared" ref="E71:E74" si="3">ROUND(D71-(D71*0.2),2)</f>
        <v>0</v>
      </c>
      <c r="F71" s="30">
        <v>3</v>
      </c>
      <c r="G71" s="67">
        <v>0</v>
      </c>
      <c r="H71" s="30">
        <f t="shared" si="2"/>
        <v>0</v>
      </c>
      <c r="I71" s="30">
        <f t="shared" si="2"/>
        <v>0</v>
      </c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</row>
    <row r="72" spans="1:105" s="5" customFormat="1" ht="20.100000000000001" customHeight="1" x14ac:dyDescent="0.25">
      <c r="A72" s="62" t="s">
        <v>110</v>
      </c>
      <c r="B72" s="63">
        <v>72.260000000000005</v>
      </c>
      <c r="C72" s="84" t="s">
        <v>68</v>
      </c>
      <c r="D72" s="85"/>
      <c r="E72" s="86">
        <f t="shared" si="3"/>
        <v>0</v>
      </c>
      <c r="F72" s="30">
        <v>11</v>
      </c>
      <c r="G72" s="67">
        <v>0</v>
      </c>
      <c r="H72" s="30">
        <f t="shared" si="2"/>
        <v>0</v>
      </c>
      <c r="I72" s="30">
        <f t="shared" si="2"/>
        <v>0</v>
      </c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</row>
    <row r="73" spans="1:105" s="5" customFormat="1" ht="20.100000000000001" customHeight="1" x14ac:dyDescent="0.25">
      <c r="A73" s="62" t="s">
        <v>111</v>
      </c>
      <c r="B73" s="63">
        <v>43.33</v>
      </c>
      <c r="C73" s="84" t="s">
        <v>68</v>
      </c>
      <c r="D73" s="85"/>
      <c r="E73" s="86">
        <f t="shared" si="3"/>
        <v>0</v>
      </c>
      <c r="F73" s="30">
        <v>31</v>
      </c>
      <c r="G73" s="67">
        <v>0</v>
      </c>
      <c r="H73" s="30">
        <f t="shared" si="2"/>
        <v>0</v>
      </c>
      <c r="I73" s="30">
        <f t="shared" si="2"/>
        <v>0</v>
      </c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</row>
    <row r="74" spans="1:105" s="5" customFormat="1" ht="20.100000000000001" customHeight="1" thickBot="1" x14ac:dyDescent="0.3">
      <c r="A74" s="62" t="s">
        <v>112</v>
      </c>
      <c r="B74" s="63">
        <v>62.84</v>
      </c>
      <c r="C74" s="84" t="s">
        <v>68</v>
      </c>
      <c r="D74" s="85"/>
      <c r="E74" s="86">
        <f t="shared" si="3"/>
        <v>0</v>
      </c>
      <c r="F74" s="30">
        <v>13</v>
      </c>
      <c r="G74" s="67">
        <v>0</v>
      </c>
      <c r="H74" s="30">
        <f t="shared" si="2"/>
        <v>0</v>
      </c>
      <c r="I74" s="30">
        <f t="shared" si="2"/>
        <v>0</v>
      </c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</row>
    <row r="75" spans="1:105" s="5" customFormat="1" ht="23.45" customHeight="1" thickBot="1" x14ac:dyDescent="0.3">
      <c r="A75" s="119" t="s">
        <v>18</v>
      </c>
      <c r="B75" s="120"/>
      <c r="C75" s="120"/>
      <c r="D75" s="120"/>
      <c r="E75" s="120"/>
      <c r="F75" s="120"/>
      <c r="G75" s="121"/>
      <c r="H75" s="31">
        <f>SUM(H6:H74)</f>
        <v>0</v>
      </c>
      <c r="I75" s="87">
        <f>SUM(I6:I74)</f>
        <v>0</v>
      </c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</row>
    <row r="76" spans="1:105" s="5" customFormat="1" ht="20.100000000000001" customHeight="1" thickBot="1" x14ac:dyDescent="0.3">
      <c r="A76" s="88"/>
      <c r="B76" s="46"/>
      <c r="C76" s="88"/>
      <c r="D76"/>
      <c r="E76"/>
      <c r="F76"/>
      <c r="G76"/>
      <c r="H76" s="10" t="s">
        <v>113</v>
      </c>
      <c r="I76" s="10" t="s">
        <v>12</v>
      </c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</row>
    <row r="77" spans="1:105" ht="45" customHeight="1" x14ac:dyDescent="0.25">
      <c r="A77" s="118" t="s">
        <v>13</v>
      </c>
      <c r="B77" s="118"/>
      <c r="C77" s="118"/>
      <c r="D77" s="118"/>
      <c r="E77" s="118"/>
      <c r="F77" s="118"/>
      <c r="G77" s="118"/>
      <c r="H77" s="118"/>
      <c r="I77" s="118"/>
    </row>
    <row r="78" spans="1:105" x14ac:dyDescent="0.25">
      <c r="B78"/>
      <c r="C78"/>
      <c r="D78"/>
      <c r="E78"/>
      <c r="F78" s="22"/>
      <c r="G78" s="22"/>
      <c r="I78" s="22"/>
    </row>
    <row r="79" spans="1:105" ht="15.75" x14ac:dyDescent="0.25">
      <c r="A79" t="s">
        <v>14</v>
      </c>
      <c r="B79"/>
      <c r="C79"/>
      <c r="D79" s="109"/>
      <c r="E79" s="109"/>
      <c r="F79" s="109"/>
      <c r="G79" s="109"/>
      <c r="H79" s="109"/>
      <c r="I79" s="22"/>
    </row>
    <row r="80" spans="1:105" ht="15.75" x14ac:dyDescent="0.25">
      <c r="D80" s="103"/>
      <c r="E80" s="104"/>
      <c r="F80" s="104"/>
      <c r="G80" s="104"/>
      <c r="H80" s="104"/>
    </row>
    <row r="81" spans="4:8" ht="15.75" x14ac:dyDescent="0.25">
      <c r="D81" s="103"/>
      <c r="E81" s="104"/>
      <c r="F81" s="104"/>
      <c r="G81" s="104"/>
      <c r="H81" s="104"/>
    </row>
    <row r="82" spans="4:8" ht="15.75" x14ac:dyDescent="0.25">
      <c r="D82" s="103"/>
      <c r="E82" s="104"/>
      <c r="F82" s="104"/>
      <c r="G82" s="104"/>
      <c r="H82" s="104"/>
    </row>
    <row r="83" spans="4:8" ht="15.75" x14ac:dyDescent="0.25">
      <c r="D83" s="103"/>
      <c r="E83" s="105"/>
      <c r="F83" s="104"/>
      <c r="G83" s="104"/>
      <c r="H83" s="104"/>
    </row>
  </sheetData>
  <sheetProtection algorithmName="SHA-512" hashValue="zzormzj8TtQuVOmbSkSkcPohx7sE2G1A5FK/HFJpYDAWoI788c/eYBA94DC7XqS9caZq6evi3SMgAN2v4CeuWw==" saltValue="R4X5TUlVPg53kmahJ/gyeA==" spinCount="100000" sheet="1" objects="1" scenarios="1"/>
  <mergeCells count="7">
    <mergeCell ref="D79:H79"/>
    <mergeCell ref="A1:I1"/>
    <mergeCell ref="A2:I2"/>
    <mergeCell ref="B4:C4"/>
    <mergeCell ref="A77:I77"/>
    <mergeCell ref="A75:G75"/>
    <mergeCell ref="A68:G68"/>
  </mergeCells>
  <pageMargins left="0.7" right="0.7" top="0.75" bottom="0.75" header="0.3" footer="0.3"/>
  <pageSetup paperSize="9" scale="3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pageSetUpPr fitToPage="1"/>
  </sheetPr>
  <dimension ref="A1:E28"/>
  <sheetViews>
    <sheetView zoomScale="55" zoomScaleNormal="55" workbookViewId="0">
      <selection activeCell="D70" sqref="D70:D74"/>
    </sheetView>
  </sheetViews>
  <sheetFormatPr baseColWidth="10" defaultRowHeight="15" x14ac:dyDescent="0.25"/>
  <cols>
    <col min="1" max="1" width="37.85546875" customWidth="1"/>
    <col min="2" max="2" width="20.5703125" customWidth="1"/>
    <col min="3" max="3" width="39.85546875" customWidth="1"/>
    <col min="4" max="4" width="22.140625" customWidth="1"/>
    <col min="5" max="5" width="26.28515625" customWidth="1"/>
  </cols>
  <sheetData>
    <row r="1" spans="1:5" ht="19.5" x14ac:dyDescent="0.25">
      <c r="A1" s="127" t="s">
        <v>139</v>
      </c>
      <c r="B1" s="128"/>
      <c r="C1" s="128"/>
      <c r="D1" s="128"/>
      <c r="E1" s="128"/>
    </row>
    <row r="2" spans="1:5" ht="33" customHeight="1" x14ac:dyDescent="0.25">
      <c r="A2" s="127" t="s">
        <v>73</v>
      </c>
      <c r="B2" s="128"/>
      <c r="C2" s="128"/>
      <c r="D2" s="128"/>
      <c r="E2" s="128"/>
    </row>
    <row r="3" spans="1:5" ht="33" customHeight="1" x14ac:dyDescent="0.25">
      <c r="A3" s="35"/>
      <c r="B3" s="35"/>
      <c r="C3" s="36"/>
      <c r="D3" s="36"/>
    </row>
    <row r="4" spans="1:5" ht="47.25" x14ac:dyDescent="0.25">
      <c r="B4" s="32" t="s">
        <v>114</v>
      </c>
      <c r="C4" s="32" t="s">
        <v>72</v>
      </c>
      <c r="D4" s="32" t="s">
        <v>115</v>
      </c>
      <c r="E4" s="32" t="s">
        <v>116</v>
      </c>
    </row>
    <row r="5" spans="1:5" ht="15.75" thickBot="1" x14ac:dyDescent="0.3"/>
    <row r="6" spans="1:5" ht="39.950000000000003" customHeight="1" thickBot="1" x14ac:dyDescent="0.3">
      <c r="A6" s="33" t="s">
        <v>117</v>
      </c>
      <c r="B6" s="33">
        <v>2</v>
      </c>
      <c r="C6" s="34">
        <v>11650.56</v>
      </c>
      <c r="D6" s="41"/>
      <c r="E6" s="34">
        <f t="shared" ref="E6:E21" si="0">D6*B6</f>
        <v>0</v>
      </c>
    </row>
    <row r="7" spans="1:5" ht="39.950000000000003" customHeight="1" thickBot="1" x14ac:dyDescent="0.3">
      <c r="A7" s="33" t="s">
        <v>118</v>
      </c>
      <c r="B7" s="33">
        <v>2</v>
      </c>
      <c r="C7" s="34">
        <v>8237.7099999999991</v>
      </c>
      <c r="D7" s="41"/>
      <c r="E7" s="34">
        <f t="shared" si="0"/>
        <v>0</v>
      </c>
    </row>
    <row r="8" spans="1:5" ht="39.950000000000003" customHeight="1" thickBot="1" x14ac:dyDescent="0.3">
      <c r="A8" s="33" t="s">
        <v>119</v>
      </c>
      <c r="B8" s="33">
        <v>3</v>
      </c>
      <c r="C8" s="34">
        <v>45525.120000000003</v>
      </c>
      <c r="D8" s="41"/>
      <c r="E8" s="34">
        <f t="shared" si="0"/>
        <v>0</v>
      </c>
    </row>
    <row r="9" spans="1:5" ht="39.950000000000003" customHeight="1" thickBot="1" x14ac:dyDescent="0.3">
      <c r="A9" s="33" t="s">
        <v>120</v>
      </c>
      <c r="B9" s="33">
        <v>3</v>
      </c>
      <c r="C9" s="92">
        <v>7642.97</v>
      </c>
      <c r="D9" s="41"/>
      <c r="E9" s="34">
        <f t="shared" si="0"/>
        <v>0</v>
      </c>
    </row>
    <row r="10" spans="1:5" ht="39.950000000000003" customHeight="1" thickBot="1" x14ac:dyDescent="0.3">
      <c r="A10" s="33" t="s">
        <v>121</v>
      </c>
      <c r="B10" s="33">
        <v>3</v>
      </c>
      <c r="C10" s="34">
        <v>3567.53</v>
      </c>
      <c r="D10" s="41"/>
      <c r="E10" s="34">
        <f t="shared" si="0"/>
        <v>0</v>
      </c>
    </row>
    <row r="11" spans="1:5" ht="39.950000000000003" customHeight="1" thickBot="1" x14ac:dyDescent="0.3">
      <c r="A11" s="33" t="s">
        <v>122</v>
      </c>
      <c r="B11" s="33">
        <v>2</v>
      </c>
      <c r="C11" s="92">
        <v>7156.93</v>
      </c>
      <c r="D11" s="41"/>
      <c r="E11" s="34">
        <f t="shared" si="0"/>
        <v>0</v>
      </c>
    </row>
    <row r="12" spans="1:5" ht="39.950000000000003" customHeight="1" thickBot="1" x14ac:dyDescent="0.3">
      <c r="A12" s="33" t="s">
        <v>123</v>
      </c>
      <c r="B12" s="33">
        <v>2</v>
      </c>
      <c r="C12" s="92">
        <v>12890.29</v>
      </c>
      <c r="D12" s="41"/>
      <c r="E12" s="89">
        <f t="shared" si="0"/>
        <v>0</v>
      </c>
    </row>
    <row r="13" spans="1:5" ht="39.950000000000003" customHeight="1" thickBot="1" x14ac:dyDescent="0.3">
      <c r="A13" s="93" t="s">
        <v>126</v>
      </c>
      <c r="B13" s="93">
        <v>3</v>
      </c>
      <c r="C13" s="92">
        <v>27752.38</v>
      </c>
      <c r="D13" s="41"/>
      <c r="E13" s="89">
        <f t="shared" ref="E13" si="1">D13*B13</f>
        <v>0</v>
      </c>
    </row>
    <row r="14" spans="1:5" ht="39.950000000000003" customHeight="1" thickBot="1" x14ac:dyDescent="0.3">
      <c r="A14" s="90" t="s">
        <v>124</v>
      </c>
      <c r="B14" s="90">
        <v>2</v>
      </c>
      <c r="C14" s="92">
        <v>12424.95</v>
      </c>
      <c r="D14" s="41"/>
      <c r="E14" s="38">
        <f t="shared" si="0"/>
        <v>0</v>
      </c>
    </row>
    <row r="15" spans="1:5" ht="39.950000000000003" customHeight="1" thickBot="1" x14ac:dyDescent="0.3">
      <c r="A15" s="90" t="s">
        <v>125</v>
      </c>
      <c r="B15" s="90">
        <v>2</v>
      </c>
      <c r="C15" s="92">
        <v>19789.919999999998</v>
      </c>
      <c r="D15" s="41"/>
      <c r="E15" s="38">
        <f t="shared" si="0"/>
        <v>0</v>
      </c>
    </row>
    <row r="16" spans="1:5" ht="39.950000000000003" customHeight="1" thickBot="1" x14ac:dyDescent="0.3">
      <c r="A16" s="90" t="s">
        <v>127</v>
      </c>
      <c r="B16" s="90">
        <v>2</v>
      </c>
      <c r="C16" s="92">
        <v>2582</v>
      </c>
      <c r="D16" s="41"/>
      <c r="E16" s="38">
        <f t="shared" si="0"/>
        <v>0</v>
      </c>
    </row>
    <row r="17" spans="1:5" ht="39.950000000000003" customHeight="1" thickBot="1" x14ac:dyDescent="0.3">
      <c r="A17" s="90" t="s">
        <v>128</v>
      </c>
      <c r="B17" s="90">
        <v>2</v>
      </c>
      <c r="C17" s="92">
        <v>24482.560000000001</v>
      </c>
      <c r="D17" s="41"/>
      <c r="E17" s="38">
        <f t="shared" si="0"/>
        <v>0</v>
      </c>
    </row>
    <row r="18" spans="1:5" ht="39.950000000000003" customHeight="1" thickBot="1" x14ac:dyDescent="0.3">
      <c r="A18" s="90" t="s">
        <v>129</v>
      </c>
      <c r="B18" s="90">
        <v>2</v>
      </c>
      <c r="C18" s="92">
        <v>44177.1</v>
      </c>
      <c r="D18" s="41"/>
      <c r="E18" s="38">
        <f t="shared" si="0"/>
        <v>0</v>
      </c>
    </row>
    <row r="19" spans="1:5" ht="39.950000000000003" customHeight="1" thickBot="1" x14ac:dyDescent="0.3">
      <c r="A19" s="90" t="s">
        <v>130</v>
      </c>
      <c r="B19" s="90">
        <v>2</v>
      </c>
      <c r="C19" s="91">
        <v>9572.57</v>
      </c>
      <c r="D19" s="41"/>
      <c r="E19" s="38">
        <f t="shared" ref="E19" si="2">D19*B19</f>
        <v>0</v>
      </c>
    </row>
    <row r="20" spans="1:5" ht="39.950000000000003" customHeight="1" thickBot="1" x14ac:dyDescent="0.3">
      <c r="A20" s="90" t="s">
        <v>131</v>
      </c>
      <c r="B20" s="90">
        <v>1</v>
      </c>
      <c r="C20" s="38">
        <v>2954.94</v>
      </c>
      <c r="D20" s="41"/>
      <c r="E20" s="38">
        <f t="shared" si="0"/>
        <v>0</v>
      </c>
    </row>
    <row r="21" spans="1:5" ht="39.950000000000003" customHeight="1" x14ac:dyDescent="0.25">
      <c r="A21" s="90" t="s">
        <v>132</v>
      </c>
      <c r="B21" s="90">
        <v>2</v>
      </c>
      <c r="C21" s="92">
        <v>98872.56</v>
      </c>
      <c r="D21" s="41"/>
      <c r="E21" s="38">
        <f t="shared" si="0"/>
        <v>0</v>
      </c>
    </row>
    <row r="22" spans="1:5" ht="42.95" customHeight="1" x14ac:dyDescent="0.25">
      <c r="A22" s="125" t="s">
        <v>133</v>
      </c>
      <c r="B22" s="126"/>
      <c r="C22" s="126"/>
      <c r="D22" s="38"/>
      <c r="E22" s="38">
        <f>SUM(E6:E21)</f>
        <v>0</v>
      </c>
    </row>
    <row r="24" spans="1:5" ht="15.75" x14ac:dyDescent="0.25">
      <c r="A24" s="109"/>
      <c r="B24" s="109"/>
      <c r="C24" s="109"/>
      <c r="D24" s="109"/>
      <c r="E24" s="109"/>
    </row>
    <row r="25" spans="1:5" ht="15.75" x14ac:dyDescent="0.25">
      <c r="A25" s="103"/>
      <c r="B25" s="104"/>
      <c r="C25" s="104"/>
      <c r="D25" s="104"/>
      <c r="E25" s="104"/>
    </row>
    <row r="26" spans="1:5" ht="15.75" x14ac:dyDescent="0.25">
      <c r="A26" s="103"/>
      <c r="B26" s="104"/>
      <c r="C26" s="104"/>
      <c r="D26" s="104"/>
      <c r="E26" s="104"/>
    </row>
    <row r="27" spans="1:5" ht="15.75" x14ac:dyDescent="0.25">
      <c r="A27" s="103"/>
      <c r="B27" s="104"/>
      <c r="C27" s="104"/>
      <c r="D27" s="104"/>
      <c r="E27" s="104"/>
    </row>
    <row r="28" spans="1:5" ht="15.75" x14ac:dyDescent="0.25">
      <c r="A28" s="103"/>
      <c r="B28" s="105"/>
      <c r="C28" s="104"/>
      <c r="D28" s="104"/>
      <c r="E28" s="104"/>
    </row>
  </sheetData>
  <sheetProtection algorithmName="SHA-512" hashValue="Hwd362BRfNdRGPFUUJKgfIlkue+pvxCzUBzuPXSW6EVd4fTiUtEg4sXT3z/33w4JUZTjVCotvI7kEqoPFvJ02w==" saltValue="G+X3fH3RGfrPNl1XpZlg4A==" spinCount="100000" sheet="1" objects="1" scenarios="1"/>
  <mergeCells count="4">
    <mergeCell ref="A22:C22"/>
    <mergeCell ref="A24:E24"/>
    <mergeCell ref="A1:E1"/>
    <mergeCell ref="A2:E2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H88"/>
  <sheetViews>
    <sheetView view="pageBreakPreview" zoomScale="85" zoomScaleNormal="70" zoomScaleSheetLayoutView="85" workbookViewId="0">
      <selection activeCell="D70" sqref="D70:D74"/>
    </sheetView>
  </sheetViews>
  <sheetFormatPr baseColWidth="10" defaultRowHeight="15" x14ac:dyDescent="0.25"/>
  <cols>
    <col min="1" max="1" width="33.5703125" customWidth="1"/>
    <col min="2" max="2" width="18.5703125" customWidth="1"/>
    <col min="3" max="5" width="19.85546875" customWidth="1"/>
    <col min="6" max="6" width="23.42578125" customWidth="1"/>
    <col min="7" max="7" width="25.85546875" customWidth="1"/>
  </cols>
  <sheetData>
    <row r="1" spans="1:7" ht="18" x14ac:dyDescent="0.25">
      <c r="A1" s="149" t="s">
        <v>138</v>
      </c>
      <c r="B1" s="150"/>
      <c r="C1" s="150"/>
      <c r="D1" s="150"/>
      <c r="E1" s="150"/>
      <c r="F1" s="150"/>
      <c r="G1" s="151"/>
    </row>
    <row r="2" spans="1:7" ht="18.75" thickBot="1" x14ac:dyDescent="0.3">
      <c r="A2" s="152" t="s">
        <v>15</v>
      </c>
      <c r="B2" s="153"/>
      <c r="C2" s="153"/>
      <c r="D2" s="153"/>
      <c r="E2" s="153"/>
      <c r="F2" s="153"/>
      <c r="G2" s="154"/>
    </row>
    <row r="5" spans="1:7" ht="90" x14ac:dyDescent="0.25">
      <c r="A5" s="11"/>
      <c r="B5" s="12" t="s">
        <v>21</v>
      </c>
      <c r="C5" s="13" t="s">
        <v>16</v>
      </c>
      <c r="D5" s="14" t="s">
        <v>19</v>
      </c>
      <c r="E5" s="14" t="s">
        <v>70</v>
      </c>
      <c r="F5" s="14" t="s">
        <v>71</v>
      </c>
      <c r="G5" s="15" t="s">
        <v>22</v>
      </c>
    </row>
    <row r="6" spans="1:7" ht="32.25" customHeight="1" x14ac:dyDescent="0.25">
      <c r="A6" s="130" t="s">
        <v>75</v>
      </c>
      <c r="B6" s="146">
        <v>802</v>
      </c>
      <c r="C6" s="146">
        <v>39</v>
      </c>
      <c r="D6" s="20" t="s">
        <v>27</v>
      </c>
      <c r="E6" s="24"/>
      <c r="F6" s="132">
        <f>SUM(E6:E9)</f>
        <v>0</v>
      </c>
      <c r="G6" s="133">
        <f>F6*B6</f>
        <v>0</v>
      </c>
    </row>
    <row r="7" spans="1:7" ht="30" x14ac:dyDescent="0.25">
      <c r="A7" s="130"/>
      <c r="B7" s="147"/>
      <c r="C7" s="147"/>
      <c r="D7" s="20" t="s">
        <v>28</v>
      </c>
      <c r="E7" s="24"/>
      <c r="F7" s="132"/>
      <c r="G7" s="133"/>
    </row>
    <row r="8" spans="1:7" ht="25.5" customHeight="1" x14ac:dyDescent="0.25">
      <c r="A8" s="130"/>
      <c r="B8" s="147"/>
      <c r="C8" s="147"/>
      <c r="D8" s="20" t="s">
        <v>26</v>
      </c>
      <c r="E8" s="24"/>
      <c r="F8" s="132"/>
      <c r="G8" s="133"/>
    </row>
    <row r="9" spans="1:7" ht="34.5" customHeight="1" x14ac:dyDescent="0.25">
      <c r="A9" s="130"/>
      <c r="B9" s="148"/>
      <c r="C9" s="148"/>
      <c r="D9" s="20" t="s">
        <v>20</v>
      </c>
      <c r="E9" s="24"/>
      <c r="F9" s="132"/>
      <c r="G9" s="133"/>
    </row>
    <row r="10" spans="1:7" ht="27" customHeight="1" x14ac:dyDescent="0.25">
      <c r="A10" s="130" t="s">
        <v>76</v>
      </c>
      <c r="B10" s="131">
        <v>281</v>
      </c>
      <c r="C10" s="131">
        <v>31.6</v>
      </c>
      <c r="D10" s="25" t="s">
        <v>27</v>
      </c>
      <c r="E10" s="24"/>
      <c r="F10" s="132">
        <f>SUM(E10:E13)</f>
        <v>0</v>
      </c>
      <c r="G10" s="133">
        <f>F10*B10</f>
        <v>0</v>
      </c>
    </row>
    <row r="11" spans="1:7" ht="27" customHeight="1" x14ac:dyDescent="0.25">
      <c r="A11" s="130"/>
      <c r="B11" s="131"/>
      <c r="C11" s="131"/>
      <c r="D11" s="25" t="s">
        <v>28</v>
      </c>
      <c r="E11" s="24"/>
      <c r="F11" s="132"/>
      <c r="G11" s="133"/>
    </row>
    <row r="12" spans="1:7" ht="27" customHeight="1" x14ac:dyDescent="0.25">
      <c r="A12" s="130"/>
      <c r="B12" s="131"/>
      <c r="C12" s="131"/>
      <c r="D12" s="25" t="s">
        <v>26</v>
      </c>
      <c r="E12" s="24"/>
      <c r="F12" s="132"/>
      <c r="G12" s="133"/>
    </row>
    <row r="13" spans="1:7" ht="27" customHeight="1" x14ac:dyDescent="0.25">
      <c r="A13" s="130"/>
      <c r="B13" s="131"/>
      <c r="C13" s="131"/>
      <c r="D13" s="25" t="s">
        <v>20</v>
      </c>
      <c r="E13" s="24"/>
      <c r="F13" s="132"/>
      <c r="G13" s="133"/>
    </row>
    <row r="14" spans="1:7" ht="27" customHeight="1" x14ac:dyDescent="0.25">
      <c r="A14" s="130" t="s">
        <v>77</v>
      </c>
      <c r="B14" s="131">
        <v>790</v>
      </c>
      <c r="C14" s="131">
        <v>34.369999999999997</v>
      </c>
      <c r="D14" s="25" t="s">
        <v>27</v>
      </c>
      <c r="E14" s="24"/>
      <c r="F14" s="132">
        <f>SUM(E14:E17)</f>
        <v>0</v>
      </c>
      <c r="G14" s="133">
        <f>F14*B14</f>
        <v>0</v>
      </c>
    </row>
    <row r="15" spans="1:7" ht="27" customHeight="1" x14ac:dyDescent="0.25">
      <c r="A15" s="130"/>
      <c r="B15" s="131"/>
      <c r="C15" s="131"/>
      <c r="D15" s="25" t="s">
        <v>28</v>
      </c>
      <c r="E15" s="24"/>
      <c r="F15" s="132"/>
      <c r="G15" s="133"/>
    </row>
    <row r="16" spans="1:7" ht="27" customHeight="1" x14ac:dyDescent="0.25">
      <c r="A16" s="130"/>
      <c r="B16" s="131"/>
      <c r="C16" s="131"/>
      <c r="D16" s="25" t="s">
        <v>26</v>
      </c>
      <c r="E16" s="24"/>
      <c r="F16" s="132"/>
      <c r="G16" s="133"/>
    </row>
    <row r="17" spans="1:7" ht="27" customHeight="1" x14ac:dyDescent="0.25">
      <c r="A17" s="130"/>
      <c r="B17" s="131"/>
      <c r="C17" s="131"/>
      <c r="D17" s="25" t="s">
        <v>20</v>
      </c>
      <c r="E17" s="24"/>
      <c r="F17" s="132"/>
      <c r="G17" s="133"/>
    </row>
    <row r="18" spans="1:7" ht="27" customHeight="1" x14ac:dyDescent="0.25">
      <c r="A18" s="130" t="s">
        <v>78</v>
      </c>
      <c r="B18" s="131">
        <v>100</v>
      </c>
      <c r="C18" s="131">
        <v>80.5</v>
      </c>
      <c r="D18" s="42" t="s">
        <v>27</v>
      </c>
      <c r="E18" s="24"/>
      <c r="F18" s="132">
        <f>SUM(E18:E21)</f>
        <v>0</v>
      </c>
      <c r="G18" s="133">
        <f>F18*B18</f>
        <v>0</v>
      </c>
    </row>
    <row r="19" spans="1:7" ht="27" customHeight="1" x14ac:dyDescent="0.25">
      <c r="A19" s="130"/>
      <c r="B19" s="131"/>
      <c r="C19" s="131"/>
      <c r="D19" s="42" t="s">
        <v>28</v>
      </c>
      <c r="E19" s="24"/>
      <c r="F19" s="132"/>
      <c r="G19" s="133"/>
    </row>
    <row r="20" spans="1:7" ht="27" customHeight="1" x14ac:dyDescent="0.25">
      <c r="A20" s="130"/>
      <c r="B20" s="131"/>
      <c r="C20" s="131"/>
      <c r="D20" s="42" t="s">
        <v>26</v>
      </c>
      <c r="E20" s="24"/>
      <c r="F20" s="132"/>
      <c r="G20" s="133"/>
    </row>
    <row r="21" spans="1:7" ht="27" customHeight="1" x14ac:dyDescent="0.25">
      <c r="A21" s="130"/>
      <c r="B21" s="131"/>
      <c r="C21" s="131"/>
      <c r="D21" s="42" t="s">
        <v>20</v>
      </c>
      <c r="E21" s="24"/>
      <c r="F21" s="132"/>
      <c r="G21" s="133"/>
    </row>
    <row r="22" spans="1:7" ht="27" customHeight="1" x14ac:dyDescent="0.25">
      <c r="A22" s="130" t="s">
        <v>89</v>
      </c>
      <c r="B22" s="131">
        <v>1550</v>
      </c>
      <c r="C22" s="131">
        <v>36.450000000000003</v>
      </c>
      <c r="D22" s="42" t="s">
        <v>27</v>
      </c>
      <c r="E22" s="24"/>
      <c r="F22" s="132">
        <f>SUM(E22:E25)</f>
        <v>0</v>
      </c>
      <c r="G22" s="133">
        <f>F22*B22</f>
        <v>0</v>
      </c>
    </row>
    <row r="23" spans="1:7" ht="27" customHeight="1" x14ac:dyDescent="0.25">
      <c r="A23" s="130"/>
      <c r="B23" s="131"/>
      <c r="C23" s="131"/>
      <c r="D23" s="42" t="s">
        <v>28</v>
      </c>
      <c r="E23" s="24"/>
      <c r="F23" s="132"/>
      <c r="G23" s="133"/>
    </row>
    <row r="24" spans="1:7" ht="27" customHeight="1" x14ac:dyDescent="0.25">
      <c r="A24" s="130"/>
      <c r="B24" s="131"/>
      <c r="C24" s="131"/>
      <c r="D24" s="42" t="s">
        <v>26</v>
      </c>
      <c r="E24" s="24"/>
      <c r="F24" s="132"/>
      <c r="G24" s="133"/>
    </row>
    <row r="25" spans="1:7" ht="27" customHeight="1" x14ac:dyDescent="0.25">
      <c r="A25" s="130"/>
      <c r="B25" s="131"/>
      <c r="C25" s="131"/>
      <c r="D25" s="42" t="s">
        <v>20</v>
      </c>
      <c r="E25" s="24"/>
      <c r="F25" s="132"/>
      <c r="G25" s="133"/>
    </row>
    <row r="26" spans="1:7" ht="27" customHeight="1" x14ac:dyDescent="0.25">
      <c r="A26" s="130" t="s">
        <v>79</v>
      </c>
      <c r="B26" s="131">
        <v>2540</v>
      </c>
      <c r="C26" s="131">
        <v>17.18</v>
      </c>
      <c r="D26" s="42" t="s">
        <v>27</v>
      </c>
      <c r="E26" s="24"/>
      <c r="F26" s="132">
        <f>SUM(E26:E29)</f>
        <v>0</v>
      </c>
      <c r="G26" s="133">
        <f>F26*B26</f>
        <v>0</v>
      </c>
    </row>
    <row r="27" spans="1:7" ht="27" customHeight="1" x14ac:dyDescent="0.25">
      <c r="A27" s="130"/>
      <c r="B27" s="131"/>
      <c r="C27" s="131"/>
      <c r="D27" s="42" t="s">
        <v>28</v>
      </c>
      <c r="E27" s="24"/>
      <c r="F27" s="132"/>
      <c r="G27" s="133"/>
    </row>
    <row r="28" spans="1:7" ht="27" customHeight="1" x14ac:dyDescent="0.25">
      <c r="A28" s="130"/>
      <c r="B28" s="131"/>
      <c r="C28" s="131"/>
      <c r="D28" s="42" t="s">
        <v>26</v>
      </c>
      <c r="E28" s="24"/>
      <c r="F28" s="132"/>
      <c r="G28" s="133"/>
    </row>
    <row r="29" spans="1:7" ht="27" customHeight="1" x14ac:dyDescent="0.25">
      <c r="A29" s="130"/>
      <c r="B29" s="131"/>
      <c r="C29" s="131"/>
      <c r="D29" s="42" t="s">
        <v>20</v>
      </c>
      <c r="E29" s="24"/>
      <c r="F29" s="132"/>
      <c r="G29" s="133"/>
    </row>
    <row r="30" spans="1:7" ht="27" customHeight="1" x14ac:dyDescent="0.25">
      <c r="A30" s="130" t="s">
        <v>80</v>
      </c>
      <c r="B30" s="131">
        <v>440</v>
      </c>
      <c r="C30" s="131">
        <v>20.399999999999999</v>
      </c>
      <c r="D30" s="37" t="s">
        <v>27</v>
      </c>
      <c r="E30" s="24"/>
      <c r="F30" s="132">
        <f>SUM(E30:E33)</f>
        <v>0</v>
      </c>
      <c r="G30" s="133">
        <f>F30*B30</f>
        <v>0</v>
      </c>
    </row>
    <row r="31" spans="1:7" ht="27" customHeight="1" x14ac:dyDescent="0.25">
      <c r="A31" s="130"/>
      <c r="B31" s="131"/>
      <c r="C31" s="131"/>
      <c r="D31" s="37" t="s">
        <v>28</v>
      </c>
      <c r="E31" s="24"/>
      <c r="F31" s="132"/>
      <c r="G31" s="133"/>
    </row>
    <row r="32" spans="1:7" ht="27" customHeight="1" x14ac:dyDescent="0.25">
      <c r="A32" s="130"/>
      <c r="B32" s="131"/>
      <c r="C32" s="131"/>
      <c r="D32" s="37" t="s">
        <v>26</v>
      </c>
      <c r="E32" s="24"/>
      <c r="F32" s="132"/>
      <c r="G32" s="133"/>
    </row>
    <row r="33" spans="1:7" ht="27" customHeight="1" x14ac:dyDescent="0.25">
      <c r="A33" s="130"/>
      <c r="B33" s="131"/>
      <c r="C33" s="131"/>
      <c r="D33" s="37" t="s">
        <v>20</v>
      </c>
      <c r="E33" s="24"/>
      <c r="F33" s="132"/>
      <c r="G33" s="133"/>
    </row>
    <row r="34" spans="1:7" ht="27" customHeight="1" x14ac:dyDescent="0.25">
      <c r="A34" s="130" t="s">
        <v>140</v>
      </c>
      <c r="B34" s="131">
        <v>105</v>
      </c>
      <c r="C34" s="131">
        <v>39</v>
      </c>
      <c r="D34" s="42" t="s">
        <v>27</v>
      </c>
      <c r="E34" s="24"/>
      <c r="F34" s="132">
        <f>SUM(E34:E37)</f>
        <v>0</v>
      </c>
      <c r="G34" s="133">
        <f>F34*B34</f>
        <v>0</v>
      </c>
    </row>
    <row r="35" spans="1:7" ht="27" customHeight="1" x14ac:dyDescent="0.25">
      <c r="A35" s="130"/>
      <c r="B35" s="131"/>
      <c r="C35" s="131"/>
      <c r="D35" s="42" t="s">
        <v>28</v>
      </c>
      <c r="E35" s="24"/>
      <c r="F35" s="132"/>
      <c r="G35" s="133"/>
    </row>
    <row r="36" spans="1:7" ht="27" customHeight="1" x14ac:dyDescent="0.25">
      <c r="A36" s="130"/>
      <c r="B36" s="131"/>
      <c r="C36" s="131"/>
      <c r="D36" s="42" t="s">
        <v>26</v>
      </c>
      <c r="E36" s="24"/>
      <c r="F36" s="132"/>
      <c r="G36" s="133"/>
    </row>
    <row r="37" spans="1:7" ht="27" customHeight="1" x14ac:dyDescent="0.25">
      <c r="A37" s="130"/>
      <c r="B37" s="131"/>
      <c r="C37" s="131"/>
      <c r="D37" s="42" t="s">
        <v>20</v>
      </c>
      <c r="E37" s="24"/>
      <c r="F37" s="132"/>
      <c r="G37" s="133"/>
    </row>
    <row r="38" spans="1:7" ht="27" customHeight="1" x14ac:dyDescent="0.25">
      <c r="A38" s="130" t="s">
        <v>81</v>
      </c>
      <c r="B38" s="131">
        <v>3307</v>
      </c>
      <c r="C38" s="131">
        <v>12.6</v>
      </c>
      <c r="D38" s="45" t="s">
        <v>27</v>
      </c>
      <c r="E38" s="24"/>
      <c r="F38" s="132">
        <f>SUM(E38:E41)</f>
        <v>0</v>
      </c>
      <c r="G38" s="133">
        <f>F38*B38</f>
        <v>0</v>
      </c>
    </row>
    <row r="39" spans="1:7" ht="27" customHeight="1" x14ac:dyDescent="0.25">
      <c r="A39" s="130"/>
      <c r="B39" s="131"/>
      <c r="C39" s="131"/>
      <c r="D39" s="45" t="s">
        <v>28</v>
      </c>
      <c r="E39" s="24"/>
      <c r="F39" s="132"/>
      <c r="G39" s="133"/>
    </row>
    <row r="40" spans="1:7" ht="27" customHeight="1" x14ac:dyDescent="0.25">
      <c r="A40" s="130"/>
      <c r="B40" s="131"/>
      <c r="C40" s="131"/>
      <c r="D40" s="45" t="s">
        <v>26</v>
      </c>
      <c r="E40" s="24"/>
      <c r="F40" s="132"/>
      <c r="G40" s="133"/>
    </row>
    <row r="41" spans="1:7" ht="27" customHeight="1" x14ac:dyDescent="0.25">
      <c r="A41" s="130"/>
      <c r="B41" s="131"/>
      <c r="C41" s="131"/>
      <c r="D41" s="45" t="s">
        <v>20</v>
      </c>
      <c r="E41" s="24"/>
      <c r="F41" s="132"/>
      <c r="G41" s="133"/>
    </row>
    <row r="42" spans="1:7" ht="27" customHeight="1" x14ac:dyDescent="0.25">
      <c r="A42" s="130" t="s">
        <v>82</v>
      </c>
      <c r="B42" s="131">
        <v>20022</v>
      </c>
      <c r="C42" s="131">
        <v>14.95</v>
      </c>
      <c r="D42" s="45" t="s">
        <v>27</v>
      </c>
      <c r="E42" s="24"/>
      <c r="F42" s="132">
        <f>SUM(E42:E45)</f>
        <v>0</v>
      </c>
      <c r="G42" s="133">
        <f>F42*B42</f>
        <v>0</v>
      </c>
    </row>
    <row r="43" spans="1:7" ht="27" customHeight="1" x14ac:dyDescent="0.25">
      <c r="A43" s="130"/>
      <c r="B43" s="131"/>
      <c r="C43" s="131"/>
      <c r="D43" s="45" t="s">
        <v>28</v>
      </c>
      <c r="E43" s="24"/>
      <c r="F43" s="132"/>
      <c r="G43" s="133"/>
    </row>
    <row r="44" spans="1:7" ht="27" customHeight="1" x14ac:dyDescent="0.25">
      <c r="A44" s="130"/>
      <c r="B44" s="131"/>
      <c r="C44" s="131"/>
      <c r="D44" s="45" t="s">
        <v>26</v>
      </c>
      <c r="E44" s="24"/>
      <c r="F44" s="132"/>
      <c r="G44" s="133"/>
    </row>
    <row r="45" spans="1:7" ht="27" customHeight="1" x14ac:dyDescent="0.25">
      <c r="A45" s="130"/>
      <c r="B45" s="131"/>
      <c r="C45" s="131"/>
      <c r="D45" s="45" t="s">
        <v>20</v>
      </c>
      <c r="E45" s="24"/>
      <c r="F45" s="132"/>
      <c r="G45" s="133"/>
    </row>
    <row r="46" spans="1:7" ht="27" customHeight="1" x14ac:dyDescent="0.25">
      <c r="A46" s="130" t="s">
        <v>83</v>
      </c>
      <c r="B46" s="131">
        <v>24167</v>
      </c>
      <c r="C46" s="131">
        <v>31.25</v>
      </c>
      <c r="D46" s="45" t="s">
        <v>27</v>
      </c>
      <c r="E46" s="24"/>
      <c r="F46" s="132">
        <f>SUM(E46:E49)</f>
        <v>0</v>
      </c>
      <c r="G46" s="133">
        <f>F46*B46</f>
        <v>0</v>
      </c>
    </row>
    <row r="47" spans="1:7" ht="27" customHeight="1" x14ac:dyDescent="0.25">
      <c r="A47" s="130"/>
      <c r="B47" s="131"/>
      <c r="C47" s="131"/>
      <c r="D47" s="45" t="s">
        <v>28</v>
      </c>
      <c r="E47" s="24"/>
      <c r="F47" s="132"/>
      <c r="G47" s="133"/>
    </row>
    <row r="48" spans="1:7" ht="27" customHeight="1" x14ac:dyDescent="0.25">
      <c r="A48" s="130"/>
      <c r="B48" s="131"/>
      <c r="C48" s="131"/>
      <c r="D48" s="45" t="s">
        <v>26</v>
      </c>
      <c r="E48" s="24"/>
      <c r="F48" s="132"/>
      <c r="G48" s="133"/>
    </row>
    <row r="49" spans="1:7" ht="27" customHeight="1" x14ac:dyDescent="0.25">
      <c r="A49" s="130"/>
      <c r="B49" s="131"/>
      <c r="C49" s="131"/>
      <c r="D49" s="45" t="s">
        <v>20</v>
      </c>
      <c r="E49" s="24"/>
      <c r="F49" s="132"/>
      <c r="G49" s="133"/>
    </row>
    <row r="50" spans="1:7" ht="27" customHeight="1" x14ac:dyDescent="0.25">
      <c r="A50" s="130" t="s">
        <v>84</v>
      </c>
      <c r="B50" s="131">
        <v>18251</v>
      </c>
      <c r="C50" s="131">
        <v>20.399999999999999</v>
      </c>
      <c r="D50" s="45" t="s">
        <v>27</v>
      </c>
      <c r="E50" s="24"/>
      <c r="F50" s="132">
        <f>SUM(E50:E53)</f>
        <v>0</v>
      </c>
      <c r="G50" s="133">
        <f>F50*B50</f>
        <v>0</v>
      </c>
    </row>
    <row r="51" spans="1:7" ht="27" customHeight="1" x14ac:dyDescent="0.25">
      <c r="A51" s="130"/>
      <c r="B51" s="131"/>
      <c r="C51" s="131"/>
      <c r="D51" s="45" t="s">
        <v>28</v>
      </c>
      <c r="E51" s="24"/>
      <c r="F51" s="132"/>
      <c r="G51" s="133"/>
    </row>
    <row r="52" spans="1:7" ht="27" customHeight="1" x14ac:dyDescent="0.25">
      <c r="A52" s="130"/>
      <c r="B52" s="131"/>
      <c r="C52" s="131"/>
      <c r="D52" s="45" t="s">
        <v>26</v>
      </c>
      <c r="E52" s="24"/>
      <c r="F52" s="132"/>
      <c r="G52" s="133"/>
    </row>
    <row r="53" spans="1:7" ht="27" customHeight="1" x14ac:dyDescent="0.25">
      <c r="A53" s="130"/>
      <c r="B53" s="131"/>
      <c r="C53" s="131"/>
      <c r="D53" s="45" t="s">
        <v>20</v>
      </c>
      <c r="E53" s="24"/>
      <c r="F53" s="132"/>
      <c r="G53" s="133"/>
    </row>
    <row r="54" spans="1:7" ht="27" customHeight="1" x14ac:dyDescent="0.25">
      <c r="A54" s="130" t="s">
        <v>142</v>
      </c>
      <c r="B54" s="131">
        <v>820</v>
      </c>
      <c r="C54" s="131">
        <v>9.91</v>
      </c>
      <c r="D54" s="45" t="s">
        <v>27</v>
      </c>
      <c r="E54" s="24"/>
      <c r="F54" s="132">
        <f>SUM(E54:E57)</f>
        <v>0</v>
      </c>
      <c r="G54" s="133">
        <f>F54*B54</f>
        <v>0</v>
      </c>
    </row>
    <row r="55" spans="1:7" ht="27" customHeight="1" x14ac:dyDescent="0.25">
      <c r="A55" s="130"/>
      <c r="B55" s="131"/>
      <c r="C55" s="131"/>
      <c r="D55" s="45" t="s">
        <v>28</v>
      </c>
      <c r="E55" s="24"/>
      <c r="F55" s="132"/>
      <c r="G55" s="133"/>
    </row>
    <row r="56" spans="1:7" ht="27" customHeight="1" x14ac:dyDescent="0.25">
      <c r="A56" s="130"/>
      <c r="B56" s="131"/>
      <c r="C56" s="131"/>
      <c r="D56" s="45" t="s">
        <v>26</v>
      </c>
      <c r="E56" s="24"/>
      <c r="F56" s="132"/>
      <c r="G56" s="133"/>
    </row>
    <row r="57" spans="1:7" ht="27" customHeight="1" x14ac:dyDescent="0.25">
      <c r="A57" s="130"/>
      <c r="B57" s="131"/>
      <c r="C57" s="131"/>
      <c r="D57" s="45" t="s">
        <v>20</v>
      </c>
      <c r="E57" s="24"/>
      <c r="F57" s="132"/>
      <c r="G57" s="133"/>
    </row>
    <row r="58" spans="1:7" ht="27" customHeight="1" x14ac:dyDescent="0.25">
      <c r="A58" s="130" t="s">
        <v>141</v>
      </c>
      <c r="B58" s="131">
        <v>1050</v>
      </c>
      <c r="C58" s="131">
        <v>25.35</v>
      </c>
      <c r="D58" s="45" t="s">
        <v>27</v>
      </c>
      <c r="E58" s="24"/>
      <c r="F58" s="132">
        <f>SUM(E58:E61)</f>
        <v>0</v>
      </c>
      <c r="G58" s="133">
        <f>F58*B58</f>
        <v>0</v>
      </c>
    </row>
    <row r="59" spans="1:7" ht="27" customHeight="1" x14ac:dyDescent="0.25">
      <c r="A59" s="130"/>
      <c r="B59" s="131"/>
      <c r="C59" s="131"/>
      <c r="D59" s="45" t="s">
        <v>28</v>
      </c>
      <c r="E59" s="24"/>
      <c r="F59" s="132"/>
      <c r="G59" s="133"/>
    </row>
    <row r="60" spans="1:7" ht="27" customHeight="1" x14ac:dyDescent="0.25">
      <c r="A60" s="130"/>
      <c r="B60" s="131"/>
      <c r="C60" s="131"/>
      <c r="D60" s="45" t="s">
        <v>26</v>
      </c>
      <c r="E60" s="24"/>
      <c r="F60" s="132"/>
      <c r="G60" s="133"/>
    </row>
    <row r="61" spans="1:7" ht="27" customHeight="1" x14ac:dyDescent="0.25">
      <c r="A61" s="130"/>
      <c r="B61" s="131"/>
      <c r="C61" s="131"/>
      <c r="D61" s="45" t="s">
        <v>20</v>
      </c>
      <c r="E61" s="24"/>
      <c r="F61" s="132"/>
      <c r="G61" s="133"/>
    </row>
    <row r="62" spans="1:7" ht="27" customHeight="1" x14ac:dyDescent="0.25">
      <c r="A62" s="130" t="s">
        <v>85</v>
      </c>
      <c r="B62" s="131">
        <v>4200</v>
      </c>
      <c r="C62" s="131">
        <v>50</v>
      </c>
      <c r="D62" s="94" t="s">
        <v>27</v>
      </c>
      <c r="E62" s="24"/>
      <c r="F62" s="132">
        <f>SUM(E62:E65)</f>
        <v>0</v>
      </c>
      <c r="G62" s="133">
        <f>F62*B62</f>
        <v>0</v>
      </c>
    </row>
    <row r="63" spans="1:7" ht="27" customHeight="1" x14ac:dyDescent="0.25">
      <c r="A63" s="130"/>
      <c r="B63" s="131"/>
      <c r="C63" s="131"/>
      <c r="D63" s="94" t="s">
        <v>28</v>
      </c>
      <c r="E63" s="24"/>
      <c r="F63" s="132"/>
      <c r="G63" s="133"/>
    </row>
    <row r="64" spans="1:7" ht="27" customHeight="1" x14ac:dyDescent="0.25">
      <c r="A64" s="130"/>
      <c r="B64" s="131"/>
      <c r="C64" s="131"/>
      <c r="D64" s="94" t="s">
        <v>26</v>
      </c>
      <c r="E64" s="24"/>
      <c r="F64" s="132"/>
      <c r="G64" s="133"/>
    </row>
    <row r="65" spans="1:7" ht="27" customHeight="1" x14ac:dyDescent="0.25">
      <c r="A65" s="130"/>
      <c r="B65" s="131"/>
      <c r="C65" s="131"/>
      <c r="D65" s="94" t="s">
        <v>20</v>
      </c>
      <c r="E65" s="24"/>
      <c r="F65" s="132"/>
      <c r="G65" s="133"/>
    </row>
    <row r="66" spans="1:7" ht="27" customHeight="1" x14ac:dyDescent="0.25">
      <c r="A66" s="130" t="s">
        <v>87</v>
      </c>
      <c r="B66" s="131">
        <v>351</v>
      </c>
      <c r="C66" s="131">
        <v>21.01</v>
      </c>
      <c r="D66" s="94" t="s">
        <v>27</v>
      </c>
      <c r="E66" s="24"/>
      <c r="F66" s="132">
        <f>SUM(E66:E69)</f>
        <v>0</v>
      </c>
      <c r="G66" s="133">
        <f>F66*B66</f>
        <v>0</v>
      </c>
    </row>
    <row r="67" spans="1:7" ht="27" customHeight="1" x14ac:dyDescent="0.25">
      <c r="A67" s="130"/>
      <c r="B67" s="131"/>
      <c r="C67" s="131"/>
      <c r="D67" s="94" t="s">
        <v>28</v>
      </c>
      <c r="E67" s="24"/>
      <c r="F67" s="132"/>
      <c r="G67" s="133"/>
    </row>
    <row r="68" spans="1:7" ht="27" customHeight="1" x14ac:dyDescent="0.25">
      <c r="A68" s="130"/>
      <c r="B68" s="131"/>
      <c r="C68" s="131"/>
      <c r="D68" s="94" t="s">
        <v>26</v>
      </c>
      <c r="E68" s="24"/>
      <c r="F68" s="132"/>
      <c r="G68" s="133"/>
    </row>
    <row r="69" spans="1:7" ht="27" customHeight="1" x14ac:dyDescent="0.25">
      <c r="A69" s="130"/>
      <c r="B69" s="131"/>
      <c r="C69" s="131"/>
      <c r="D69" s="94" t="s">
        <v>20</v>
      </c>
      <c r="E69" s="24"/>
      <c r="F69" s="132"/>
      <c r="G69" s="133"/>
    </row>
    <row r="70" spans="1:7" ht="27" customHeight="1" x14ac:dyDescent="0.25">
      <c r="A70" s="130" t="s">
        <v>88</v>
      </c>
      <c r="B70" s="131">
        <v>57</v>
      </c>
      <c r="C70" s="131">
        <v>41.83</v>
      </c>
      <c r="D70" s="45" t="s">
        <v>27</v>
      </c>
      <c r="E70" s="24"/>
      <c r="F70" s="132">
        <f>SUM(E70:E73)</f>
        <v>0</v>
      </c>
      <c r="G70" s="133">
        <f>F70*B70</f>
        <v>0</v>
      </c>
    </row>
    <row r="71" spans="1:7" ht="27" customHeight="1" x14ac:dyDescent="0.25">
      <c r="A71" s="130"/>
      <c r="B71" s="131"/>
      <c r="C71" s="131"/>
      <c r="D71" s="45" t="s">
        <v>28</v>
      </c>
      <c r="E71" s="24"/>
      <c r="F71" s="132"/>
      <c r="G71" s="133"/>
    </row>
    <row r="72" spans="1:7" ht="27" customHeight="1" x14ac:dyDescent="0.25">
      <c r="A72" s="130"/>
      <c r="B72" s="131"/>
      <c r="C72" s="131"/>
      <c r="D72" s="45" t="s">
        <v>26</v>
      </c>
      <c r="E72" s="24"/>
      <c r="F72" s="132"/>
      <c r="G72" s="133"/>
    </row>
    <row r="73" spans="1:7" ht="27" customHeight="1" x14ac:dyDescent="0.25">
      <c r="A73" s="130"/>
      <c r="B73" s="131"/>
      <c r="C73" s="131"/>
      <c r="D73" s="45" t="s">
        <v>20</v>
      </c>
      <c r="E73" s="24"/>
      <c r="F73" s="132"/>
      <c r="G73" s="133"/>
    </row>
    <row r="74" spans="1:7" ht="32.25" customHeight="1" x14ac:dyDescent="0.25">
      <c r="A74" s="42" t="s">
        <v>86</v>
      </c>
      <c r="B74" s="43">
        <v>4</v>
      </c>
      <c r="C74" s="43">
        <v>4305</v>
      </c>
      <c r="D74" s="42" t="s">
        <v>74</v>
      </c>
      <c r="E74" s="39"/>
      <c r="F74" s="40"/>
      <c r="G74" s="44">
        <f>E74*B74</f>
        <v>0</v>
      </c>
    </row>
    <row r="75" spans="1:7" ht="27" customHeight="1" x14ac:dyDescent="0.25">
      <c r="A75" s="137" t="s">
        <v>137</v>
      </c>
      <c r="B75" s="138"/>
      <c r="C75" s="138"/>
      <c r="D75" s="138"/>
      <c r="E75" s="138"/>
      <c r="F75" s="139"/>
      <c r="G75" s="26">
        <f>PROYECTOS!E22</f>
        <v>0</v>
      </c>
    </row>
    <row r="76" spans="1:7" ht="79.5" customHeight="1" x14ac:dyDescent="0.25">
      <c r="A76" s="14" t="s">
        <v>135</v>
      </c>
      <c r="B76" s="140" t="s">
        <v>17</v>
      </c>
      <c r="C76" s="141"/>
      <c r="D76" s="141"/>
      <c r="E76" s="141"/>
      <c r="F76" s="142"/>
      <c r="G76" s="18">
        <f>'TOTALES MATERIALES COMPLEMENTAR'!H75</f>
        <v>0</v>
      </c>
    </row>
    <row r="77" spans="1:7" ht="110.25" customHeight="1" thickBot="1" x14ac:dyDescent="0.3">
      <c r="A77" s="16" t="s">
        <v>136</v>
      </c>
      <c r="B77" s="143"/>
      <c r="C77" s="144"/>
      <c r="D77" s="144"/>
      <c r="E77" s="144"/>
      <c r="F77" s="145"/>
      <c r="G77" s="21">
        <f>'TOTALES MATERIALES COMPLEMENTAR'!I75</f>
        <v>0</v>
      </c>
    </row>
    <row r="78" spans="1:7" ht="69.75" customHeight="1" x14ac:dyDescent="0.25">
      <c r="A78" s="17"/>
      <c r="B78" s="134" t="s">
        <v>143</v>
      </c>
      <c r="C78" s="135"/>
      <c r="D78" s="135"/>
      <c r="E78" s="135"/>
      <c r="F78" s="136"/>
      <c r="G78" s="19">
        <f>SUM(G6:G77)</f>
        <v>0</v>
      </c>
    </row>
    <row r="81" spans="3:8" ht="15.75" x14ac:dyDescent="0.25">
      <c r="C81" s="109" t="s">
        <v>144</v>
      </c>
      <c r="D81" s="109"/>
      <c r="E81" s="109"/>
      <c r="F81" s="109"/>
      <c r="G81" s="109"/>
    </row>
    <row r="82" spans="3:8" ht="15.75" x14ac:dyDescent="0.25">
      <c r="C82" s="103"/>
      <c r="D82" s="104"/>
      <c r="E82" s="104"/>
      <c r="F82" s="104"/>
      <c r="G82" s="104"/>
    </row>
    <row r="83" spans="3:8" ht="15.75" x14ac:dyDescent="0.25">
      <c r="C83" s="103"/>
      <c r="D83" s="104"/>
      <c r="E83" s="104"/>
      <c r="F83" s="104"/>
      <c r="G83" s="104"/>
    </row>
    <row r="84" spans="3:8" ht="15.75" x14ac:dyDescent="0.25">
      <c r="C84" s="103"/>
      <c r="D84" s="104"/>
      <c r="E84" s="104"/>
      <c r="F84" s="104"/>
      <c r="G84" s="104"/>
    </row>
    <row r="85" spans="3:8" ht="15.75" x14ac:dyDescent="0.25">
      <c r="C85" s="103"/>
      <c r="D85" s="105" t="s">
        <v>146</v>
      </c>
      <c r="E85" s="104"/>
      <c r="F85" s="104"/>
      <c r="G85" s="104"/>
    </row>
    <row r="86" spans="3:8" ht="15.75" x14ac:dyDescent="0.25">
      <c r="C86" s="102"/>
    </row>
    <row r="87" spans="3:8" ht="15.75" x14ac:dyDescent="0.25">
      <c r="C87" s="129" t="s">
        <v>145</v>
      </c>
      <c r="D87" s="129"/>
      <c r="E87" s="129"/>
      <c r="F87" s="129"/>
      <c r="G87" s="129"/>
    </row>
    <row r="88" spans="3:8" ht="15.75" x14ac:dyDescent="0.25">
      <c r="H88" s="102"/>
    </row>
  </sheetData>
  <sheetProtection algorithmName="SHA-512" hashValue="OTg9Kwo3q1DsGyy1caUXfrq1bX6bVuFrwUtx9tHLNsypuelNQzKwfJjHU6+Zu3MAHleNnk0+E4KrlFfkOxrf7w==" saltValue="n0P7OPTpHEScjd/ljGN8Pg==" spinCount="100000" sheet="1" objects="1" scenarios="1"/>
  <mergeCells count="92">
    <mergeCell ref="A46:A49"/>
    <mergeCell ref="B46:B49"/>
    <mergeCell ref="F46:F49"/>
    <mergeCell ref="A50:A53"/>
    <mergeCell ref="G26:G29"/>
    <mergeCell ref="A34:A37"/>
    <mergeCell ref="B34:B37"/>
    <mergeCell ref="C34:C37"/>
    <mergeCell ref="F34:F37"/>
    <mergeCell ref="G34:G37"/>
    <mergeCell ref="A30:A33"/>
    <mergeCell ref="B30:B33"/>
    <mergeCell ref="C30:C33"/>
    <mergeCell ref="F30:F33"/>
    <mergeCell ref="A26:A29"/>
    <mergeCell ref="A1:G1"/>
    <mergeCell ref="A2:G2"/>
    <mergeCell ref="G14:G17"/>
    <mergeCell ref="A22:A25"/>
    <mergeCell ref="B22:B25"/>
    <mergeCell ref="C22:C25"/>
    <mergeCell ref="F22:F25"/>
    <mergeCell ref="G22:G25"/>
    <mergeCell ref="G10:G13"/>
    <mergeCell ref="A14:A17"/>
    <mergeCell ref="C14:C17"/>
    <mergeCell ref="F14:F17"/>
    <mergeCell ref="A18:A21"/>
    <mergeCell ref="G30:G33"/>
    <mergeCell ref="G6:G9"/>
    <mergeCell ref="B6:B9"/>
    <mergeCell ref="C6:C9"/>
    <mergeCell ref="B18:B21"/>
    <mergeCell ref="C18:C21"/>
    <mergeCell ref="B26:B29"/>
    <mergeCell ref="C26:C29"/>
    <mergeCell ref="G18:G21"/>
    <mergeCell ref="F26:F29"/>
    <mergeCell ref="A38:A41"/>
    <mergeCell ref="B38:B41"/>
    <mergeCell ref="C38:C41"/>
    <mergeCell ref="F38:F41"/>
    <mergeCell ref="G38:G41"/>
    <mergeCell ref="A6:A9"/>
    <mergeCell ref="F6:F9"/>
    <mergeCell ref="F18:F21"/>
    <mergeCell ref="B14:B17"/>
    <mergeCell ref="A10:A13"/>
    <mergeCell ref="B10:B13"/>
    <mergeCell ref="C10:C13"/>
    <mergeCell ref="F10:F13"/>
    <mergeCell ref="G42:G45"/>
    <mergeCell ref="A54:A57"/>
    <mergeCell ref="B54:B57"/>
    <mergeCell ref="C54:C57"/>
    <mergeCell ref="F54:F57"/>
    <mergeCell ref="G54:G57"/>
    <mergeCell ref="C42:C45"/>
    <mergeCell ref="A42:A45"/>
    <mergeCell ref="B42:B45"/>
    <mergeCell ref="B50:B53"/>
    <mergeCell ref="C50:C53"/>
    <mergeCell ref="F42:F45"/>
    <mergeCell ref="C46:C49"/>
    <mergeCell ref="G46:G49"/>
    <mergeCell ref="F50:F53"/>
    <mergeCell ref="G50:G53"/>
    <mergeCell ref="G58:G61"/>
    <mergeCell ref="A62:A65"/>
    <mergeCell ref="B62:B65"/>
    <mergeCell ref="C62:C65"/>
    <mergeCell ref="F62:F65"/>
    <mergeCell ref="G62:G65"/>
    <mergeCell ref="A58:A61"/>
    <mergeCell ref="B58:B61"/>
    <mergeCell ref="C58:C61"/>
    <mergeCell ref="F58:F61"/>
    <mergeCell ref="C81:G81"/>
    <mergeCell ref="C87:G87"/>
    <mergeCell ref="A66:A69"/>
    <mergeCell ref="B66:B69"/>
    <mergeCell ref="C66:C69"/>
    <mergeCell ref="F66:F69"/>
    <mergeCell ref="G66:G69"/>
    <mergeCell ref="A70:A73"/>
    <mergeCell ref="B70:B73"/>
    <mergeCell ref="C70:C73"/>
    <mergeCell ref="F70:F73"/>
    <mergeCell ref="G70:G73"/>
    <mergeCell ref="B78:F78"/>
    <mergeCell ref="A75:F75"/>
    <mergeCell ref="B76:F77"/>
  </mergeCells>
  <pageMargins left="0.70866141732283472" right="0.70866141732283472" top="0.74803149606299213" bottom="0.74803149606299213" header="0.31496062992125984" footer="0.31496062992125984"/>
  <pageSetup paperSize="9" scale="42" fitToHeight="2" orientation="portrait" r:id="rId1"/>
  <rowBreaks count="1" manualBreakCount="1">
    <brk id="49" max="6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TOTALES MATERIALES COMPLEMENTAR</vt:lpstr>
      <vt:lpstr>PROYECTOS</vt:lpstr>
      <vt:lpstr>TOTAL </vt:lpstr>
      <vt:lpstr>PROYECTOS!Área_de_impresión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2021-03-02T15:17:57Z</cp:lastPrinted>
  <dcterms:created xsi:type="dcterms:W3CDTF">2016-09-12T10:40:36Z</dcterms:created>
  <dcterms:modified xsi:type="dcterms:W3CDTF">2021-03-02T15:18:33Z</dcterms:modified>
</cp:coreProperties>
</file>