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defaultThemeVersion="166925"/>
  <mc:AlternateContent xmlns:mc="http://schemas.openxmlformats.org/markup-compatibility/2006">
    <mc:Choice Requires="x15">
      <x15ac:absPath xmlns:x15ac="http://schemas.microsoft.com/office/spreadsheetml/2010/11/ac" url="Y:\2021\21-023 Reparación instalación pilonas\4.Perfil del Contratante y Anuncio\"/>
    </mc:Choice>
  </mc:AlternateContent>
  <xr:revisionPtr revIDLastSave="0" documentId="13_ncr:1_{8D39EB75-14F2-4EF6-9F1E-3D2C865022C1}" xr6:coauthVersionLast="47" xr6:coauthVersionMax="47" xr10:uidLastSave="{00000000-0000-0000-0000-000000000000}"/>
  <bookViews>
    <workbookView xWindow="4890" yWindow="-15480" windowWidth="19440" windowHeight="15000" xr2:uid="{4EE2B5FA-686B-465D-BF5D-DBD320839BC3}"/>
  </bookViews>
  <sheets>
    <sheet name="21_023" sheetId="2" r:id="rId1"/>
  </sheet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62" i="2" l="1"/>
  <c r="I62" i="2" s="1"/>
  <c r="H324" i="2"/>
  <c r="I324" i="2" s="1"/>
  <c r="H110" i="2"/>
  <c r="I110" i="2" s="1"/>
  <c r="H124" i="2"/>
  <c r="I124" i="2" s="1"/>
  <c r="H312" i="2"/>
  <c r="I312" i="2" s="1"/>
  <c r="H275" i="2"/>
  <c r="I275" i="2" s="1"/>
  <c r="H242" i="2"/>
  <c r="I242" i="2" s="1"/>
  <c r="H209" i="2"/>
  <c r="I209" i="2" s="1"/>
  <c r="H170" i="2"/>
  <c r="I170" i="2" s="1"/>
  <c r="H334" i="2"/>
  <c r="I334" i="2" s="1"/>
  <c r="H303" i="2"/>
  <c r="I303" i="2" s="1"/>
  <c r="H268" i="2"/>
  <c r="H232" i="2"/>
  <c r="I232" i="2" s="1"/>
  <c r="H194" i="2"/>
  <c r="H152" i="2"/>
  <c r="I152" i="2" s="1"/>
  <c r="H333" i="2"/>
  <c r="I333" i="2" s="1"/>
  <c r="H302" i="2"/>
  <c r="I302" i="2" s="1"/>
  <c r="H267" i="2"/>
  <c r="I267" i="2" s="1"/>
  <c r="H231" i="2"/>
  <c r="I231" i="2" s="1"/>
  <c r="H193" i="2"/>
  <c r="I193" i="2" s="1"/>
  <c r="H151" i="2"/>
  <c r="H109" i="2"/>
  <c r="I109" i="2" s="1"/>
  <c r="H148" i="2"/>
  <c r="I148" i="2" s="1"/>
  <c r="H330" i="2"/>
  <c r="I330" i="2" s="1"/>
  <c r="H299" i="2"/>
  <c r="I299" i="2" s="1"/>
  <c r="H260" i="2"/>
  <c r="I260" i="2" s="1"/>
  <c r="H224" i="2"/>
  <c r="I224" i="2" s="1"/>
  <c r="H186" i="2"/>
  <c r="I186" i="2" s="1"/>
  <c r="H147" i="2"/>
  <c r="I147" i="2" s="1"/>
  <c r="H106" i="2"/>
  <c r="I106" i="2" s="1"/>
  <c r="H329" i="2"/>
  <c r="I329" i="2" s="1"/>
  <c r="H298" i="2"/>
  <c r="I298" i="2" s="1"/>
  <c r="H259" i="2"/>
  <c r="I259" i="2" s="1"/>
  <c r="H223" i="2"/>
  <c r="I223" i="2" s="1"/>
  <c r="H185" i="2"/>
  <c r="I185" i="2" s="1"/>
  <c r="H146" i="2"/>
  <c r="I146" i="2" s="1"/>
  <c r="H105" i="2"/>
  <c r="I105" i="2" s="1"/>
  <c r="H258" i="2"/>
  <c r="I258" i="2" s="1"/>
  <c r="H184" i="2"/>
  <c r="I184" i="2" s="1"/>
  <c r="H103" i="2"/>
  <c r="I103" i="2" s="1"/>
  <c r="H328" i="2"/>
  <c r="I328" i="2" s="1"/>
  <c r="H297" i="2"/>
  <c r="I297" i="2" s="1"/>
  <c r="H257" i="2"/>
  <c r="I257" i="2" s="1"/>
  <c r="H222" i="2"/>
  <c r="I222" i="2" s="1"/>
  <c r="H183" i="2"/>
  <c r="I183" i="2" s="1"/>
  <c r="H145" i="2"/>
  <c r="I145" i="2" s="1"/>
  <c r="H104" i="2"/>
  <c r="I104" i="2" s="1"/>
  <c r="H327" i="2"/>
  <c r="I327" i="2" s="1"/>
  <c r="H296" i="2"/>
  <c r="I296" i="2" s="1"/>
  <c r="H256" i="2"/>
  <c r="I256" i="2" s="1"/>
  <c r="H221" i="2"/>
  <c r="I221" i="2" s="1"/>
  <c r="H182" i="2"/>
  <c r="I182" i="2" s="1"/>
  <c r="H144" i="2"/>
  <c r="I144" i="2" s="1"/>
  <c r="H102" i="2"/>
  <c r="I102" i="2" s="1"/>
  <c r="H97" i="2"/>
  <c r="I97" i="2" s="1"/>
  <c r="H176" i="2"/>
  <c r="I176" i="2" s="1"/>
  <c r="H293" i="2"/>
  <c r="I293" i="2" s="1"/>
  <c r="H251" i="2"/>
  <c r="I251" i="2" s="1"/>
  <c r="H218" i="2"/>
  <c r="I218" i="2" s="1"/>
  <c r="H179" i="2"/>
  <c r="I179" i="2" s="1"/>
  <c r="H141" i="2"/>
  <c r="I141" i="2" s="1"/>
  <c r="H99" i="2"/>
  <c r="I99" i="2" s="1"/>
  <c r="H292" i="2"/>
  <c r="I292" i="2" s="1"/>
  <c r="H253" i="2"/>
  <c r="I253" i="2" s="1"/>
  <c r="H217" i="2"/>
  <c r="I217" i="2" s="1"/>
  <c r="H178" i="2"/>
  <c r="I178" i="2" s="1"/>
  <c r="H98" i="2"/>
  <c r="I98" i="2" s="1"/>
  <c r="H323" i="2"/>
  <c r="I323" i="2" s="1"/>
  <c r="H140" i="2"/>
  <c r="I140" i="2" s="1"/>
  <c r="H322" i="2"/>
  <c r="I322" i="2" s="1"/>
  <c r="H291" i="2"/>
  <c r="I291" i="2" s="1"/>
  <c r="H252" i="2"/>
  <c r="I252" i="2" s="1"/>
  <c r="H216" i="2"/>
  <c r="I216" i="2" s="1"/>
  <c r="H139" i="2"/>
  <c r="I139" i="2" s="1"/>
  <c r="H319" i="2"/>
  <c r="I319" i="2" s="1"/>
  <c r="H288" i="2"/>
  <c r="I288" i="2" s="1"/>
  <c r="H264" i="2"/>
  <c r="I264" i="2" s="1"/>
  <c r="H228" i="2"/>
  <c r="I228" i="2" s="1"/>
  <c r="H190" i="2"/>
  <c r="I190" i="2" s="1"/>
  <c r="H136" i="2"/>
  <c r="I136" i="2" s="1"/>
  <c r="H94" i="2"/>
  <c r="I94" i="2" s="1"/>
  <c r="H318" i="2"/>
  <c r="I318" i="2" s="1"/>
  <c r="H287" i="2"/>
  <c r="I287" i="2" s="1"/>
  <c r="H263" i="2"/>
  <c r="H227" i="2"/>
  <c r="I227" i="2" s="1"/>
  <c r="H189" i="2"/>
  <c r="I189" i="2" s="1"/>
  <c r="H135" i="2"/>
  <c r="I135" i="2" s="1"/>
  <c r="H93" i="2"/>
  <c r="I93" i="2" s="1"/>
  <c r="H315" i="2"/>
  <c r="I315" i="2" s="1"/>
  <c r="H281" i="2"/>
  <c r="I281" i="2" s="1"/>
  <c r="H248" i="2"/>
  <c r="I248" i="2" s="1"/>
  <c r="H213" i="2"/>
  <c r="I213" i="2" s="1"/>
  <c r="H173" i="2"/>
  <c r="H132" i="2"/>
  <c r="I132" i="2" s="1"/>
  <c r="H90" i="2"/>
  <c r="I90" i="2" s="1"/>
  <c r="H314" i="2"/>
  <c r="I314" i="2" s="1"/>
  <c r="H280" i="2"/>
  <c r="I280" i="2" s="1"/>
  <c r="H247" i="2"/>
  <c r="I247" i="2" s="1"/>
  <c r="H212" i="2"/>
  <c r="I212" i="2" s="1"/>
  <c r="H172" i="2"/>
  <c r="I172" i="2" s="1"/>
  <c r="H131" i="2"/>
  <c r="I131" i="2" s="1"/>
  <c r="H66" i="2"/>
  <c r="I66" i="2" s="1"/>
  <c r="H127" i="2"/>
  <c r="I127" i="2" s="1"/>
  <c r="H67" i="2"/>
  <c r="I67" i="2" s="1"/>
  <c r="H203" i="2"/>
  <c r="I203" i="2" s="1"/>
  <c r="H160" i="2"/>
  <c r="I160" i="2" s="1"/>
  <c r="H119" i="2"/>
  <c r="I119" i="2" s="1"/>
  <c r="H76" i="2"/>
  <c r="I76" i="2" s="1"/>
  <c r="H274" i="2"/>
  <c r="I274" i="2" s="1"/>
  <c r="H241" i="2"/>
  <c r="I241" i="2" s="1"/>
  <c r="H163" i="2"/>
  <c r="I163" i="2" s="1"/>
  <c r="H120" i="2"/>
  <c r="I120" i="2" s="1"/>
  <c r="H75" i="2"/>
  <c r="I75" i="2" s="1"/>
  <c r="H202" i="2"/>
  <c r="I202" i="2" s="1"/>
  <c r="H89" i="2"/>
  <c r="I89" i="2" s="1"/>
  <c r="H208" i="2"/>
  <c r="I208" i="2" s="1"/>
  <c r="H86" i="2"/>
  <c r="I86" i="2" s="1"/>
  <c r="H85" i="2"/>
  <c r="I85" i="2" s="1"/>
  <c r="H205" i="2"/>
  <c r="I205" i="2" s="1"/>
  <c r="H166" i="2"/>
  <c r="I166" i="2" s="1"/>
  <c r="H122" i="2"/>
  <c r="I122" i="2" s="1"/>
  <c r="H87" i="2"/>
  <c r="I87" i="2" s="1"/>
  <c r="H311" i="2"/>
  <c r="I311" i="2" s="1"/>
  <c r="H276" i="2"/>
  <c r="I276" i="2" s="1"/>
  <c r="H243" i="2"/>
  <c r="I243" i="2" s="1"/>
  <c r="H168" i="2"/>
  <c r="I168" i="2" s="1"/>
  <c r="H128" i="2"/>
  <c r="I128" i="2" s="1"/>
  <c r="H71" i="2"/>
  <c r="I71" i="2" s="1"/>
  <c r="H210" i="2"/>
  <c r="I210" i="2" s="1"/>
  <c r="H161" i="2"/>
  <c r="I161" i="2" s="1"/>
  <c r="H126" i="2"/>
  <c r="I126" i="2" s="1"/>
  <c r="H72" i="2"/>
  <c r="I72" i="2" s="1"/>
  <c r="H310" i="2"/>
  <c r="I310" i="2" s="1"/>
  <c r="H278" i="2"/>
  <c r="I278" i="2" s="1"/>
  <c r="H245" i="2"/>
  <c r="I245" i="2" s="1"/>
  <c r="H169" i="2"/>
  <c r="I169" i="2" s="1"/>
  <c r="H129" i="2"/>
  <c r="I129" i="2" s="1"/>
  <c r="H83" i="2"/>
  <c r="I83" i="2" s="1"/>
  <c r="H162" i="2"/>
  <c r="I162" i="2" s="1"/>
  <c r="H125" i="2"/>
  <c r="I125" i="2" s="1"/>
  <c r="H84" i="2"/>
  <c r="I84" i="2" s="1"/>
  <c r="H277" i="2"/>
  <c r="I277" i="2" s="1"/>
  <c r="H244" i="2"/>
  <c r="I244" i="2" s="1"/>
  <c r="H167" i="2"/>
  <c r="I167" i="2" s="1"/>
  <c r="H79" i="2"/>
  <c r="I79" i="2" s="1"/>
  <c r="H204" i="2"/>
  <c r="I204" i="2" s="1"/>
  <c r="H165" i="2"/>
  <c r="I165" i="2" s="1"/>
  <c r="H80" i="2"/>
  <c r="I80" i="2" s="1"/>
  <c r="H272" i="2"/>
  <c r="I272" i="2" s="1"/>
  <c r="H239" i="2"/>
  <c r="I239" i="2" s="1"/>
  <c r="H73" i="2"/>
  <c r="I73" i="2" s="1"/>
  <c r="H201" i="2"/>
  <c r="I201" i="2" s="1"/>
  <c r="H74" i="2"/>
  <c r="I74" i="2" s="1"/>
  <c r="H118" i="2"/>
  <c r="I118" i="2" s="1"/>
  <c r="H68" i="2"/>
  <c r="I68" i="2" s="1"/>
  <c r="H207" i="2"/>
  <c r="I207" i="2" s="1"/>
  <c r="H117" i="2"/>
  <c r="I117" i="2" s="1"/>
  <c r="H70" i="2"/>
  <c r="I70" i="2" s="1"/>
  <c r="H273" i="2"/>
  <c r="I273" i="2" s="1"/>
  <c r="H240" i="2"/>
  <c r="I240" i="2" s="1"/>
  <c r="H164" i="2"/>
  <c r="I164" i="2" s="1"/>
  <c r="H77" i="2"/>
  <c r="I77" i="2" s="1"/>
  <c r="H206" i="2"/>
  <c r="I206" i="2" s="1"/>
  <c r="H159" i="2"/>
  <c r="I159" i="2" s="1"/>
  <c r="H78" i="2"/>
  <c r="I78" i="2" s="1"/>
  <c r="H123" i="2"/>
  <c r="I123" i="2" s="1"/>
  <c r="H82" i="2"/>
  <c r="I82" i="2" s="1"/>
  <c r="H121" i="2"/>
  <c r="I121" i="2" s="1"/>
  <c r="H81" i="2"/>
  <c r="I81" i="2" s="1"/>
  <c r="H313" i="2"/>
  <c r="I313" i="2" s="1"/>
  <c r="H279" i="2"/>
  <c r="I279" i="2" s="1"/>
  <c r="H246" i="2"/>
  <c r="I246" i="2" s="1"/>
  <c r="H211" i="2"/>
  <c r="I211" i="2" s="1"/>
  <c r="H171" i="2"/>
  <c r="I171" i="2" s="1"/>
  <c r="H130" i="2"/>
  <c r="I130" i="2" s="1"/>
  <c r="H69" i="2"/>
  <c r="I69" i="2" s="1"/>
  <c r="H114" i="2"/>
  <c r="I114" i="2" s="1"/>
  <c r="H307" i="2"/>
  <c r="I307" i="2" s="1"/>
  <c r="H284" i="2"/>
  <c r="I284" i="2" s="1"/>
  <c r="H236" i="2"/>
  <c r="I236" i="2" s="1"/>
  <c r="H198" i="2"/>
  <c r="I198" i="2" s="1"/>
  <c r="H156" i="2"/>
  <c r="I156" i="2" s="1"/>
  <c r="I385" i="2"/>
  <c r="I384" i="2"/>
  <c r="I383" i="2"/>
  <c r="I382" i="2"/>
  <c r="I381" i="2"/>
  <c r="G385" i="2"/>
  <c r="G384" i="2"/>
  <c r="G383" i="2"/>
  <c r="G382" i="2"/>
  <c r="G381" i="2"/>
  <c r="I404" i="2"/>
  <c r="I403" i="2"/>
  <c r="I402" i="2"/>
  <c r="I401" i="2"/>
  <c r="I400" i="2"/>
  <c r="I399" i="2"/>
  <c r="I378" i="2"/>
  <c r="I377" i="2"/>
  <c r="I376" i="2"/>
  <c r="I375" i="2"/>
  <c r="I374" i="2"/>
  <c r="I373" i="2"/>
  <c r="I372" i="2"/>
  <c r="I369" i="2"/>
  <c r="I368" i="2"/>
  <c r="I367" i="2"/>
  <c r="I366" i="2"/>
  <c r="I365" i="2"/>
  <c r="I364" i="2"/>
  <c r="I363" i="2"/>
  <c r="I362" i="2"/>
  <c r="I361" i="2"/>
  <c r="I360" i="2"/>
  <c r="I359" i="2"/>
  <c r="I358" i="2"/>
  <c r="I357" i="2"/>
  <c r="I354" i="2"/>
  <c r="I353" i="2"/>
  <c r="I352" i="2"/>
  <c r="I351" i="2"/>
  <c r="I350" i="2"/>
  <c r="I349" i="2"/>
  <c r="I348" i="2"/>
  <c r="I347" i="2"/>
  <c r="I346" i="2"/>
  <c r="I345" i="2"/>
  <c r="I344" i="2"/>
  <c r="I343" i="2"/>
  <c r="I342" i="2"/>
  <c r="I341" i="2"/>
  <c r="I340" i="2"/>
  <c r="I339" i="2"/>
  <c r="I338" i="2"/>
  <c r="I337" i="2"/>
  <c r="I268" i="2"/>
  <c r="I263" i="2"/>
  <c r="I194" i="2"/>
  <c r="I177" i="2"/>
  <c r="I173" i="2"/>
  <c r="I151" i="2"/>
  <c r="I88" i="2"/>
  <c r="I65" i="2"/>
  <c r="I58" i="2"/>
  <c r="I57" i="2"/>
  <c r="I54" i="2"/>
  <c r="I53" i="2"/>
  <c r="I52" i="2"/>
  <c r="I51" i="2"/>
  <c r="I50" i="2"/>
  <c r="I49" i="2"/>
  <c r="I46" i="2"/>
  <c r="I45" i="2"/>
  <c r="I44" i="2"/>
  <c r="I43" i="2"/>
  <c r="I40" i="2"/>
  <c r="I39" i="2"/>
  <c r="I36" i="2"/>
  <c r="I35" i="2"/>
  <c r="I34" i="2"/>
  <c r="I33" i="2"/>
  <c r="I32" i="2"/>
  <c r="I31" i="2"/>
  <c r="I30" i="2"/>
  <c r="I29" i="2"/>
  <c r="I28" i="2"/>
  <c r="I27" i="2"/>
  <c r="I26" i="2"/>
  <c r="I25" i="2"/>
  <c r="I24" i="2"/>
  <c r="I23" i="2"/>
  <c r="I22" i="2"/>
  <c r="I21" i="2"/>
  <c r="I20" i="2"/>
  <c r="I19" i="2"/>
  <c r="I18" i="2"/>
  <c r="I17" i="2"/>
  <c r="I16" i="2"/>
  <c r="I15" i="2"/>
  <c r="I14" i="2"/>
  <c r="I13" i="2"/>
  <c r="I10" i="2"/>
  <c r="G404" i="2"/>
  <c r="G403" i="2"/>
  <c r="G402" i="2"/>
  <c r="G401" i="2"/>
  <c r="G400" i="2"/>
  <c r="G399" i="2"/>
  <c r="G378" i="2"/>
  <c r="G377" i="2"/>
  <c r="G376" i="2"/>
  <c r="G375" i="2"/>
  <c r="G374" i="2"/>
  <c r="G373" i="2"/>
  <c r="G372" i="2"/>
  <c r="G369" i="2"/>
  <c r="G368" i="2"/>
  <c r="G367" i="2"/>
  <c r="G366" i="2"/>
  <c r="G365" i="2"/>
  <c r="G364" i="2"/>
  <c r="G363" i="2"/>
  <c r="G362" i="2"/>
  <c r="G361" i="2"/>
  <c r="G360" i="2"/>
  <c r="G359" i="2"/>
  <c r="G358" i="2"/>
  <c r="G357" i="2"/>
  <c r="G354" i="2"/>
  <c r="G353" i="2"/>
  <c r="G352" i="2"/>
  <c r="G351" i="2"/>
  <c r="G350" i="2"/>
  <c r="G349" i="2"/>
  <c r="G348" i="2"/>
  <c r="G347" i="2"/>
  <c r="G346" i="2"/>
  <c r="G345" i="2"/>
  <c r="G344" i="2"/>
  <c r="G343" i="2"/>
  <c r="G342" i="2"/>
  <c r="G341" i="2"/>
  <c r="G340" i="2"/>
  <c r="G339" i="2"/>
  <c r="G338" i="2"/>
  <c r="G337" i="2"/>
  <c r="G334" i="2"/>
  <c r="G333" i="2"/>
  <c r="G330" i="2"/>
  <c r="G329" i="2"/>
  <c r="G328" i="2"/>
  <c r="G327" i="2"/>
  <c r="G324" i="2"/>
  <c r="G323" i="2"/>
  <c r="G322" i="2"/>
  <c r="G319" i="2"/>
  <c r="G318" i="2"/>
  <c r="G315" i="2"/>
  <c r="G314" i="2"/>
  <c r="G313" i="2"/>
  <c r="G312" i="2"/>
  <c r="G311" i="2"/>
  <c r="G310" i="2"/>
  <c r="G307" i="2"/>
  <c r="G303" i="2"/>
  <c r="G302" i="2"/>
  <c r="G299" i="2"/>
  <c r="G298" i="2"/>
  <c r="G297" i="2"/>
  <c r="G296" i="2"/>
  <c r="G293" i="2"/>
  <c r="G292" i="2"/>
  <c r="G291" i="2"/>
  <c r="G288" i="2"/>
  <c r="G287" i="2"/>
  <c r="G284" i="2"/>
  <c r="G281" i="2"/>
  <c r="G280" i="2"/>
  <c r="G279" i="2"/>
  <c r="G278" i="2"/>
  <c r="G277" i="2"/>
  <c r="G276" i="2"/>
  <c r="G275" i="2"/>
  <c r="G274" i="2"/>
  <c r="G273" i="2"/>
  <c r="G272" i="2"/>
  <c r="G268" i="2"/>
  <c r="G267" i="2"/>
  <c r="G264" i="2"/>
  <c r="G263" i="2"/>
  <c r="G260" i="2"/>
  <c r="G259" i="2"/>
  <c r="G258" i="2"/>
  <c r="G257" i="2"/>
  <c r="G256" i="2"/>
  <c r="G253" i="2"/>
  <c r="G252" i="2"/>
  <c r="G251" i="2"/>
  <c r="G248" i="2"/>
  <c r="G247" i="2"/>
  <c r="G246" i="2"/>
  <c r="G245" i="2"/>
  <c r="G244" i="2"/>
  <c r="G243" i="2"/>
  <c r="G242" i="2"/>
  <c r="G241" i="2"/>
  <c r="G240" i="2"/>
  <c r="G239" i="2"/>
  <c r="G236" i="2"/>
  <c r="G232" i="2"/>
  <c r="G231" i="2"/>
  <c r="G228" i="2"/>
  <c r="G227" i="2"/>
  <c r="G224" i="2"/>
  <c r="G223" i="2"/>
  <c r="G222" i="2"/>
  <c r="G221" i="2"/>
  <c r="G218" i="2"/>
  <c r="G217" i="2"/>
  <c r="G216" i="2"/>
  <c r="G213" i="2"/>
  <c r="G212" i="2"/>
  <c r="G211" i="2"/>
  <c r="G210" i="2"/>
  <c r="G209" i="2"/>
  <c r="G208" i="2"/>
  <c r="G207" i="2"/>
  <c r="G206" i="2"/>
  <c r="G205" i="2"/>
  <c r="G204" i="2"/>
  <c r="G203" i="2"/>
  <c r="G202" i="2"/>
  <c r="G201" i="2"/>
  <c r="G198" i="2"/>
  <c r="G194" i="2"/>
  <c r="G193" i="2"/>
  <c r="G190" i="2"/>
  <c r="G189" i="2"/>
  <c r="G186" i="2"/>
  <c r="G185" i="2"/>
  <c r="G184" i="2"/>
  <c r="G183" i="2"/>
  <c r="G182" i="2"/>
  <c r="G179" i="2"/>
  <c r="G178" i="2"/>
  <c r="G177" i="2"/>
  <c r="G176" i="2"/>
  <c r="G173" i="2"/>
  <c r="G172" i="2"/>
  <c r="G171" i="2"/>
  <c r="G170" i="2"/>
  <c r="G169" i="2"/>
  <c r="G168" i="2"/>
  <c r="G167" i="2"/>
  <c r="G166" i="2"/>
  <c r="G165" i="2"/>
  <c r="G164" i="2"/>
  <c r="G163" i="2"/>
  <c r="G162" i="2"/>
  <c r="G161" i="2"/>
  <c r="G160" i="2"/>
  <c r="G159" i="2"/>
  <c r="G156" i="2"/>
  <c r="G152" i="2"/>
  <c r="G151" i="2"/>
  <c r="G148" i="2"/>
  <c r="G147" i="2"/>
  <c r="G146" i="2"/>
  <c r="G145" i="2"/>
  <c r="G144" i="2"/>
  <c r="G141" i="2"/>
  <c r="G140" i="2"/>
  <c r="G139" i="2"/>
  <c r="G136" i="2"/>
  <c r="G135" i="2"/>
  <c r="G132" i="2"/>
  <c r="G131" i="2"/>
  <c r="G130" i="2"/>
  <c r="G129" i="2"/>
  <c r="G128" i="2"/>
  <c r="G127" i="2"/>
  <c r="G126" i="2"/>
  <c r="G125" i="2"/>
  <c r="G124" i="2"/>
  <c r="G123" i="2"/>
  <c r="G122" i="2"/>
  <c r="G121" i="2"/>
  <c r="G120" i="2"/>
  <c r="G119" i="2"/>
  <c r="G118" i="2"/>
  <c r="G117" i="2"/>
  <c r="G114" i="2"/>
  <c r="G110" i="2"/>
  <c r="G109" i="2"/>
  <c r="G106" i="2"/>
  <c r="G105" i="2"/>
  <c r="G104" i="2"/>
  <c r="G103" i="2"/>
  <c r="G102" i="2"/>
  <c r="G99" i="2"/>
  <c r="G98" i="2"/>
  <c r="G97" i="2"/>
  <c r="G94" i="2"/>
  <c r="G93" i="2"/>
  <c r="G90" i="2"/>
  <c r="G89" i="2"/>
  <c r="G88" i="2"/>
  <c r="G87" i="2"/>
  <c r="G86" i="2"/>
  <c r="G85" i="2"/>
  <c r="G84" i="2"/>
  <c r="G83" i="2"/>
  <c r="G82" i="2"/>
  <c r="G81" i="2"/>
  <c r="G80" i="2"/>
  <c r="G79" i="2"/>
  <c r="G78" i="2"/>
  <c r="G77" i="2"/>
  <c r="G76" i="2"/>
  <c r="G75" i="2"/>
  <c r="G74" i="2"/>
  <c r="G73" i="2"/>
  <c r="G72" i="2"/>
  <c r="G71" i="2"/>
  <c r="G70" i="2"/>
  <c r="G69" i="2"/>
  <c r="G68" i="2"/>
  <c r="G67" i="2"/>
  <c r="G66" i="2"/>
  <c r="G65" i="2"/>
  <c r="G62" i="2"/>
  <c r="G58" i="2"/>
  <c r="G57" i="2"/>
  <c r="G54" i="2"/>
  <c r="G53" i="2"/>
  <c r="G52" i="2"/>
  <c r="G51" i="2"/>
  <c r="G50" i="2"/>
  <c r="G49" i="2"/>
  <c r="G46" i="2"/>
  <c r="G45" i="2"/>
  <c r="G44" i="2"/>
  <c r="G43" i="2"/>
  <c r="G40" i="2"/>
  <c r="G39" i="2"/>
  <c r="G36" i="2"/>
  <c r="G35" i="2"/>
  <c r="G34" i="2"/>
  <c r="G33" i="2"/>
  <c r="G32" i="2"/>
  <c r="G31" i="2"/>
  <c r="G30" i="2"/>
  <c r="G29" i="2"/>
  <c r="G28" i="2"/>
  <c r="G27" i="2"/>
  <c r="G26" i="2"/>
  <c r="G25" i="2"/>
  <c r="G24" i="2"/>
  <c r="G23" i="2"/>
  <c r="G22" i="2"/>
  <c r="G21" i="2"/>
  <c r="G20" i="2"/>
  <c r="G19" i="2"/>
  <c r="G18" i="2"/>
  <c r="G17" i="2"/>
  <c r="G16" i="2"/>
  <c r="G15" i="2"/>
  <c r="G14" i="2"/>
  <c r="G13" i="2"/>
  <c r="G10" i="2"/>
  <c r="G408" i="2" l="1"/>
  <c r="G389" i="2"/>
  <c r="G391" i="2" s="1"/>
  <c r="I389" i="2"/>
  <c r="I391" i="2" s="1"/>
  <c r="I408" i="2"/>
  <c r="G392" i="2" l="1"/>
  <c r="G393" i="2" s="1"/>
  <c r="G395" i="2" s="1"/>
  <c r="G410" i="2" s="1"/>
  <c r="I392" i="2"/>
  <c r="I393" i="2" s="1"/>
  <c r="I395" i="2" s="1"/>
  <c r="I410" i="2" s="1"/>
</calcChain>
</file>

<file path=xl/sharedStrings.xml><?xml version="1.0" encoding="utf-8"?>
<sst xmlns="http://schemas.openxmlformats.org/spreadsheetml/2006/main" count="1357" uniqueCount="287">
  <si>
    <t>Presupuesto</t>
  </si>
  <si>
    <t>Código</t>
  </si>
  <si>
    <t>Resumen</t>
  </si>
  <si>
    <t>Nat</t>
  </si>
  <si>
    <t>Ud</t>
  </si>
  <si>
    <t xml:space="preserve">K1           </t>
  </si>
  <si>
    <t>ZONA K1</t>
  </si>
  <si>
    <t>Capítulo</t>
  </si>
  <si>
    <t/>
  </si>
  <si>
    <t xml:space="preserve">K1LAZ        </t>
  </si>
  <si>
    <t>LAZOS</t>
  </si>
  <si>
    <t xml:space="preserve">GP010INF     </t>
  </si>
  <si>
    <t>LAZO MAGNÉTICO (INF)</t>
  </si>
  <si>
    <t>Partida</t>
  </si>
  <si>
    <t>ud</t>
  </si>
  <si>
    <t xml:space="preserve">K1PILONAS    </t>
  </si>
  <si>
    <t>PILONAS</t>
  </si>
  <si>
    <t xml:space="preserve">ACEITEHLP46  </t>
  </si>
  <si>
    <t>ACEITE HIDRÁULICO HLP-46</t>
  </si>
  <si>
    <t>l</t>
  </si>
  <si>
    <t>CALIMCORONAK4</t>
  </si>
  <si>
    <t>ALIMENTACIÓN ELÉCTRICA LED K4</t>
  </si>
  <si>
    <t>CALIMCORONK12</t>
  </si>
  <si>
    <t>ALIMENTACIÓN ELÉCTRICA LED K12</t>
  </si>
  <si>
    <t xml:space="preserve">BARRASENSK12 </t>
  </si>
  <si>
    <t>BARRA DE SENSORES K12</t>
  </si>
  <si>
    <t>BARRASENSORK4</t>
  </si>
  <si>
    <t>BARRA DE SENSORES K4</t>
  </si>
  <si>
    <t xml:space="preserve">BALPILOK12   </t>
  </si>
  <si>
    <t>BLOQUE DE ALUMINIO CON LATIGUILLO K12</t>
  </si>
  <si>
    <t xml:space="preserve">BALPILOK4    </t>
  </si>
  <si>
    <t>BLOQUE DE ALUMINIO CON LATIGUILLO K4</t>
  </si>
  <si>
    <t xml:space="preserve">CILHIDK12    </t>
  </si>
  <si>
    <t>CILINDRO HIDRÁULICO K12</t>
  </si>
  <si>
    <t xml:space="preserve">CILHIDK4     </t>
  </si>
  <si>
    <t>CILINDRO HIDRÁULICO K4</t>
  </si>
  <si>
    <t xml:space="preserve">CSILENTBLK12 </t>
  </si>
  <si>
    <t>CONJUNTO SILENTBLOCK K12</t>
  </si>
  <si>
    <t xml:space="preserve">CSILENTBLK4  </t>
  </si>
  <si>
    <t>CONJUNTO SILENTBLOCK K4</t>
  </si>
  <si>
    <t>TORNILLERIAK1</t>
  </si>
  <si>
    <t>CONJUNTO TORNILLERÍA ARO K12</t>
  </si>
  <si>
    <t>TORNILLERIAK4</t>
  </si>
  <si>
    <t>CONJUNTO TORNILLERÍA ARO K4</t>
  </si>
  <si>
    <t>CORONALEDSK12</t>
  </si>
  <si>
    <t>CORONA DE LEDS PILONA K12</t>
  </si>
  <si>
    <t xml:space="preserve">CORONALEDSK4 </t>
  </si>
  <si>
    <t>CORONA DE LEDS PILONA K4</t>
  </si>
  <si>
    <t>ELECTROVALVUL</t>
  </si>
  <si>
    <t>ELECTROVÁLVULA COMPLETA</t>
  </si>
  <si>
    <t>ESTRELLACILK4</t>
  </si>
  <si>
    <t>ESTRELLA SUJECIÓN DE CILINDRO K4</t>
  </si>
  <si>
    <t>ESTRELLACILK1</t>
  </si>
  <si>
    <t>ESTRELLA SUJECIÓN DE CILINDRO K12</t>
  </si>
  <si>
    <t xml:space="preserve">GRUPOHG3803  </t>
  </si>
  <si>
    <t>GRUPO HIDRÁULICO G380.3</t>
  </si>
  <si>
    <t xml:space="preserve">LATHIDK4     </t>
  </si>
  <si>
    <t>LATIGUILLO HIDRÁULICO K4</t>
  </si>
  <si>
    <t xml:space="preserve">LATHIDK12    </t>
  </si>
  <si>
    <t>LATIGUILLO HIDRÁULICO K12</t>
  </si>
  <si>
    <t xml:space="preserve">IRELE        </t>
  </si>
  <si>
    <t>RELÉ ESTADO</t>
  </si>
  <si>
    <t xml:space="preserve">11B3021S     </t>
  </si>
  <si>
    <t>REVESTIMIENTO ESMALTE EXTERIOR PILONA</t>
  </si>
  <si>
    <t>m2</t>
  </si>
  <si>
    <t xml:space="preserve">PLFLT        </t>
  </si>
  <si>
    <t>FILTRO HIDRÁULICO ACEITE</t>
  </si>
  <si>
    <t xml:space="preserve">K1SEÑALIZAC  </t>
  </si>
  <si>
    <t>SEÑALIZACION</t>
  </si>
  <si>
    <t xml:space="preserve">mU15AV040    </t>
  </si>
  <si>
    <t>POSTE SUSTENT. 3.00 M ALTURA</t>
  </si>
  <si>
    <t xml:space="preserve">mU15AV580    </t>
  </si>
  <si>
    <t>PLACA COMPLEMENTARIA 60X40 cm NIVEL 2</t>
  </si>
  <si>
    <t xml:space="preserve">K1SAN        </t>
  </si>
  <si>
    <t>SANEAMIENTO</t>
  </si>
  <si>
    <t xml:space="preserve">13A361B      </t>
  </si>
  <si>
    <t>ZANJA DRENANTE DN 200 mm</t>
  </si>
  <si>
    <t>m</t>
  </si>
  <si>
    <t xml:space="preserve">U07ZLR055    </t>
  </si>
  <si>
    <t>ARQUETA DE LADRILLO REGISTRO DRENAJE PILONAS TAPA C250</t>
  </si>
  <si>
    <t>u</t>
  </si>
  <si>
    <t xml:space="preserve">U07ZLR056    </t>
  </si>
  <si>
    <t>ARQUETA DE LADRILLO REGISTRO DRENAJE PILONAS TAPA D400</t>
  </si>
  <si>
    <t xml:space="preserve">CECPVCSN8200 </t>
  </si>
  <si>
    <t>TUBO ENT.PVC CORR.J.ELAS SN8 C.TEJA 200mm</t>
  </si>
  <si>
    <t xml:space="preserve">K1MOVTIERRA  </t>
  </si>
  <si>
    <t>MOVTIERRA</t>
  </si>
  <si>
    <t xml:space="preserve">01B1014      </t>
  </si>
  <si>
    <t>EXCAV.ZANJA INSTAL T/DURO I/SOLERA HM</t>
  </si>
  <si>
    <t>m3</t>
  </si>
  <si>
    <t xml:space="preserve">01B1090      </t>
  </si>
  <si>
    <t>AGOTAMIENTO DE AGUA</t>
  </si>
  <si>
    <t>h</t>
  </si>
  <si>
    <t xml:space="preserve">01B1001      </t>
  </si>
  <si>
    <t>EXCAV. POZO MEDIOS MECÁNICOS</t>
  </si>
  <si>
    <t xml:space="preserve">01C2030      </t>
  </si>
  <si>
    <t>RELLENOS ZANJAS Y POZOS.</t>
  </si>
  <si>
    <t xml:space="preserve">U03YA040     </t>
  </si>
  <si>
    <t>CALZADA FLEXIBLE H.COMPAC.</t>
  </si>
  <si>
    <t xml:space="preserve">U01EZ010     </t>
  </si>
  <si>
    <t>EXCAV. ZANJA TIERRA</t>
  </si>
  <si>
    <t xml:space="preserve">K1REV        </t>
  </si>
  <si>
    <t>REVISIÓN</t>
  </si>
  <si>
    <t xml:space="preserve">REVPL        </t>
  </si>
  <si>
    <t>REVISIÓN SISTEMA BOLARDOS HIDRÁULICO</t>
  </si>
  <si>
    <t xml:space="preserve">CTRLCAL      </t>
  </si>
  <si>
    <t>CONTROL DE CALIDAD</t>
  </si>
  <si>
    <t xml:space="preserve">K2           </t>
  </si>
  <si>
    <t>ZONA K2</t>
  </si>
  <si>
    <t xml:space="preserve">K2LAZ        </t>
  </si>
  <si>
    <t xml:space="preserve">K2PILONAS    </t>
  </si>
  <si>
    <t xml:space="preserve">ILATICOM     </t>
  </si>
  <si>
    <t>LATIGUILLO UTP CAT 6</t>
  </si>
  <si>
    <t xml:space="preserve">GRUPOHG380.4 </t>
  </si>
  <si>
    <t>GRUPO HIDRÁULICO G380.4</t>
  </si>
  <si>
    <t xml:space="preserve">K2SEÑALIZAC  </t>
  </si>
  <si>
    <t xml:space="preserve">K2SAN        </t>
  </si>
  <si>
    <t xml:space="preserve">K2MOVTIERRA  </t>
  </si>
  <si>
    <t xml:space="preserve">K2REV        </t>
  </si>
  <si>
    <t xml:space="preserve">K3           </t>
  </si>
  <si>
    <t>ZONA K3</t>
  </si>
  <si>
    <t xml:space="preserve">K3LAZ        </t>
  </si>
  <si>
    <t xml:space="preserve">K3PILONAS    </t>
  </si>
  <si>
    <t xml:space="preserve">K3SEÑALIZAC  </t>
  </si>
  <si>
    <t xml:space="preserve">K3SAN        </t>
  </si>
  <si>
    <t xml:space="preserve">K3MOVTIERRA  </t>
  </si>
  <si>
    <t xml:space="preserve">K3REV        </t>
  </si>
  <si>
    <t xml:space="preserve">K5           </t>
  </si>
  <si>
    <t>ZONA K5</t>
  </si>
  <si>
    <t xml:space="preserve">K5LAZ        </t>
  </si>
  <si>
    <t xml:space="preserve">K5PILONAS    </t>
  </si>
  <si>
    <t xml:space="preserve">K5SAN        </t>
  </si>
  <si>
    <t xml:space="preserve">U07ZLR030    </t>
  </si>
  <si>
    <t>POZO LADRILLO REGISTRO D=110cm h=2,50m TAPA D400</t>
  </si>
  <si>
    <t xml:space="preserve">K5MOVTIERRA  </t>
  </si>
  <si>
    <t xml:space="preserve">K5SEÑALIZAC  </t>
  </si>
  <si>
    <t xml:space="preserve">K5REV        </t>
  </si>
  <si>
    <t xml:space="preserve">CCONV        </t>
  </si>
  <si>
    <t>ZONA CENTRO CONV NORTE</t>
  </si>
  <si>
    <t xml:space="preserve">CCONVNLAZ    </t>
  </si>
  <si>
    <t xml:space="preserve">CCONVPILONAS </t>
  </si>
  <si>
    <t xml:space="preserve">CCNSAN       </t>
  </si>
  <si>
    <t>CCONMOVTIERRA</t>
  </si>
  <si>
    <t>CCONSEÑALIZAC</t>
  </si>
  <si>
    <t xml:space="preserve">CCONREV      </t>
  </si>
  <si>
    <t xml:space="preserve">TUNEL NORTE  </t>
  </si>
  <si>
    <t>ZONA  TUNEL NORTE</t>
  </si>
  <si>
    <t xml:space="preserve">TUNLAZ       </t>
  </si>
  <si>
    <t xml:space="preserve">TUNPILONAS   </t>
  </si>
  <si>
    <t xml:space="preserve">TUNSAN       </t>
  </si>
  <si>
    <t>TUNMOVTIERRAS</t>
  </si>
  <si>
    <t xml:space="preserve">TUNSEÑALIZAC </t>
  </si>
  <si>
    <t xml:space="preserve">TUNREV       </t>
  </si>
  <si>
    <t xml:space="preserve">TUNEL SUR    </t>
  </si>
  <si>
    <t>ZONA TUNEL SUR</t>
  </si>
  <si>
    <t xml:space="preserve">TUSPILONAS   </t>
  </si>
  <si>
    <t xml:space="preserve">TUSLAZ       </t>
  </si>
  <si>
    <t xml:space="preserve">TUSSEÑALIZAC </t>
  </si>
  <si>
    <t xml:space="preserve">TUSSAN       </t>
  </si>
  <si>
    <t>TUSMOVTIERRAS</t>
  </si>
  <si>
    <t xml:space="preserve">TUSREV       </t>
  </si>
  <si>
    <t>PARKING VERDE</t>
  </si>
  <si>
    <t>ZONA PARKING VERDE</t>
  </si>
  <si>
    <t xml:space="preserve">PVLAZ        </t>
  </si>
  <si>
    <t xml:space="preserve">PVPILONAS    </t>
  </si>
  <si>
    <t xml:space="preserve">PVSEÑALIZAC  </t>
  </si>
  <si>
    <t xml:space="preserve">PVSAN        </t>
  </si>
  <si>
    <t xml:space="preserve">PVMOVTIERRAS </t>
  </si>
  <si>
    <t xml:space="preserve">PVREV        </t>
  </si>
  <si>
    <t xml:space="preserve">SC           </t>
  </si>
  <si>
    <t>STOCK CRITICO</t>
  </si>
  <si>
    <t>SCCORONALEDSK</t>
  </si>
  <si>
    <t>SCCALIMCORONA</t>
  </si>
  <si>
    <t>SCCALIMCORONK</t>
  </si>
  <si>
    <t xml:space="preserve">SCELVAEFO    </t>
  </si>
  <si>
    <t>ELECTROVÁLVULA ACUMULADOR EFO</t>
  </si>
  <si>
    <t>SCELECTROVALV</t>
  </si>
  <si>
    <t xml:space="preserve">SCB24        </t>
  </si>
  <si>
    <t>BOBINA 24V</t>
  </si>
  <si>
    <t>SCACEITEHLP46</t>
  </si>
  <si>
    <t xml:space="preserve">SCCP4        </t>
  </si>
  <si>
    <t>FIN DE CARRERA K4</t>
  </si>
  <si>
    <t xml:space="preserve">SCCP12       </t>
  </si>
  <si>
    <t>FIN DE CARRERA K12</t>
  </si>
  <si>
    <t xml:space="preserve">SCLATHIDK4   </t>
  </si>
  <si>
    <t xml:space="preserve">SCLATHIDK12  </t>
  </si>
  <si>
    <t xml:space="preserve">SCBRIP       </t>
  </si>
  <si>
    <t>BLOQUE REGULACIÓN INTERNO PILONA</t>
  </si>
  <si>
    <t xml:space="preserve">SCDMB        </t>
  </si>
  <si>
    <t>DETECTOR MAGNÉTICO BICANAL</t>
  </si>
  <si>
    <t xml:space="preserve">SCFA240      </t>
  </si>
  <si>
    <t>FUENTE DE ALIMENTACIÓN 240W 24V</t>
  </si>
  <si>
    <t xml:space="preserve">SCFA80       </t>
  </si>
  <si>
    <t>FUENTE DE ALIMENTACIÓN 80W 12V</t>
  </si>
  <si>
    <t xml:space="preserve">SCPLC        </t>
  </si>
  <si>
    <t>PLC PROGRAMADO</t>
  </si>
  <si>
    <t xml:space="preserve">SCMODAMP4    </t>
  </si>
  <si>
    <t>MÓDULO AMPLIACIÓN 4l</t>
  </si>
  <si>
    <t xml:space="preserve">SCMODAMP8    </t>
  </si>
  <si>
    <t>MÓDULO AMPLIACIÓN 8l</t>
  </si>
  <si>
    <t xml:space="preserve">VARIOS       </t>
  </si>
  <si>
    <t>VARIOS</t>
  </si>
  <si>
    <t xml:space="preserve">SPSÑL        </t>
  </si>
  <si>
    <t>SEÑALIZACIÓN</t>
  </si>
  <si>
    <t xml:space="preserve">SPDOCAB      </t>
  </si>
  <si>
    <t>DOCUMENTACION AS-BUILT</t>
  </si>
  <si>
    <t xml:space="preserve">SPFOR        </t>
  </si>
  <si>
    <t>PLAN DE FORMACIÓN USUARIOS FINALES</t>
  </si>
  <si>
    <t xml:space="preserve">SPLEG        </t>
  </si>
  <si>
    <t>LEGALIZACIÓN DE LOS TRABAJOS</t>
  </si>
  <si>
    <t xml:space="preserve">INTBS        </t>
  </si>
  <si>
    <t>INTEGRACIÓN SISTEMA SEGURIDAD - BOLARDOS</t>
  </si>
  <si>
    <t>REVLINELECPIL</t>
  </si>
  <si>
    <t>REPARACIÓN DE LÍNEA ELÉCTRICA  A PILONA</t>
  </si>
  <si>
    <t xml:space="preserve">REVCUADRO    </t>
  </si>
  <si>
    <t>REPARACIÓN DE CUADRO DE MANDO Y CONTROL DE PILONAS</t>
  </si>
  <si>
    <t xml:space="preserve">REVPSEM      </t>
  </si>
  <si>
    <t>REPARACIÓN SEMÁFORO</t>
  </si>
  <si>
    <t xml:space="preserve">EFO3PILONAS  </t>
  </si>
  <si>
    <t>EFO PARA 3 PILONAS</t>
  </si>
  <si>
    <t xml:space="preserve">LINEA3X1.5   </t>
  </si>
  <si>
    <t>CABLE ALIMENTACIÓN PILONAS RZ1-K (AS)0,6/1KV  Cu 3x1,5 mm²</t>
  </si>
  <si>
    <t xml:space="preserve">CONDCONEXPIL </t>
  </si>
  <si>
    <t>CABLE CONTROL FIN DE CARRERA 6x0.25 mm2</t>
  </si>
  <si>
    <t>ml</t>
  </si>
  <si>
    <t>REPERCENTIBAC</t>
  </si>
  <si>
    <t>REPERCUSIÓN ENTIBACIÓN ZANJA HASTA 3m DE PROF. Y 1 m ANCHO</t>
  </si>
  <si>
    <t xml:space="preserve">AFEC         </t>
  </si>
  <si>
    <t>ACTUACIONES AFECCIONES INSTALACIONES</t>
  </si>
  <si>
    <t xml:space="preserve">GESRES       </t>
  </si>
  <si>
    <t>GESTION DE RESIDUOS</t>
  </si>
  <si>
    <t xml:space="preserve">CTBB010      </t>
  </si>
  <si>
    <t>TRANSP CENTRO TRATAMIENTO MEZCLADO CENT</t>
  </si>
  <si>
    <t xml:space="preserve">CTBC000      </t>
  </si>
  <si>
    <t>TRANSP.CENTRO TRATAMIENTO RECICLABLES</t>
  </si>
  <si>
    <t xml:space="preserve">CTBB000      </t>
  </si>
  <si>
    <t>TRANSP CENTRO TRATAMIENTO LIMPIO</t>
  </si>
  <si>
    <t xml:space="preserve">CTBC020      </t>
  </si>
  <si>
    <t>TRANSP.CENTRO TRATAMIENTO MADERA</t>
  </si>
  <si>
    <t xml:space="preserve">CTC040       </t>
  </si>
  <si>
    <t>TRATAMIENTO ENVASES METALICOS</t>
  </si>
  <si>
    <t>kg</t>
  </si>
  <si>
    <t xml:space="preserve">CTC000       </t>
  </si>
  <si>
    <t>TRAMITACION DOCUMENTACION</t>
  </si>
  <si>
    <t xml:space="preserve">01D2025      </t>
  </si>
  <si>
    <t>CARGA MECAN.Y TRANSPORTE A VERTEDERO I/CANON</t>
  </si>
  <si>
    <t xml:space="preserve">SEGURIDADYS  </t>
  </si>
  <si>
    <t>SEGURIDAD Y SALUD</t>
  </si>
  <si>
    <t xml:space="preserve">31           </t>
  </si>
  <si>
    <t>PROTECCIONES INDIVIDUALES</t>
  </si>
  <si>
    <t xml:space="preserve">32           </t>
  </si>
  <si>
    <t>PROTECCIONES COLECTIVAS</t>
  </si>
  <si>
    <t xml:space="preserve">33           </t>
  </si>
  <si>
    <t>INST. HIGIENE Y BIENESTAR</t>
  </si>
  <si>
    <t xml:space="preserve">34           </t>
  </si>
  <si>
    <t>MEDICINA PREV. Y PRIMEROS AUXILIOS</t>
  </si>
  <si>
    <t xml:space="preserve">35           </t>
  </si>
  <si>
    <t>MANO DE OBRA DE SEGURIDAD</t>
  </si>
  <si>
    <t>MANTENIMIENTO</t>
  </si>
  <si>
    <t xml:space="preserve">MANTER16     </t>
  </si>
  <si>
    <t>MANTENIMIENTO ANUAL SWITCH INDUSTRIAL 16 PUERTOS</t>
  </si>
  <si>
    <t xml:space="preserve">MANTER08     </t>
  </si>
  <si>
    <t>MANTENIMIENTO ANUAL SWITCH INDUSTRIAL 8 PUERTOS</t>
  </si>
  <si>
    <t xml:space="preserve">MANTER04     </t>
  </si>
  <si>
    <t>MANTENIMIENTO ANUAL SWITCH INDUSTRIAL 4 PUERTOS</t>
  </si>
  <si>
    <t xml:space="preserve">MANTPILPREV1 </t>
  </si>
  <si>
    <t>MANTENIMIENTO PREVENTIVO 1ER AÑO</t>
  </si>
  <si>
    <t xml:space="preserve">MANTPILPREV  </t>
  </si>
  <si>
    <t>MANTENIMIENTO ANUAL PREVENTIVO</t>
  </si>
  <si>
    <t xml:space="preserve">MANTPILCORM  </t>
  </si>
  <si>
    <t>MANTENIMIENTO CORRECTIVO. REPARACIONES</t>
  </si>
  <si>
    <t>OBRA DE REPARACIÓN Y SERVICIO DE MANTENIMIENTO DE LA INSTALACIÓN DE SEGURIDAD DE CONTROL DE ACCESOS POR BOLARDOS HIDRÁULICOS EN EL RECINTO DE IFEMA MADRID.</t>
  </si>
  <si>
    <t>Medición (a)</t>
  </si>
  <si>
    <t xml:space="preserve">Importe unitario máximo.
(b) </t>
  </si>
  <si>
    <t>Importe total máximo
(a x b)</t>
  </si>
  <si>
    <t>13% GASTOS GENERALES</t>
  </si>
  <si>
    <t>6% BENEFICIO INDUSTRIAL</t>
  </si>
  <si>
    <t>SUMA DE GASTOS G.G. Y B.I.</t>
  </si>
  <si>
    <t>Importe unitario ofertado 
(c)</t>
  </si>
  <si>
    <t>Importe total ofertado
(a x c)</t>
  </si>
  <si>
    <t>PRESUPUESTO EJECUCIÓN MATERIAL TOTAL / PEM TOTAL OFERTADO</t>
  </si>
  <si>
    <r>
      <t xml:space="preserve">INSTRUCCIONES DE CUMPLIMENTACIÓN
</t>
    </r>
    <r>
      <rPr>
        <sz val="10"/>
        <color theme="1"/>
        <rFont val="Barlow"/>
      </rPr>
      <t xml:space="preserve">Se deberán cumplimentar </t>
    </r>
    <r>
      <rPr>
        <sz val="10"/>
        <rFont val="Barlow"/>
      </rPr>
      <t>únicamente</t>
    </r>
    <r>
      <rPr>
        <sz val="10"/>
        <color theme="1"/>
        <rFont val="Barlow"/>
      </rPr>
      <t xml:space="preserve"> las casillas con fondo azul claro de la columna "Importe unitario ofertado (c)".
a) En los capítulos K1, K2, K3, K5, CCONV, TUNEL NORTE, TUNEL SUR, PARKING VERDE, SC ,VARIOS, CC, GESRES y MANTENIMIENTO no se permitirá introducir valores inferiores a 0 ni superiores al "Importe unitario maximo"
b) En el capítulo SEGURIDADYS relativo a Seguridad y Salud no se permite realizar ningún tipo de baja sobre el presupuesto de referencia</t>
    </r>
    <r>
      <rPr>
        <u/>
        <sz val="10"/>
        <color theme="1"/>
        <rFont val="Barlow"/>
      </rPr>
      <t xml:space="preserve">.
</t>
    </r>
    <r>
      <rPr>
        <sz val="10"/>
        <color theme="1"/>
        <rFont val="Barlow"/>
      </rPr>
      <t xml:space="preserve">c) En aquellas partidas que hacen referencia al mismo concepto, no se admitirán diferencias de importe, por lo que sólo se deberá introducir el importe unitario ofertado una única vez en toda la tabla. </t>
    </r>
  </si>
  <si>
    <t>PRESUPUESTO EJECUCIÓN CONTRATA (SIN IVA) / PEC TOTAL OFERTADO (SIN IVA)</t>
  </si>
  <si>
    <t>PRESUPUESTO MÁXIMO MANTENIMIENTO TOTAL (SIN IVA) / PRESUPUESTO MANTENIMIENTO TOTAL OFERTADO (SIN IVA)</t>
  </si>
  <si>
    <t>PRESUPUESTO MÁXIMO DE LICITACIÓN (SIN IVA) / PRESUPUESTO TOTAL OFERTADO (SIN IVA)</t>
  </si>
  <si>
    <t>(*)</t>
  </si>
  <si>
    <t>(*) La cifra que aparece en esta celda es la que debe reflejarse en el modelo de OFERTA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</si>
</sst>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43" formatCode="_-* #,##0.00_-;\-* #,##0.00_-;_-* &quot;-&quot;??_-;_-@_-"/>
    <numFmt numFmtId="164" formatCode="_-* #,##0.00\ _€_-;\-* #,##0.00\ _€_-;_-* &quot;-&quot;??\ _€_-;_-@_-"/>
  </numFmts>
  <fonts count="9" x14ac:knownFonts="1">
    <font>
      <sz val="11"/>
      <color theme="1"/>
      <name val="Calibri"/>
      <family val="2"/>
      <scheme val="minor"/>
    </font>
    <font>
      <sz val="11"/>
      <color theme="1"/>
      <name val="Calibri"/>
      <family val="2"/>
      <scheme val="minor"/>
    </font>
    <font>
      <u/>
      <sz val="10"/>
      <color theme="1"/>
      <name val="Barlow"/>
    </font>
    <font>
      <sz val="10"/>
      <color theme="1"/>
      <name val="Barlow"/>
    </font>
    <font>
      <b/>
      <sz val="10"/>
      <color theme="1"/>
      <name val="Barlow"/>
    </font>
    <font>
      <b/>
      <i/>
      <sz val="10"/>
      <color theme="1"/>
      <name val="Barlow"/>
    </font>
    <font>
      <b/>
      <sz val="10"/>
      <name val="Barlow"/>
    </font>
    <font>
      <sz val="10"/>
      <name val="Barlow"/>
    </font>
    <font>
      <i/>
      <sz val="10"/>
      <color theme="1"/>
      <name val="Barlow"/>
    </font>
  </fonts>
  <fills count="10">
    <fill>
      <patternFill patternType="none"/>
    </fill>
    <fill>
      <patternFill patternType="gray125"/>
    </fill>
    <fill>
      <patternFill patternType="solid">
        <fgColor indexed="44"/>
        <bgColor indexed="64"/>
      </patternFill>
    </fill>
    <fill>
      <patternFill patternType="solid">
        <fgColor indexed="42"/>
        <bgColor indexed="64"/>
      </patternFill>
    </fill>
    <fill>
      <patternFill patternType="solid">
        <fgColor indexed="8"/>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rgb="FF99CCFF"/>
        <bgColor indexed="64"/>
      </patternFill>
    </fill>
    <fill>
      <patternFill patternType="solid">
        <fgColor rgb="FFCCFFCC"/>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43"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cellStyleXfs>
  <cellXfs count="64">
    <xf numFmtId="0" fontId="0" fillId="0" borderId="0" xfId="0"/>
    <xf numFmtId="0" fontId="4" fillId="0" borderId="0" xfId="0" applyFont="1" applyAlignment="1" applyProtection="1">
      <alignment vertical="center"/>
    </xf>
    <xf numFmtId="49" fontId="5" fillId="0" borderId="1" xfId="0" applyNumberFormat="1" applyFont="1" applyBorder="1" applyAlignment="1" applyProtection="1">
      <alignment horizontal="center" vertical="center"/>
    </xf>
    <xf numFmtId="49" fontId="5" fillId="0" borderId="11" xfId="0" applyNumberFormat="1" applyFont="1" applyBorder="1" applyAlignment="1" applyProtection="1">
      <alignment horizontal="center" vertical="center" wrapText="1"/>
    </xf>
    <xf numFmtId="2" fontId="5" fillId="0" borderId="11" xfId="0" applyNumberFormat="1" applyFont="1" applyBorder="1" applyAlignment="1" applyProtection="1">
      <alignment horizontal="center" vertical="center" wrapText="1"/>
    </xf>
    <xf numFmtId="49" fontId="3" fillId="0" borderId="1" xfId="0" applyNumberFormat="1" applyFont="1" applyBorder="1" applyAlignment="1" applyProtection="1">
      <alignment vertical="center"/>
    </xf>
    <xf numFmtId="49" fontId="3" fillId="0" borderId="1" xfId="0" applyNumberFormat="1" applyFont="1" applyBorder="1" applyAlignment="1" applyProtection="1">
      <alignment vertical="center" wrapText="1"/>
    </xf>
    <xf numFmtId="4" fontId="3" fillId="0" borderId="1" xfId="0" applyNumberFormat="1" applyFont="1" applyBorder="1" applyAlignment="1" applyProtection="1">
      <alignment vertical="center"/>
    </xf>
    <xf numFmtId="49" fontId="4" fillId="2" borderId="1" xfId="0" applyNumberFormat="1" applyFont="1" applyFill="1" applyBorder="1" applyAlignment="1" applyProtection="1">
      <alignment vertical="center"/>
    </xf>
    <xf numFmtId="49" fontId="4" fillId="2" borderId="2" xfId="0" applyNumberFormat="1" applyFont="1" applyFill="1" applyBorder="1" applyAlignment="1" applyProtection="1">
      <alignment vertical="center" wrapText="1"/>
    </xf>
    <xf numFmtId="49" fontId="4" fillId="2" borderId="3" xfId="0" applyNumberFormat="1" applyFont="1" applyFill="1" applyBorder="1" applyAlignment="1" applyProtection="1">
      <alignment vertical="center" wrapText="1"/>
    </xf>
    <xf numFmtId="0" fontId="3" fillId="0" borderId="0" xfId="0" applyFont="1" applyAlignment="1" applyProtection="1">
      <alignment horizontal="center" vertical="center"/>
    </xf>
    <xf numFmtId="43" fontId="3" fillId="0" borderId="0" xfId="1" applyFont="1" applyAlignment="1" applyProtection="1">
      <alignment horizontal="center" vertical="center"/>
    </xf>
    <xf numFmtId="4" fontId="6" fillId="6" borderId="0" xfId="0" applyNumberFormat="1" applyFont="1" applyFill="1" applyAlignment="1" applyProtection="1">
      <alignment vertical="center"/>
    </xf>
    <xf numFmtId="0" fontId="3" fillId="0" borderId="0" xfId="0" applyFont="1" applyAlignment="1" applyProtection="1">
      <alignment vertical="center"/>
    </xf>
    <xf numFmtId="4" fontId="3" fillId="0" borderId="0" xfId="0" applyNumberFormat="1" applyFont="1" applyAlignment="1" applyProtection="1">
      <alignment vertical="center"/>
    </xf>
    <xf numFmtId="4" fontId="3" fillId="0" borderId="5" xfId="0" applyNumberFormat="1" applyFont="1" applyBorder="1" applyAlignment="1" applyProtection="1">
      <alignment vertical="center"/>
    </xf>
    <xf numFmtId="0" fontId="4" fillId="0" borderId="0" xfId="0" applyFont="1" applyAlignment="1" applyProtection="1">
      <alignment horizontal="center" vertical="center"/>
    </xf>
    <xf numFmtId="43" fontId="4" fillId="0" borderId="0" xfId="1" applyFont="1" applyAlignment="1" applyProtection="1">
      <alignment horizontal="center" vertical="center"/>
    </xf>
    <xf numFmtId="49" fontId="3" fillId="0" borderId="1" xfId="0" applyNumberFormat="1" applyFont="1" applyBorder="1" applyAlignment="1" applyProtection="1">
      <alignment horizontal="center" vertical="center"/>
    </xf>
    <xf numFmtId="49" fontId="4" fillId="2" borderId="1" xfId="0" applyNumberFormat="1" applyFont="1" applyFill="1" applyBorder="1" applyAlignment="1" applyProtection="1">
      <alignment horizontal="center" vertical="center"/>
    </xf>
    <xf numFmtId="44" fontId="4" fillId="5" borderId="2" xfId="3" applyFont="1" applyFill="1" applyBorder="1" applyAlignment="1" applyProtection="1">
      <alignment horizontal="center" vertical="center"/>
      <protection locked="0"/>
    </xf>
    <xf numFmtId="44" fontId="4" fillId="2" borderId="3" xfId="3" applyFont="1" applyFill="1" applyBorder="1" applyAlignment="1" applyProtection="1">
      <alignment vertical="center" wrapText="1"/>
    </xf>
    <xf numFmtId="49" fontId="4" fillId="2" borderId="2" xfId="0" applyNumberFormat="1" applyFont="1" applyFill="1" applyBorder="1" applyAlignment="1" applyProtection="1">
      <alignment horizontal="center" vertical="center"/>
    </xf>
    <xf numFmtId="3" fontId="4" fillId="8" borderId="3" xfId="0" applyNumberFormat="1" applyFont="1" applyFill="1" applyBorder="1" applyAlignment="1" applyProtection="1">
      <alignment vertical="center"/>
    </xf>
    <xf numFmtId="4" fontId="4" fillId="8" borderId="3" xfId="0" applyNumberFormat="1" applyFont="1" applyFill="1" applyBorder="1" applyAlignment="1" applyProtection="1">
      <alignment vertical="center"/>
    </xf>
    <xf numFmtId="4" fontId="4" fillId="8" borderId="4" xfId="0" applyNumberFormat="1" applyFont="1" applyFill="1" applyBorder="1" applyAlignment="1" applyProtection="1">
      <alignment vertical="center"/>
    </xf>
    <xf numFmtId="49" fontId="4" fillId="3" borderId="1" xfId="0" applyNumberFormat="1" applyFont="1" applyFill="1" applyBorder="1" applyAlignment="1" applyProtection="1">
      <alignment vertical="center"/>
    </xf>
    <xf numFmtId="49" fontId="4" fillId="3" borderId="1" xfId="0" applyNumberFormat="1" applyFont="1" applyFill="1" applyBorder="1" applyAlignment="1" applyProtection="1">
      <alignment horizontal="center" vertical="center"/>
    </xf>
    <xf numFmtId="49" fontId="4" fillId="3" borderId="2" xfId="0" applyNumberFormat="1" applyFont="1" applyFill="1" applyBorder="1" applyAlignment="1" applyProtection="1">
      <alignment vertical="center" wrapText="1"/>
    </xf>
    <xf numFmtId="4" fontId="4" fillId="9" borderId="3" xfId="0" applyNumberFormat="1" applyFont="1" applyFill="1" applyBorder="1" applyAlignment="1" applyProtection="1">
      <alignment vertical="center"/>
    </xf>
    <xf numFmtId="4" fontId="4" fillId="9" borderId="4" xfId="0" applyNumberFormat="1" applyFont="1" applyFill="1" applyBorder="1" applyAlignment="1" applyProtection="1">
      <alignment vertical="center"/>
    </xf>
    <xf numFmtId="44" fontId="4" fillId="5" borderId="2" xfId="3" applyFont="1" applyFill="1" applyBorder="1" applyAlignment="1" applyProtection="1">
      <alignment horizontal="center" vertical="center"/>
    </xf>
    <xf numFmtId="0" fontId="3" fillId="4" borderId="0" xfId="0" applyFont="1" applyFill="1" applyAlignment="1" applyProtection="1">
      <alignment vertical="center"/>
    </xf>
    <xf numFmtId="0" fontId="3" fillId="4" borderId="0" xfId="0" applyFont="1" applyFill="1" applyAlignment="1" applyProtection="1">
      <alignment horizontal="center" vertical="center"/>
    </xf>
    <xf numFmtId="0" fontId="3" fillId="4" borderId="0" xfId="0" applyFont="1" applyFill="1" applyAlignment="1" applyProtection="1">
      <alignment vertical="center" wrapText="1"/>
    </xf>
    <xf numFmtId="44" fontId="3" fillId="4" borderId="0" xfId="3" applyFont="1" applyFill="1" applyAlignment="1" applyProtection="1">
      <alignment vertical="center"/>
    </xf>
    <xf numFmtId="44" fontId="4" fillId="9" borderId="3" xfId="3" applyFont="1" applyFill="1" applyBorder="1" applyAlignment="1" applyProtection="1">
      <alignment vertical="center"/>
    </xf>
    <xf numFmtId="44" fontId="4" fillId="8" borderId="3" xfId="3" applyFont="1" applyFill="1" applyBorder="1" applyAlignment="1" applyProtection="1">
      <alignment vertical="center"/>
    </xf>
    <xf numFmtId="49" fontId="4" fillId="3" borderId="0" xfId="0" applyNumberFormat="1" applyFont="1" applyFill="1" applyAlignment="1" applyProtection="1">
      <alignment vertical="center"/>
    </xf>
    <xf numFmtId="49" fontId="4" fillId="3" borderId="0" xfId="0" applyNumberFormat="1" applyFont="1" applyFill="1" applyAlignment="1" applyProtection="1">
      <alignment horizontal="center" vertical="center"/>
    </xf>
    <xf numFmtId="49" fontId="4" fillId="3" borderId="0" xfId="0" applyNumberFormat="1" applyFont="1" applyFill="1" applyAlignment="1" applyProtection="1">
      <alignment vertical="center" wrapText="1"/>
    </xf>
    <xf numFmtId="49" fontId="4" fillId="0" borderId="0" xfId="0" applyNumberFormat="1" applyFont="1" applyAlignment="1" applyProtection="1">
      <alignment vertical="center" wrapText="1"/>
    </xf>
    <xf numFmtId="3" fontId="3" fillId="0" borderId="0" xfId="0" applyNumberFormat="1" applyFont="1" applyAlignment="1" applyProtection="1">
      <alignment vertical="center"/>
    </xf>
    <xf numFmtId="0" fontId="3" fillId="0" borderId="0" xfId="0" applyFont="1" applyAlignment="1" applyProtection="1">
      <alignment vertical="center" wrapText="1"/>
    </xf>
    <xf numFmtId="44" fontId="3" fillId="4" borderId="0" xfId="3" applyFont="1" applyFill="1" applyAlignment="1" applyProtection="1">
      <alignment vertical="center"/>
      <protection locked="0"/>
    </xf>
    <xf numFmtId="44" fontId="3" fillId="0" borderId="1" xfId="3" applyFont="1" applyBorder="1" applyAlignment="1" applyProtection="1">
      <alignment vertical="center"/>
    </xf>
    <xf numFmtId="44" fontId="4" fillId="9" borderId="4" xfId="3" applyFont="1" applyFill="1" applyBorder="1" applyAlignment="1" applyProtection="1">
      <alignment vertical="center"/>
    </xf>
    <xf numFmtId="44" fontId="4" fillId="8" borderId="4" xfId="3" applyFont="1" applyFill="1" applyBorder="1" applyAlignment="1" applyProtection="1">
      <alignment vertical="center"/>
    </xf>
    <xf numFmtId="44" fontId="4" fillId="2" borderId="4" xfId="3" applyFont="1" applyFill="1" applyBorder="1" applyAlignment="1" applyProtection="1">
      <alignment vertical="center" wrapText="1"/>
    </xf>
    <xf numFmtId="0" fontId="4" fillId="0" borderId="0" xfId="0" applyFont="1" applyAlignment="1" applyProtection="1">
      <alignment vertical="center" wrapText="1"/>
    </xf>
    <xf numFmtId="44" fontId="3" fillId="0" borderId="0" xfId="0" applyNumberFormat="1" applyFont="1" applyAlignment="1" applyProtection="1">
      <alignment vertical="center"/>
    </xf>
    <xf numFmtId="0" fontId="4" fillId="0" borderId="0" xfId="0" applyFont="1" applyAlignment="1" applyProtection="1">
      <alignment horizontal="left" vertical="center" wrapText="1"/>
    </xf>
    <xf numFmtId="4" fontId="6" fillId="6" borderId="12" xfId="0" applyNumberFormat="1" applyFont="1" applyFill="1" applyBorder="1" applyAlignment="1" applyProtection="1">
      <alignment vertical="center"/>
    </xf>
    <xf numFmtId="0" fontId="8" fillId="0" borderId="0" xfId="0" applyFont="1" applyAlignment="1" applyProtection="1">
      <alignment vertical="center"/>
    </xf>
    <xf numFmtId="0" fontId="3" fillId="4" borderId="0" xfId="0" applyFont="1" applyFill="1" applyAlignment="1" applyProtection="1">
      <alignment vertical="center"/>
      <protection locked="0"/>
    </xf>
    <xf numFmtId="44" fontId="3" fillId="0" borderId="1" xfId="3" applyFont="1" applyBorder="1" applyAlignment="1" applyProtection="1">
      <alignment vertical="center"/>
      <protection locked="0"/>
    </xf>
    <xf numFmtId="0" fontId="2" fillId="7" borderId="7" xfId="0" applyFont="1" applyFill="1" applyBorder="1" applyAlignment="1" applyProtection="1">
      <alignment horizontal="left" vertical="center" wrapText="1"/>
    </xf>
    <xf numFmtId="0" fontId="3" fillId="7" borderId="5" xfId="0" applyFont="1" applyFill="1" applyBorder="1" applyAlignment="1" applyProtection="1">
      <alignment horizontal="left" vertical="center"/>
    </xf>
    <xf numFmtId="0" fontId="3" fillId="7" borderId="8" xfId="0" applyFont="1" applyFill="1" applyBorder="1" applyAlignment="1" applyProtection="1">
      <alignment horizontal="left" vertical="center"/>
    </xf>
    <xf numFmtId="0" fontId="3" fillId="7" borderId="9" xfId="0" applyFont="1" applyFill="1" applyBorder="1" applyAlignment="1" applyProtection="1">
      <alignment horizontal="left" vertical="center"/>
    </xf>
    <xf numFmtId="0" fontId="3" fillId="7" borderId="6" xfId="0" applyFont="1" applyFill="1" applyBorder="1" applyAlignment="1" applyProtection="1">
      <alignment horizontal="left" vertical="center"/>
    </xf>
    <xf numFmtId="0" fontId="3" fillId="7" borderId="10" xfId="0" applyFont="1" applyFill="1" applyBorder="1" applyAlignment="1" applyProtection="1">
      <alignment horizontal="left" vertical="center"/>
    </xf>
    <xf numFmtId="0" fontId="4" fillId="0" borderId="1" xfId="0" applyFont="1" applyBorder="1" applyAlignment="1" applyProtection="1">
      <alignment horizontal="center" vertical="center" wrapText="1"/>
    </xf>
  </cellXfs>
  <cellStyles count="4">
    <cellStyle name="Millares 2" xfId="1" xr:uid="{3C26C50D-E7CA-4114-AC0F-536A09D7BB57}"/>
    <cellStyle name="Millares 3" xfId="2" xr:uid="{17D5A2BD-9ADC-4704-A9FD-B79D53785F56}"/>
    <cellStyle name="Moneda" xfId="3" builtinId="4"/>
    <cellStyle name="Normal" xfId="0" builtinId="0"/>
  </cellStyles>
  <dxfs count="43">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
      <font>
        <b/>
        <i/>
        <color rgb="FFFF0000"/>
      </font>
      <fill>
        <patternFill>
          <bgColor theme="5" tint="0.79998168889431442"/>
        </patternFill>
      </fill>
    </dxf>
  </dxfs>
  <tableStyles count="0" defaultTableStyle="TableStyleMedium2" defaultPivotStyle="PivotStyleLight16"/>
  <colors>
    <mruColors>
      <color rgb="FFCCFFCC"/>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8FE531-205E-4969-985C-5C7808F72F66}">
  <dimension ref="A2:K412"/>
  <sheetViews>
    <sheetView tabSelected="1" topLeftCell="A387" zoomScale="115" zoomScaleNormal="115" workbookViewId="0">
      <selection activeCell="H381" sqref="H381:H385"/>
    </sheetView>
  </sheetViews>
  <sheetFormatPr baseColWidth="10" defaultColWidth="11.453125" defaultRowHeight="13" x14ac:dyDescent="0.35"/>
  <cols>
    <col min="1" max="1" width="15.54296875" style="14" bestFit="1" customWidth="1"/>
    <col min="2" max="2" width="8" style="14" bestFit="1" customWidth="1"/>
    <col min="3" max="3" width="3.7265625" style="11" bestFit="1" customWidth="1"/>
    <col min="4" max="4" width="52.7265625" style="14" bestFit="1" customWidth="1"/>
    <col min="5" max="5" width="11.26953125" style="14" bestFit="1" customWidth="1"/>
    <col min="6" max="6" width="11.54296875" style="14" bestFit="1" customWidth="1"/>
    <col min="7" max="7" width="11.7265625" style="14" bestFit="1" customWidth="1"/>
    <col min="8" max="8" width="13.453125" style="14" bestFit="1" customWidth="1"/>
    <col min="9" max="9" width="14.54296875" style="14" customWidth="1"/>
    <col min="10" max="16384" width="11.453125" style="14"/>
  </cols>
  <sheetData>
    <row r="2" spans="1:11" x14ac:dyDescent="0.35">
      <c r="A2" s="57" t="s">
        <v>281</v>
      </c>
      <c r="B2" s="58"/>
      <c r="C2" s="58"/>
      <c r="D2" s="58"/>
      <c r="E2" s="58"/>
      <c r="F2" s="58"/>
      <c r="G2" s="58"/>
      <c r="H2" s="58"/>
      <c r="I2" s="59"/>
    </row>
    <row r="3" spans="1:11" ht="88.5" customHeight="1" x14ac:dyDescent="0.35">
      <c r="A3" s="60"/>
      <c r="B3" s="61"/>
      <c r="C3" s="61"/>
      <c r="D3" s="61"/>
      <c r="E3" s="61"/>
      <c r="F3" s="61"/>
      <c r="G3" s="61"/>
      <c r="H3" s="61"/>
      <c r="I3" s="62"/>
    </row>
    <row r="4" spans="1:11" x14ac:dyDescent="0.35">
      <c r="A4" s="1"/>
      <c r="B4" s="1"/>
      <c r="C4" s="17"/>
      <c r="D4" s="1"/>
      <c r="E4" s="1"/>
      <c r="F4" s="1"/>
      <c r="G4" s="1"/>
      <c r="H4" s="1"/>
      <c r="I4" s="1"/>
    </row>
    <row r="5" spans="1:11" ht="32.25" customHeight="1" x14ac:dyDescent="0.35">
      <c r="A5" s="63" t="s">
        <v>271</v>
      </c>
      <c r="B5" s="63"/>
      <c r="C5" s="63"/>
      <c r="D5" s="63"/>
      <c r="E5" s="63"/>
      <c r="F5" s="63"/>
      <c r="G5" s="63"/>
      <c r="H5" s="63"/>
      <c r="I5" s="63"/>
    </row>
    <row r="6" spans="1:11" x14ac:dyDescent="0.35">
      <c r="A6" s="1" t="s">
        <v>0</v>
      </c>
      <c r="B6" s="1"/>
      <c r="C6" s="17"/>
      <c r="D6" s="1"/>
      <c r="E6" s="1"/>
      <c r="F6" s="1"/>
      <c r="G6" s="1"/>
      <c r="H6" s="1"/>
    </row>
    <row r="7" spans="1:11" ht="52" x14ac:dyDescent="0.35">
      <c r="A7" s="2" t="s">
        <v>1</v>
      </c>
      <c r="B7" s="2" t="s">
        <v>3</v>
      </c>
      <c r="C7" s="2" t="s">
        <v>4</v>
      </c>
      <c r="D7" s="3" t="s">
        <v>2</v>
      </c>
      <c r="E7" s="3" t="s">
        <v>272</v>
      </c>
      <c r="F7" s="4" t="s">
        <v>273</v>
      </c>
      <c r="G7" s="4" t="s">
        <v>274</v>
      </c>
      <c r="H7" s="4" t="s">
        <v>278</v>
      </c>
      <c r="I7" s="4" t="s">
        <v>279</v>
      </c>
    </row>
    <row r="8" spans="1:11" x14ac:dyDescent="0.35">
      <c r="A8" s="8" t="s">
        <v>5</v>
      </c>
      <c r="B8" s="8" t="s">
        <v>7</v>
      </c>
      <c r="C8" s="23" t="s">
        <v>8</v>
      </c>
      <c r="D8" s="9" t="s">
        <v>6</v>
      </c>
      <c r="E8" s="24"/>
      <c r="F8" s="25"/>
      <c r="G8" s="25"/>
      <c r="H8" s="25"/>
      <c r="I8" s="26"/>
    </row>
    <row r="9" spans="1:11" x14ac:dyDescent="0.35">
      <c r="A9" s="27" t="s">
        <v>9</v>
      </c>
      <c r="B9" s="27" t="s">
        <v>7</v>
      </c>
      <c r="C9" s="28" t="s">
        <v>8</v>
      </c>
      <c r="D9" s="29" t="s">
        <v>10</v>
      </c>
      <c r="E9" s="30"/>
      <c r="F9" s="30"/>
      <c r="G9" s="30"/>
      <c r="H9" s="30"/>
      <c r="I9" s="31"/>
    </row>
    <row r="10" spans="1:11" x14ac:dyDescent="0.35">
      <c r="A10" s="5" t="s">
        <v>11</v>
      </c>
      <c r="B10" s="5" t="s">
        <v>13</v>
      </c>
      <c r="C10" s="19" t="s">
        <v>14</v>
      </c>
      <c r="D10" s="6" t="s">
        <v>12</v>
      </c>
      <c r="E10" s="7">
        <v>24</v>
      </c>
      <c r="F10" s="46">
        <v>280.62</v>
      </c>
      <c r="G10" s="46">
        <f>ROUNDUP(E10*F10,2)</f>
        <v>6734.88</v>
      </c>
      <c r="H10" s="56"/>
      <c r="I10" s="46">
        <f>ROUNDUP(E10*H10,2)</f>
        <v>0</v>
      </c>
    </row>
    <row r="11" spans="1:11" ht="3" customHeight="1" x14ac:dyDescent="0.35">
      <c r="A11" s="33"/>
      <c r="B11" s="33"/>
      <c r="C11" s="34"/>
      <c r="D11" s="35"/>
      <c r="E11" s="33"/>
      <c r="F11" s="36"/>
      <c r="G11" s="36"/>
      <c r="H11" s="45"/>
      <c r="I11" s="36"/>
    </row>
    <row r="12" spans="1:11" x14ac:dyDescent="0.35">
      <c r="A12" s="27" t="s">
        <v>15</v>
      </c>
      <c r="B12" s="27" t="s">
        <v>7</v>
      </c>
      <c r="C12" s="28" t="s">
        <v>8</v>
      </c>
      <c r="D12" s="29" t="s">
        <v>16</v>
      </c>
      <c r="E12" s="30"/>
      <c r="F12" s="37"/>
      <c r="G12" s="37"/>
      <c r="H12" s="37"/>
      <c r="I12" s="47"/>
    </row>
    <row r="13" spans="1:11" x14ac:dyDescent="0.35">
      <c r="A13" s="5" t="s">
        <v>17</v>
      </c>
      <c r="B13" s="5" t="s">
        <v>13</v>
      </c>
      <c r="C13" s="19" t="s">
        <v>19</v>
      </c>
      <c r="D13" s="6" t="s">
        <v>18</v>
      </c>
      <c r="E13" s="7">
        <v>72</v>
      </c>
      <c r="F13" s="46">
        <v>4.92</v>
      </c>
      <c r="G13" s="46">
        <f t="shared" ref="G13:G36" si="0">ROUNDUP(E13*F13,2)</f>
        <v>354.24</v>
      </c>
      <c r="H13" s="56"/>
      <c r="I13" s="46">
        <f t="shared" ref="I13:I36" si="1">ROUNDUP(E13*H13,2)</f>
        <v>0</v>
      </c>
      <c r="K13" s="51"/>
    </row>
    <row r="14" spans="1:11" x14ac:dyDescent="0.35">
      <c r="A14" s="5" t="s">
        <v>20</v>
      </c>
      <c r="B14" s="5" t="s">
        <v>13</v>
      </c>
      <c r="C14" s="19" t="s">
        <v>14</v>
      </c>
      <c r="D14" s="6" t="s">
        <v>21</v>
      </c>
      <c r="E14" s="7">
        <v>24</v>
      </c>
      <c r="F14" s="46">
        <v>157.78</v>
      </c>
      <c r="G14" s="46">
        <f t="shared" si="0"/>
        <v>3786.72</v>
      </c>
      <c r="H14" s="56"/>
      <c r="I14" s="46">
        <f t="shared" si="1"/>
        <v>0</v>
      </c>
      <c r="K14" s="51"/>
    </row>
    <row r="15" spans="1:11" x14ac:dyDescent="0.35">
      <c r="A15" s="5" t="s">
        <v>22</v>
      </c>
      <c r="B15" s="5" t="s">
        <v>13</v>
      </c>
      <c r="C15" s="19" t="s">
        <v>14</v>
      </c>
      <c r="D15" s="6" t="s">
        <v>23</v>
      </c>
      <c r="E15" s="7">
        <v>12</v>
      </c>
      <c r="F15" s="46">
        <v>199.36</v>
      </c>
      <c r="G15" s="46">
        <f t="shared" si="0"/>
        <v>2392.3200000000002</v>
      </c>
      <c r="H15" s="56"/>
      <c r="I15" s="46">
        <f t="shared" si="1"/>
        <v>0</v>
      </c>
      <c r="K15" s="51"/>
    </row>
    <row r="16" spans="1:11" x14ac:dyDescent="0.35">
      <c r="A16" s="5" t="s">
        <v>24</v>
      </c>
      <c r="B16" s="5" t="s">
        <v>13</v>
      </c>
      <c r="C16" s="19" t="s">
        <v>14</v>
      </c>
      <c r="D16" s="6" t="s">
        <v>25</v>
      </c>
      <c r="E16" s="7">
        <v>6</v>
      </c>
      <c r="F16" s="46">
        <v>528.08000000000004</v>
      </c>
      <c r="G16" s="46">
        <f t="shared" si="0"/>
        <v>3168.48</v>
      </c>
      <c r="H16" s="56"/>
      <c r="I16" s="46">
        <f t="shared" si="1"/>
        <v>0</v>
      </c>
      <c r="K16" s="51"/>
    </row>
    <row r="17" spans="1:11" x14ac:dyDescent="0.35">
      <c r="A17" s="5" t="s">
        <v>26</v>
      </c>
      <c r="B17" s="5" t="s">
        <v>13</v>
      </c>
      <c r="C17" s="19" t="s">
        <v>14</v>
      </c>
      <c r="D17" s="6" t="s">
        <v>27</v>
      </c>
      <c r="E17" s="7">
        <v>12</v>
      </c>
      <c r="F17" s="46">
        <v>442.25</v>
      </c>
      <c r="G17" s="46">
        <f t="shared" si="0"/>
        <v>5307</v>
      </c>
      <c r="H17" s="56"/>
      <c r="I17" s="46">
        <f t="shared" si="1"/>
        <v>0</v>
      </c>
      <c r="K17" s="51"/>
    </row>
    <row r="18" spans="1:11" x14ac:dyDescent="0.35">
      <c r="A18" s="5" t="s">
        <v>28</v>
      </c>
      <c r="B18" s="5" t="s">
        <v>13</v>
      </c>
      <c r="C18" s="19" t="s">
        <v>14</v>
      </c>
      <c r="D18" s="6" t="s">
        <v>29</v>
      </c>
      <c r="E18" s="7">
        <v>3</v>
      </c>
      <c r="F18" s="46">
        <v>368.77</v>
      </c>
      <c r="G18" s="46">
        <f t="shared" si="0"/>
        <v>1106.31</v>
      </c>
      <c r="H18" s="56"/>
      <c r="I18" s="46">
        <f t="shared" si="1"/>
        <v>0</v>
      </c>
      <c r="K18" s="51"/>
    </row>
    <row r="19" spans="1:11" x14ac:dyDescent="0.35">
      <c r="A19" s="5" t="s">
        <v>30</v>
      </c>
      <c r="B19" s="5" t="s">
        <v>13</v>
      </c>
      <c r="C19" s="19" t="s">
        <v>14</v>
      </c>
      <c r="D19" s="6" t="s">
        <v>31</v>
      </c>
      <c r="E19" s="7">
        <v>6</v>
      </c>
      <c r="F19" s="46">
        <v>351.15</v>
      </c>
      <c r="G19" s="46">
        <f t="shared" si="0"/>
        <v>2106.9</v>
      </c>
      <c r="H19" s="56"/>
      <c r="I19" s="46">
        <f t="shared" si="1"/>
        <v>0</v>
      </c>
      <c r="K19" s="51"/>
    </row>
    <row r="20" spans="1:11" x14ac:dyDescent="0.35">
      <c r="A20" s="5" t="s">
        <v>32</v>
      </c>
      <c r="B20" s="5" t="s">
        <v>13</v>
      </c>
      <c r="C20" s="19" t="s">
        <v>14</v>
      </c>
      <c r="D20" s="6" t="s">
        <v>33</v>
      </c>
      <c r="E20" s="7">
        <v>1</v>
      </c>
      <c r="F20" s="46">
        <v>1049.27</v>
      </c>
      <c r="G20" s="46">
        <f t="shared" si="0"/>
        <v>1049.27</v>
      </c>
      <c r="H20" s="56"/>
      <c r="I20" s="46">
        <f t="shared" si="1"/>
        <v>0</v>
      </c>
      <c r="K20" s="51"/>
    </row>
    <row r="21" spans="1:11" x14ac:dyDescent="0.35">
      <c r="A21" s="5" t="s">
        <v>34</v>
      </c>
      <c r="B21" s="5" t="s">
        <v>13</v>
      </c>
      <c r="C21" s="19" t="s">
        <v>14</v>
      </c>
      <c r="D21" s="6" t="s">
        <v>35</v>
      </c>
      <c r="E21" s="7">
        <v>2</v>
      </c>
      <c r="F21" s="46">
        <v>622.33000000000004</v>
      </c>
      <c r="G21" s="46">
        <f t="shared" si="0"/>
        <v>1244.6600000000001</v>
      </c>
      <c r="H21" s="56"/>
      <c r="I21" s="46">
        <f t="shared" si="1"/>
        <v>0</v>
      </c>
      <c r="K21" s="51"/>
    </row>
    <row r="22" spans="1:11" x14ac:dyDescent="0.35">
      <c r="A22" s="5" t="s">
        <v>36</v>
      </c>
      <c r="B22" s="5" t="s">
        <v>13</v>
      </c>
      <c r="C22" s="19" t="s">
        <v>14</v>
      </c>
      <c r="D22" s="6" t="s">
        <v>37</v>
      </c>
      <c r="E22" s="7">
        <v>12</v>
      </c>
      <c r="F22" s="46">
        <v>220.49</v>
      </c>
      <c r="G22" s="46">
        <f t="shared" si="0"/>
        <v>2645.88</v>
      </c>
      <c r="H22" s="56"/>
      <c r="I22" s="46">
        <f t="shared" si="1"/>
        <v>0</v>
      </c>
      <c r="K22" s="51"/>
    </row>
    <row r="23" spans="1:11" x14ac:dyDescent="0.35">
      <c r="A23" s="5" t="s">
        <v>38</v>
      </c>
      <c r="B23" s="5" t="s">
        <v>13</v>
      </c>
      <c r="C23" s="19" t="s">
        <v>14</v>
      </c>
      <c r="D23" s="6" t="s">
        <v>39</v>
      </c>
      <c r="E23" s="7">
        <v>24</v>
      </c>
      <c r="F23" s="46">
        <v>108.91</v>
      </c>
      <c r="G23" s="46">
        <f t="shared" si="0"/>
        <v>2613.84</v>
      </c>
      <c r="H23" s="56"/>
      <c r="I23" s="46">
        <f t="shared" si="1"/>
        <v>0</v>
      </c>
      <c r="K23" s="51"/>
    </row>
    <row r="24" spans="1:11" x14ac:dyDescent="0.35">
      <c r="A24" s="5" t="s">
        <v>40</v>
      </c>
      <c r="B24" s="5" t="s">
        <v>13</v>
      </c>
      <c r="C24" s="19" t="s">
        <v>14</v>
      </c>
      <c r="D24" s="6" t="s">
        <v>41</v>
      </c>
      <c r="E24" s="7">
        <v>12</v>
      </c>
      <c r="F24" s="46">
        <v>169.65</v>
      </c>
      <c r="G24" s="46">
        <f t="shared" si="0"/>
        <v>2035.8</v>
      </c>
      <c r="H24" s="56"/>
      <c r="I24" s="46">
        <f t="shared" si="1"/>
        <v>0</v>
      </c>
      <c r="K24" s="51"/>
    </row>
    <row r="25" spans="1:11" x14ac:dyDescent="0.35">
      <c r="A25" s="5" t="s">
        <v>42</v>
      </c>
      <c r="B25" s="5" t="s">
        <v>13</v>
      </c>
      <c r="C25" s="19" t="s">
        <v>14</v>
      </c>
      <c r="D25" s="6" t="s">
        <v>43</v>
      </c>
      <c r="E25" s="7">
        <v>24</v>
      </c>
      <c r="F25" s="46">
        <v>123.08</v>
      </c>
      <c r="G25" s="46">
        <f t="shared" si="0"/>
        <v>2953.92</v>
      </c>
      <c r="H25" s="56"/>
      <c r="I25" s="46">
        <f t="shared" si="1"/>
        <v>0</v>
      </c>
      <c r="K25" s="51"/>
    </row>
    <row r="26" spans="1:11" x14ac:dyDescent="0.35">
      <c r="A26" s="5" t="s">
        <v>44</v>
      </c>
      <c r="B26" s="5" t="s">
        <v>13</v>
      </c>
      <c r="C26" s="19" t="s">
        <v>14</v>
      </c>
      <c r="D26" s="6" t="s">
        <v>45</v>
      </c>
      <c r="E26" s="7">
        <v>12</v>
      </c>
      <c r="F26" s="46">
        <v>377.52</v>
      </c>
      <c r="G26" s="46">
        <f t="shared" si="0"/>
        <v>4530.24</v>
      </c>
      <c r="H26" s="56"/>
      <c r="I26" s="46">
        <f t="shared" si="1"/>
        <v>0</v>
      </c>
      <c r="K26" s="51"/>
    </row>
    <row r="27" spans="1:11" x14ac:dyDescent="0.35">
      <c r="A27" s="5" t="s">
        <v>46</v>
      </c>
      <c r="B27" s="5" t="s">
        <v>13</v>
      </c>
      <c r="C27" s="19" t="s">
        <v>14</v>
      </c>
      <c r="D27" s="6" t="s">
        <v>47</v>
      </c>
      <c r="E27" s="7">
        <v>24</v>
      </c>
      <c r="F27" s="46">
        <v>377.52</v>
      </c>
      <c r="G27" s="46">
        <f t="shared" si="0"/>
        <v>9060.48</v>
      </c>
      <c r="H27" s="56"/>
      <c r="I27" s="46">
        <f t="shared" si="1"/>
        <v>0</v>
      </c>
      <c r="K27" s="51"/>
    </row>
    <row r="28" spans="1:11" x14ac:dyDescent="0.35">
      <c r="A28" s="5" t="s">
        <v>48</v>
      </c>
      <c r="B28" s="5" t="s">
        <v>13</v>
      </c>
      <c r="C28" s="19" t="s">
        <v>14</v>
      </c>
      <c r="D28" s="6" t="s">
        <v>49</v>
      </c>
      <c r="E28" s="7">
        <v>9</v>
      </c>
      <c r="F28" s="46">
        <v>234.64</v>
      </c>
      <c r="G28" s="46">
        <f t="shared" si="0"/>
        <v>2111.7600000000002</v>
      </c>
      <c r="H28" s="56"/>
      <c r="I28" s="46">
        <f t="shared" si="1"/>
        <v>0</v>
      </c>
      <c r="K28" s="51"/>
    </row>
    <row r="29" spans="1:11" x14ac:dyDescent="0.35">
      <c r="A29" s="5" t="s">
        <v>50</v>
      </c>
      <c r="B29" s="5" t="s">
        <v>13</v>
      </c>
      <c r="C29" s="19" t="s">
        <v>14</v>
      </c>
      <c r="D29" s="6" t="s">
        <v>51</v>
      </c>
      <c r="E29" s="7">
        <v>24</v>
      </c>
      <c r="F29" s="46">
        <v>192.15</v>
      </c>
      <c r="G29" s="46">
        <f t="shared" si="0"/>
        <v>4611.6000000000004</v>
      </c>
      <c r="H29" s="56"/>
      <c r="I29" s="46">
        <f t="shared" si="1"/>
        <v>0</v>
      </c>
      <c r="K29" s="51"/>
    </row>
    <row r="30" spans="1:11" x14ac:dyDescent="0.35">
      <c r="A30" s="5" t="s">
        <v>52</v>
      </c>
      <c r="B30" s="5" t="s">
        <v>13</v>
      </c>
      <c r="C30" s="19" t="s">
        <v>14</v>
      </c>
      <c r="D30" s="6" t="s">
        <v>53</v>
      </c>
      <c r="E30" s="7">
        <v>12</v>
      </c>
      <c r="F30" s="46">
        <v>298.33999999999997</v>
      </c>
      <c r="G30" s="46">
        <f t="shared" si="0"/>
        <v>3580.08</v>
      </c>
      <c r="H30" s="56"/>
      <c r="I30" s="46">
        <f t="shared" si="1"/>
        <v>0</v>
      </c>
      <c r="K30" s="51"/>
    </row>
    <row r="31" spans="1:11" x14ac:dyDescent="0.35">
      <c r="A31" s="5" t="s">
        <v>54</v>
      </c>
      <c r="B31" s="5" t="s">
        <v>13</v>
      </c>
      <c r="C31" s="19" t="s">
        <v>14</v>
      </c>
      <c r="D31" s="6" t="s">
        <v>55</v>
      </c>
      <c r="E31" s="7">
        <v>1</v>
      </c>
      <c r="F31" s="46">
        <v>1242.94</v>
      </c>
      <c r="G31" s="46">
        <f t="shared" si="0"/>
        <v>1242.94</v>
      </c>
      <c r="H31" s="56"/>
      <c r="I31" s="46">
        <f t="shared" si="1"/>
        <v>0</v>
      </c>
      <c r="K31" s="51"/>
    </row>
    <row r="32" spans="1:11" x14ac:dyDescent="0.35">
      <c r="A32" s="5" t="s">
        <v>56</v>
      </c>
      <c r="B32" s="5" t="s">
        <v>13</v>
      </c>
      <c r="C32" s="19" t="s">
        <v>14</v>
      </c>
      <c r="D32" s="6" t="s">
        <v>57</v>
      </c>
      <c r="E32" s="7">
        <v>24</v>
      </c>
      <c r="F32" s="46">
        <v>99.11</v>
      </c>
      <c r="G32" s="46">
        <f t="shared" si="0"/>
        <v>2378.64</v>
      </c>
      <c r="H32" s="56"/>
      <c r="I32" s="46">
        <f t="shared" si="1"/>
        <v>0</v>
      </c>
      <c r="K32" s="51"/>
    </row>
    <row r="33" spans="1:11" x14ac:dyDescent="0.35">
      <c r="A33" s="5" t="s">
        <v>58</v>
      </c>
      <c r="B33" s="5" t="s">
        <v>13</v>
      </c>
      <c r="C33" s="19" t="s">
        <v>14</v>
      </c>
      <c r="D33" s="6" t="s">
        <v>59</v>
      </c>
      <c r="E33" s="7">
        <v>12</v>
      </c>
      <c r="F33" s="46">
        <v>129.85</v>
      </c>
      <c r="G33" s="46">
        <f t="shared" si="0"/>
        <v>1558.2</v>
      </c>
      <c r="H33" s="56"/>
      <c r="I33" s="46">
        <f t="shared" si="1"/>
        <v>0</v>
      </c>
      <c r="K33" s="51"/>
    </row>
    <row r="34" spans="1:11" x14ac:dyDescent="0.35">
      <c r="A34" s="5" t="s">
        <v>60</v>
      </c>
      <c r="B34" s="5" t="s">
        <v>13</v>
      </c>
      <c r="C34" s="19" t="s">
        <v>14</v>
      </c>
      <c r="D34" s="6" t="s">
        <v>61</v>
      </c>
      <c r="E34" s="7">
        <v>18</v>
      </c>
      <c r="F34" s="46">
        <v>3.4</v>
      </c>
      <c r="G34" s="46">
        <f t="shared" si="0"/>
        <v>61.2</v>
      </c>
      <c r="H34" s="56"/>
      <c r="I34" s="46">
        <f t="shared" si="1"/>
        <v>0</v>
      </c>
      <c r="K34" s="51"/>
    </row>
    <row r="35" spans="1:11" x14ac:dyDescent="0.35">
      <c r="A35" s="5" t="s">
        <v>62</v>
      </c>
      <c r="B35" s="5" t="s">
        <v>13</v>
      </c>
      <c r="C35" s="19" t="s">
        <v>64</v>
      </c>
      <c r="D35" s="6" t="s">
        <v>63</v>
      </c>
      <c r="E35" s="7">
        <v>86.4</v>
      </c>
      <c r="F35" s="46">
        <v>7.08</v>
      </c>
      <c r="G35" s="46">
        <f t="shared" si="0"/>
        <v>611.72</v>
      </c>
      <c r="H35" s="56"/>
      <c r="I35" s="46">
        <f t="shared" si="1"/>
        <v>0</v>
      </c>
      <c r="K35" s="51"/>
    </row>
    <row r="36" spans="1:11" x14ac:dyDescent="0.35">
      <c r="A36" s="5" t="s">
        <v>65</v>
      </c>
      <c r="B36" s="5" t="s">
        <v>13</v>
      </c>
      <c r="C36" s="19" t="s">
        <v>14</v>
      </c>
      <c r="D36" s="6" t="s">
        <v>66</v>
      </c>
      <c r="E36" s="7">
        <v>12</v>
      </c>
      <c r="F36" s="46">
        <v>418.77</v>
      </c>
      <c r="G36" s="46">
        <f t="shared" si="0"/>
        <v>5025.24</v>
      </c>
      <c r="H36" s="56"/>
      <c r="I36" s="46">
        <f t="shared" si="1"/>
        <v>0</v>
      </c>
      <c r="K36" s="51"/>
    </row>
    <row r="37" spans="1:11" ht="3" customHeight="1" x14ac:dyDescent="0.35">
      <c r="A37" s="33"/>
      <c r="B37" s="33"/>
      <c r="C37" s="34"/>
      <c r="D37" s="35"/>
      <c r="E37" s="33"/>
      <c r="F37" s="36"/>
      <c r="G37" s="36"/>
      <c r="H37" s="45"/>
      <c r="I37" s="36"/>
    </row>
    <row r="38" spans="1:11" x14ac:dyDescent="0.35">
      <c r="A38" s="27" t="s">
        <v>67</v>
      </c>
      <c r="B38" s="27" t="s">
        <v>7</v>
      </c>
      <c r="C38" s="28" t="s">
        <v>8</v>
      </c>
      <c r="D38" s="29" t="s">
        <v>68</v>
      </c>
      <c r="E38" s="30"/>
      <c r="F38" s="37"/>
      <c r="G38" s="37"/>
      <c r="H38" s="37"/>
      <c r="I38" s="47"/>
    </row>
    <row r="39" spans="1:11" x14ac:dyDescent="0.35">
      <c r="A39" s="5" t="s">
        <v>69</v>
      </c>
      <c r="B39" s="5" t="s">
        <v>13</v>
      </c>
      <c r="C39" s="19" t="s">
        <v>14</v>
      </c>
      <c r="D39" s="6" t="s">
        <v>70</v>
      </c>
      <c r="E39" s="7">
        <v>2</v>
      </c>
      <c r="F39" s="46">
        <v>50.59</v>
      </c>
      <c r="G39" s="46">
        <f>ROUNDUP(E39*F39,2)</f>
        <v>101.18</v>
      </c>
      <c r="H39" s="56"/>
      <c r="I39" s="46">
        <f>ROUNDUP(E39*H39,2)</f>
        <v>0</v>
      </c>
      <c r="K39" s="51"/>
    </row>
    <row r="40" spans="1:11" x14ac:dyDescent="0.35">
      <c r="A40" s="5" t="s">
        <v>71</v>
      </c>
      <c r="B40" s="5" t="s">
        <v>13</v>
      </c>
      <c r="C40" s="19" t="s">
        <v>14</v>
      </c>
      <c r="D40" s="6" t="s">
        <v>72</v>
      </c>
      <c r="E40" s="7">
        <v>2</v>
      </c>
      <c r="F40" s="46">
        <v>66.040000000000006</v>
      </c>
      <c r="G40" s="46">
        <f>ROUNDUP(E40*F40,2)</f>
        <v>132.08000000000001</v>
      </c>
      <c r="H40" s="56"/>
      <c r="I40" s="46">
        <f>ROUNDUP(E40*H40,2)</f>
        <v>0</v>
      </c>
      <c r="K40" s="51"/>
    </row>
    <row r="41" spans="1:11" ht="3" customHeight="1" x14ac:dyDescent="0.35">
      <c r="A41" s="33"/>
      <c r="B41" s="33"/>
      <c r="C41" s="34"/>
      <c r="D41" s="35"/>
      <c r="E41" s="33"/>
      <c r="F41" s="36"/>
      <c r="G41" s="36"/>
      <c r="H41" s="45">
        <v>1</v>
      </c>
      <c r="I41" s="36"/>
    </row>
    <row r="42" spans="1:11" x14ac:dyDescent="0.35">
      <c r="A42" s="27" t="s">
        <v>73</v>
      </c>
      <c r="B42" s="27" t="s">
        <v>7</v>
      </c>
      <c r="C42" s="28" t="s">
        <v>8</v>
      </c>
      <c r="D42" s="29" t="s">
        <v>74</v>
      </c>
      <c r="E42" s="30"/>
      <c r="F42" s="37"/>
      <c r="G42" s="37"/>
      <c r="H42" s="37"/>
      <c r="I42" s="47"/>
    </row>
    <row r="43" spans="1:11" x14ac:dyDescent="0.35">
      <c r="A43" s="5" t="s">
        <v>75</v>
      </c>
      <c r="B43" s="5" t="s">
        <v>13</v>
      </c>
      <c r="C43" s="19" t="s">
        <v>77</v>
      </c>
      <c r="D43" s="6" t="s">
        <v>76</v>
      </c>
      <c r="E43" s="7">
        <v>65</v>
      </c>
      <c r="F43" s="46">
        <v>110.96</v>
      </c>
      <c r="G43" s="46">
        <f>ROUNDUP(E43*F43,2)</f>
        <v>7212.4</v>
      </c>
      <c r="H43" s="56"/>
      <c r="I43" s="46">
        <f>ROUNDUP(E43*H43,2)</f>
        <v>0</v>
      </c>
      <c r="K43" s="51"/>
    </row>
    <row r="44" spans="1:11" x14ac:dyDescent="0.35">
      <c r="A44" s="5" t="s">
        <v>78</v>
      </c>
      <c r="B44" s="5" t="s">
        <v>13</v>
      </c>
      <c r="C44" s="19" t="s">
        <v>80</v>
      </c>
      <c r="D44" s="6" t="s">
        <v>79</v>
      </c>
      <c r="E44" s="7">
        <v>5</v>
      </c>
      <c r="F44" s="46">
        <v>582.04</v>
      </c>
      <c r="G44" s="46">
        <f>ROUNDUP(E44*F44,2)</f>
        <v>2910.2</v>
      </c>
      <c r="H44" s="56"/>
      <c r="I44" s="46">
        <f>ROUNDUP(E44*H44,2)</f>
        <v>0</v>
      </c>
      <c r="K44" s="51"/>
    </row>
    <row r="45" spans="1:11" ht="26" x14ac:dyDescent="0.35">
      <c r="A45" s="5" t="s">
        <v>81</v>
      </c>
      <c r="B45" s="5" t="s">
        <v>13</v>
      </c>
      <c r="C45" s="19" t="s">
        <v>80</v>
      </c>
      <c r="D45" s="6" t="s">
        <v>82</v>
      </c>
      <c r="E45" s="7">
        <v>1</v>
      </c>
      <c r="F45" s="46">
        <v>623.04999999999995</v>
      </c>
      <c r="G45" s="46">
        <f>ROUNDUP(E45*F45,2)</f>
        <v>623.04999999999995</v>
      </c>
      <c r="H45" s="56"/>
      <c r="I45" s="46">
        <f>ROUNDUP(E45*H45,2)</f>
        <v>0</v>
      </c>
      <c r="K45" s="51"/>
    </row>
    <row r="46" spans="1:11" x14ac:dyDescent="0.35">
      <c r="A46" s="5" t="s">
        <v>83</v>
      </c>
      <c r="B46" s="5" t="s">
        <v>13</v>
      </c>
      <c r="C46" s="19" t="s">
        <v>77</v>
      </c>
      <c r="D46" s="6" t="s">
        <v>84</v>
      </c>
      <c r="E46" s="7">
        <v>105</v>
      </c>
      <c r="F46" s="46">
        <v>43.28</v>
      </c>
      <c r="G46" s="46">
        <f>ROUNDUP(E46*F46,2)</f>
        <v>4544.3999999999996</v>
      </c>
      <c r="H46" s="56"/>
      <c r="I46" s="46">
        <f>ROUNDUP(E46*H46,2)</f>
        <v>0</v>
      </c>
      <c r="K46" s="51"/>
    </row>
    <row r="47" spans="1:11" ht="3" customHeight="1" x14ac:dyDescent="0.35">
      <c r="A47" s="33"/>
      <c r="B47" s="33"/>
      <c r="C47" s="34"/>
      <c r="D47" s="35"/>
      <c r="E47" s="33"/>
      <c r="F47" s="36"/>
      <c r="G47" s="36"/>
      <c r="H47" s="45">
        <v>1</v>
      </c>
      <c r="I47" s="36"/>
    </row>
    <row r="48" spans="1:11" x14ac:dyDescent="0.35">
      <c r="A48" s="27" t="s">
        <v>85</v>
      </c>
      <c r="B48" s="27" t="s">
        <v>7</v>
      </c>
      <c r="C48" s="28" t="s">
        <v>8</v>
      </c>
      <c r="D48" s="29" t="s">
        <v>86</v>
      </c>
      <c r="E48" s="30"/>
      <c r="F48" s="37"/>
      <c r="G48" s="37"/>
      <c r="H48" s="37"/>
      <c r="I48" s="47"/>
    </row>
    <row r="49" spans="1:11" x14ac:dyDescent="0.35">
      <c r="A49" s="5" t="s">
        <v>87</v>
      </c>
      <c r="B49" s="5" t="s">
        <v>13</v>
      </c>
      <c r="C49" s="19" t="s">
        <v>89</v>
      </c>
      <c r="D49" s="6" t="s">
        <v>88</v>
      </c>
      <c r="E49" s="7">
        <v>160</v>
      </c>
      <c r="F49" s="46">
        <v>45.27</v>
      </c>
      <c r="G49" s="46">
        <f t="shared" ref="G49:G54" si="2">ROUNDUP(E49*F49,2)</f>
        <v>7243.2</v>
      </c>
      <c r="H49" s="56"/>
      <c r="I49" s="46">
        <f t="shared" ref="I49:I54" si="3">ROUNDUP(E49*H49,2)</f>
        <v>0</v>
      </c>
      <c r="K49" s="51"/>
    </row>
    <row r="50" spans="1:11" x14ac:dyDescent="0.35">
      <c r="A50" s="5" t="s">
        <v>90</v>
      </c>
      <c r="B50" s="5" t="s">
        <v>13</v>
      </c>
      <c r="C50" s="19" t="s">
        <v>92</v>
      </c>
      <c r="D50" s="6" t="s">
        <v>91</v>
      </c>
      <c r="E50" s="7">
        <v>36</v>
      </c>
      <c r="F50" s="46">
        <v>0.95</v>
      </c>
      <c r="G50" s="46">
        <f t="shared" si="2"/>
        <v>34.200000000000003</v>
      </c>
      <c r="H50" s="56"/>
      <c r="I50" s="46">
        <f t="shared" si="3"/>
        <v>0</v>
      </c>
      <c r="K50" s="51"/>
    </row>
    <row r="51" spans="1:11" x14ac:dyDescent="0.35">
      <c r="A51" s="5" t="s">
        <v>93</v>
      </c>
      <c r="B51" s="5" t="s">
        <v>13</v>
      </c>
      <c r="C51" s="19" t="s">
        <v>89</v>
      </c>
      <c r="D51" s="6" t="s">
        <v>94</v>
      </c>
      <c r="E51" s="7">
        <v>15</v>
      </c>
      <c r="F51" s="46">
        <v>6.91</v>
      </c>
      <c r="G51" s="46">
        <f t="shared" si="2"/>
        <v>103.65</v>
      </c>
      <c r="H51" s="56"/>
      <c r="I51" s="46">
        <f t="shared" si="3"/>
        <v>0</v>
      </c>
      <c r="K51" s="51"/>
    </row>
    <row r="52" spans="1:11" x14ac:dyDescent="0.35">
      <c r="A52" s="5" t="s">
        <v>95</v>
      </c>
      <c r="B52" s="5" t="s">
        <v>13</v>
      </c>
      <c r="C52" s="19" t="s">
        <v>89</v>
      </c>
      <c r="D52" s="6" t="s">
        <v>96</v>
      </c>
      <c r="E52" s="7">
        <v>147.63</v>
      </c>
      <c r="F52" s="46">
        <v>25.61</v>
      </c>
      <c r="G52" s="46">
        <f t="shared" si="2"/>
        <v>3780.81</v>
      </c>
      <c r="H52" s="56"/>
      <c r="I52" s="46">
        <f t="shared" si="3"/>
        <v>0</v>
      </c>
      <c r="K52" s="51"/>
    </row>
    <row r="53" spans="1:11" x14ac:dyDescent="0.35">
      <c r="A53" s="5" t="s">
        <v>97</v>
      </c>
      <c r="B53" s="5" t="s">
        <v>13</v>
      </c>
      <c r="C53" s="19" t="s">
        <v>64</v>
      </c>
      <c r="D53" s="6" t="s">
        <v>98</v>
      </c>
      <c r="E53" s="7">
        <v>132</v>
      </c>
      <c r="F53" s="46">
        <v>32.22</v>
      </c>
      <c r="G53" s="46">
        <f t="shared" si="2"/>
        <v>4253.04</v>
      </c>
      <c r="H53" s="56"/>
      <c r="I53" s="46">
        <f t="shared" si="3"/>
        <v>0</v>
      </c>
      <c r="K53" s="51"/>
    </row>
    <row r="54" spans="1:11" x14ac:dyDescent="0.35">
      <c r="A54" s="5" t="s">
        <v>99</v>
      </c>
      <c r="B54" s="5" t="s">
        <v>13</v>
      </c>
      <c r="C54" s="19" t="s">
        <v>89</v>
      </c>
      <c r="D54" s="6" t="s">
        <v>100</v>
      </c>
      <c r="E54" s="7">
        <v>139.5</v>
      </c>
      <c r="F54" s="46">
        <v>9.5</v>
      </c>
      <c r="G54" s="46">
        <f t="shared" si="2"/>
        <v>1325.25</v>
      </c>
      <c r="H54" s="56"/>
      <c r="I54" s="46">
        <f t="shared" si="3"/>
        <v>0</v>
      </c>
      <c r="K54" s="51"/>
    </row>
    <row r="55" spans="1:11" ht="3" customHeight="1" x14ac:dyDescent="0.35">
      <c r="A55" s="33"/>
      <c r="B55" s="33"/>
      <c r="C55" s="34"/>
      <c r="D55" s="35"/>
      <c r="E55" s="33"/>
      <c r="F55" s="36"/>
      <c r="G55" s="36"/>
      <c r="H55" s="45"/>
      <c r="I55" s="36"/>
    </row>
    <row r="56" spans="1:11" x14ac:dyDescent="0.35">
      <c r="A56" s="27" t="s">
        <v>101</v>
      </c>
      <c r="B56" s="27" t="s">
        <v>7</v>
      </c>
      <c r="C56" s="28" t="s">
        <v>8</v>
      </c>
      <c r="D56" s="29" t="s">
        <v>102</v>
      </c>
      <c r="E56" s="30"/>
      <c r="F56" s="37"/>
      <c r="G56" s="37"/>
      <c r="H56" s="37"/>
      <c r="I56" s="47"/>
    </row>
    <row r="57" spans="1:11" x14ac:dyDescent="0.35">
      <c r="A57" s="5" t="s">
        <v>103</v>
      </c>
      <c r="B57" s="5" t="s">
        <v>13</v>
      </c>
      <c r="C57" s="19" t="s">
        <v>14</v>
      </c>
      <c r="D57" s="6" t="s">
        <v>104</v>
      </c>
      <c r="E57" s="7">
        <v>6</v>
      </c>
      <c r="F57" s="46">
        <v>1395</v>
      </c>
      <c r="G57" s="46">
        <f>ROUNDUP(E57*F57,2)</f>
        <v>8370</v>
      </c>
      <c r="H57" s="56"/>
      <c r="I57" s="46">
        <f>ROUNDUP(E57*H57,2)</f>
        <v>0</v>
      </c>
      <c r="K57" s="51"/>
    </row>
    <row r="58" spans="1:11" x14ac:dyDescent="0.35">
      <c r="A58" s="5" t="s">
        <v>105</v>
      </c>
      <c r="B58" s="5" t="s">
        <v>13</v>
      </c>
      <c r="C58" s="19" t="s">
        <v>14</v>
      </c>
      <c r="D58" s="6" t="s">
        <v>106</v>
      </c>
      <c r="E58" s="7">
        <v>1</v>
      </c>
      <c r="F58" s="46">
        <v>546.05999999999995</v>
      </c>
      <c r="G58" s="46">
        <f>ROUNDUP(E58*F58,2)</f>
        <v>546.05999999999995</v>
      </c>
      <c r="H58" s="56"/>
      <c r="I58" s="46">
        <f>ROUNDUP(E58*H58,2)</f>
        <v>0</v>
      </c>
      <c r="K58" s="51"/>
    </row>
    <row r="59" spans="1:11" ht="3" customHeight="1" x14ac:dyDescent="0.35">
      <c r="A59" s="33"/>
      <c r="B59" s="33"/>
      <c r="C59" s="34"/>
      <c r="D59" s="35"/>
      <c r="E59" s="33"/>
      <c r="F59" s="36"/>
      <c r="G59" s="36"/>
      <c r="H59" s="45"/>
      <c r="I59" s="36"/>
    </row>
    <row r="60" spans="1:11" x14ac:dyDescent="0.35">
      <c r="A60" s="8" t="s">
        <v>107</v>
      </c>
      <c r="B60" s="8" t="s">
        <v>7</v>
      </c>
      <c r="C60" s="23" t="s">
        <v>8</v>
      </c>
      <c r="D60" s="9" t="s">
        <v>108</v>
      </c>
      <c r="E60" s="24"/>
      <c r="F60" s="38"/>
      <c r="G60" s="38"/>
      <c r="H60" s="38"/>
      <c r="I60" s="48"/>
    </row>
    <row r="61" spans="1:11" x14ac:dyDescent="0.35">
      <c r="A61" s="27" t="s">
        <v>109</v>
      </c>
      <c r="B61" s="27" t="s">
        <v>7</v>
      </c>
      <c r="C61" s="28" t="s">
        <v>8</v>
      </c>
      <c r="D61" s="29" t="s">
        <v>10</v>
      </c>
      <c r="E61" s="30"/>
      <c r="F61" s="37"/>
      <c r="G61" s="37"/>
      <c r="H61" s="37"/>
      <c r="I61" s="47"/>
    </row>
    <row r="62" spans="1:11" x14ac:dyDescent="0.35">
      <c r="A62" s="5" t="s">
        <v>11</v>
      </c>
      <c r="B62" s="5" t="s">
        <v>13</v>
      </c>
      <c r="C62" s="19" t="s">
        <v>14</v>
      </c>
      <c r="D62" s="6" t="s">
        <v>12</v>
      </c>
      <c r="E62" s="7">
        <v>8</v>
      </c>
      <c r="F62" s="46">
        <v>280.62</v>
      </c>
      <c r="G62" s="46">
        <f>ROUNDUP(E62*F62,2)</f>
        <v>2244.96</v>
      </c>
      <c r="H62" s="32">
        <f>H10</f>
        <v>0</v>
      </c>
      <c r="I62" s="46">
        <f>ROUNDUP(E62*H62,2)</f>
        <v>0</v>
      </c>
    </row>
    <row r="63" spans="1:11" ht="3" customHeight="1" x14ac:dyDescent="0.35">
      <c r="A63" s="33"/>
      <c r="B63" s="33"/>
      <c r="C63" s="34"/>
      <c r="D63" s="35"/>
      <c r="E63" s="33"/>
      <c r="F63" s="36"/>
      <c r="G63" s="36"/>
      <c r="H63" s="45"/>
      <c r="I63" s="36"/>
    </row>
    <row r="64" spans="1:11" x14ac:dyDescent="0.35">
      <c r="A64" s="27" t="s">
        <v>110</v>
      </c>
      <c r="B64" s="27" t="s">
        <v>7</v>
      </c>
      <c r="C64" s="28" t="s">
        <v>8</v>
      </c>
      <c r="D64" s="29" t="s">
        <v>16</v>
      </c>
      <c r="E64" s="30"/>
      <c r="F64" s="37"/>
      <c r="G64" s="37"/>
      <c r="H64" s="37"/>
      <c r="I64" s="47"/>
    </row>
    <row r="65" spans="1:11" x14ac:dyDescent="0.35">
      <c r="A65" s="5" t="s">
        <v>111</v>
      </c>
      <c r="B65" s="5" t="s">
        <v>13</v>
      </c>
      <c r="C65" s="19" t="s">
        <v>14</v>
      </c>
      <c r="D65" s="6" t="s">
        <v>112</v>
      </c>
      <c r="E65" s="7">
        <v>6</v>
      </c>
      <c r="F65" s="46">
        <v>9.52</v>
      </c>
      <c r="G65" s="46">
        <f t="shared" ref="G65:G90" si="4">ROUNDUP(E65*F65,2)</f>
        <v>57.12</v>
      </c>
      <c r="H65" s="56"/>
      <c r="I65" s="46">
        <f t="shared" ref="I65:I90" si="5">ROUNDUP(E65*H65,2)</f>
        <v>0</v>
      </c>
      <c r="K65" s="51"/>
    </row>
    <row r="66" spans="1:11" x14ac:dyDescent="0.35">
      <c r="A66" s="5" t="s">
        <v>62</v>
      </c>
      <c r="B66" s="5" t="s">
        <v>13</v>
      </c>
      <c r="C66" s="19" t="s">
        <v>64</v>
      </c>
      <c r="D66" s="6" t="s">
        <v>63</v>
      </c>
      <c r="E66" s="7">
        <v>31.2</v>
      </c>
      <c r="F66" s="46">
        <v>7.08</v>
      </c>
      <c r="G66" s="46">
        <f t="shared" si="4"/>
        <v>220.9</v>
      </c>
      <c r="H66" s="32">
        <f>H35</f>
        <v>0</v>
      </c>
      <c r="I66" s="46">
        <f t="shared" si="5"/>
        <v>0</v>
      </c>
      <c r="K66" s="51"/>
    </row>
    <row r="67" spans="1:11" x14ac:dyDescent="0.35">
      <c r="A67" s="5" t="s">
        <v>60</v>
      </c>
      <c r="B67" s="5" t="s">
        <v>13</v>
      </c>
      <c r="C67" s="19" t="s">
        <v>14</v>
      </c>
      <c r="D67" s="6" t="s">
        <v>61</v>
      </c>
      <c r="E67" s="7">
        <v>6.5</v>
      </c>
      <c r="F67" s="46">
        <v>3.4</v>
      </c>
      <c r="G67" s="46">
        <f t="shared" si="4"/>
        <v>22.1</v>
      </c>
      <c r="H67" s="32">
        <f>H34</f>
        <v>0</v>
      </c>
      <c r="I67" s="46">
        <f t="shared" si="5"/>
        <v>0</v>
      </c>
      <c r="K67" s="51"/>
    </row>
    <row r="68" spans="1:11" x14ac:dyDescent="0.35">
      <c r="A68" s="5" t="s">
        <v>30</v>
      </c>
      <c r="B68" s="5" t="s">
        <v>13</v>
      </c>
      <c r="C68" s="19" t="s">
        <v>14</v>
      </c>
      <c r="D68" s="6" t="s">
        <v>31</v>
      </c>
      <c r="E68" s="7">
        <v>3</v>
      </c>
      <c r="F68" s="46">
        <v>351.15</v>
      </c>
      <c r="G68" s="46">
        <f t="shared" si="4"/>
        <v>1053.45</v>
      </c>
      <c r="H68" s="32">
        <f>H19</f>
        <v>0</v>
      </c>
      <c r="I68" s="46">
        <f t="shared" si="5"/>
        <v>0</v>
      </c>
      <c r="K68" s="51"/>
    </row>
    <row r="69" spans="1:11" x14ac:dyDescent="0.35">
      <c r="A69" s="5" t="s">
        <v>17</v>
      </c>
      <c r="B69" s="5" t="s">
        <v>13</v>
      </c>
      <c r="C69" s="19" t="s">
        <v>19</v>
      </c>
      <c r="D69" s="6" t="s">
        <v>18</v>
      </c>
      <c r="E69" s="7">
        <v>26</v>
      </c>
      <c r="F69" s="46">
        <v>4.92</v>
      </c>
      <c r="G69" s="46">
        <f t="shared" si="4"/>
        <v>127.92</v>
      </c>
      <c r="H69" s="32">
        <f>H13</f>
        <v>0</v>
      </c>
      <c r="I69" s="46">
        <f t="shared" si="5"/>
        <v>0</v>
      </c>
      <c r="K69" s="51"/>
    </row>
    <row r="70" spans="1:11" x14ac:dyDescent="0.35">
      <c r="A70" s="5" t="s">
        <v>28</v>
      </c>
      <c r="B70" s="5" t="s">
        <v>13</v>
      </c>
      <c r="C70" s="19" t="s">
        <v>14</v>
      </c>
      <c r="D70" s="6" t="s">
        <v>29</v>
      </c>
      <c r="E70" s="7">
        <v>3</v>
      </c>
      <c r="F70" s="46">
        <v>368.77</v>
      </c>
      <c r="G70" s="46">
        <f t="shared" si="4"/>
        <v>1106.31</v>
      </c>
      <c r="H70" s="32">
        <f>H18</f>
        <v>0</v>
      </c>
      <c r="I70" s="46">
        <f t="shared" si="5"/>
        <v>0</v>
      </c>
      <c r="K70" s="51"/>
    </row>
    <row r="71" spans="1:11" x14ac:dyDescent="0.35">
      <c r="A71" s="5" t="s">
        <v>46</v>
      </c>
      <c r="B71" s="5" t="s">
        <v>13</v>
      </c>
      <c r="C71" s="19" t="s">
        <v>14</v>
      </c>
      <c r="D71" s="6" t="s">
        <v>47</v>
      </c>
      <c r="E71" s="7">
        <v>6</v>
      </c>
      <c r="F71" s="46">
        <v>377.52</v>
      </c>
      <c r="G71" s="46">
        <f t="shared" si="4"/>
        <v>2265.12</v>
      </c>
      <c r="H71" s="32">
        <f>H27</f>
        <v>0</v>
      </c>
      <c r="I71" s="46">
        <f t="shared" si="5"/>
        <v>0</v>
      </c>
      <c r="K71" s="51"/>
    </row>
    <row r="72" spans="1:11" x14ac:dyDescent="0.35">
      <c r="A72" s="5" t="s">
        <v>44</v>
      </c>
      <c r="B72" s="5" t="s">
        <v>13</v>
      </c>
      <c r="C72" s="19" t="s">
        <v>14</v>
      </c>
      <c r="D72" s="6" t="s">
        <v>45</v>
      </c>
      <c r="E72" s="7">
        <v>7</v>
      </c>
      <c r="F72" s="46">
        <v>377.52</v>
      </c>
      <c r="G72" s="46">
        <f t="shared" si="4"/>
        <v>2642.64</v>
      </c>
      <c r="H72" s="32">
        <f>H26</f>
        <v>0</v>
      </c>
      <c r="I72" s="46">
        <f t="shared" si="5"/>
        <v>0</v>
      </c>
      <c r="K72" s="51"/>
    </row>
    <row r="73" spans="1:11" x14ac:dyDescent="0.35">
      <c r="A73" s="5" t="s">
        <v>34</v>
      </c>
      <c r="B73" s="5" t="s">
        <v>13</v>
      </c>
      <c r="C73" s="19" t="s">
        <v>14</v>
      </c>
      <c r="D73" s="6" t="s">
        <v>35</v>
      </c>
      <c r="E73" s="7">
        <v>1</v>
      </c>
      <c r="F73" s="46">
        <v>622.33000000000004</v>
      </c>
      <c r="G73" s="46">
        <f t="shared" si="4"/>
        <v>622.33000000000004</v>
      </c>
      <c r="H73" s="32">
        <f>H21</f>
        <v>0</v>
      </c>
      <c r="I73" s="46">
        <f t="shared" si="5"/>
        <v>0</v>
      </c>
      <c r="K73" s="51"/>
    </row>
    <row r="74" spans="1:11" x14ac:dyDescent="0.35">
      <c r="A74" s="5" t="s">
        <v>32</v>
      </c>
      <c r="B74" s="5" t="s">
        <v>13</v>
      </c>
      <c r="C74" s="19" t="s">
        <v>14</v>
      </c>
      <c r="D74" s="6" t="s">
        <v>33</v>
      </c>
      <c r="E74" s="7">
        <v>1</v>
      </c>
      <c r="F74" s="46">
        <v>1049.27</v>
      </c>
      <c r="G74" s="46">
        <f t="shared" si="4"/>
        <v>1049.27</v>
      </c>
      <c r="H74" s="32">
        <f>H20</f>
        <v>0</v>
      </c>
      <c r="I74" s="46">
        <f t="shared" si="5"/>
        <v>0</v>
      </c>
      <c r="K74" s="51"/>
    </row>
    <row r="75" spans="1:11" x14ac:dyDescent="0.35">
      <c r="A75" s="5" t="s">
        <v>56</v>
      </c>
      <c r="B75" s="5" t="s">
        <v>13</v>
      </c>
      <c r="C75" s="19" t="s">
        <v>14</v>
      </c>
      <c r="D75" s="6" t="s">
        <v>57</v>
      </c>
      <c r="E75" s="7">
        <v>6</v>
      </c>
      <c r="F75" s="46">
        <v>99.11</v>
      </c>
      <c r="G75" s="46">
        <f t="shared" si="4"/>
        <v>594.66</v>
      </c>
      <c r="H75" s="32">
        <f>H32</f>
        <v>0</v>
      </c>
      <c r="I75" s="46">
        <f t="shared" si="5"/>
        <v>0</v>
      </c>
      <c r="K75" s="51"/>
    </row>
    <row r="76" spans="1:11" x14ac:dyDescent="0.35">
      <c r="A76" s="5" t="s">
        <v>58</v>
      </c>
      <c r="B76" s="5" t="s">
        <v>13</v>
      </c>
      <c r="C76" s="19" t="s">
        <v>14</v>
      </c>
      <c r="D76" s="6" t="s">
        <v>59</v>
      </c>
      <c r="E76" s="7">
        <v>7</v>
      </c>
      <c r="F76" s="46">
        <v>129.85</v>
      </c>
      <c r="G76" s="46">
        <f t="shared" si="4"/>
        <v>908.95</v>
      </c>
      <c r="H76" s="32">
        <f>H33</f>
        <v>0</v>
      </c>
      <c r="I76" s="46">
        <f t="shared" si="5"/>
        <v>0</v>
      </c>
      <c r="K76" s="51"/>
    </row>
    <row r="77" spans="1:11" x14ac:dyDescent="0.35">
      <c r="A77" s="5" t="s">
        <v>26</v>
      </c>
      <c r="B77" s="5" t="s">
        <v>13</v>
      </c>
      <c r="C77" s="19" t="s">
        <v>14</v>
      </c>
      <c r="D77" s="6" t="s">
        <v>27</v>
      </c>
      <c r="E77" s="7">
        <v>3</v>
      </c>
      <c r="F77" s="46">
        <v>442.25</v>
      </c>
      <c r="G77" s="46">
        <f t="shared" si="4"/>
        <v>1326.75</v>
      </c>
      <c r="H77" s="32">
        <f>H17</f>
        <v>0</v>
      </c>
      <c r="I77" s="46">
        <f t="shared" si="5"/>
        <v>0</v>
      </c>
      <c r="K77" s="51"/>
    </row>
    <row r="78" spans="1:11" x14ac:dyDescent="0.35">
      <c r="A78" s="5" t="s">
        <v>24</v>
      </c>
      <c r="B78" s="5" t="s">
        <v>13</v>
      </c>
      <c r="C78" s="19" t="s">
        <v>14</v>
      </c>
      <c r="D78" s="6" t="s">
        <v>25</v>
      </c>
      <c r="E78" s="7">
        <v>3</v>
      </c>
      <c r="F78" s="46">
        <v>528.08000000000004</v>
      </c>
      <c r="G78" s="46">
        <f t="shared" si="4"/>
        <v>1584.24</v>
      </c>
      <c r="H78" s="32">
        <f>H16</f>
        <v>0</v>
      </c>
      <c r="I78" s="46">
        <f t="shared" si="5"/>
        <v>0</v>
      </c>
      <c r="K78" s="51"/>
    </row>
    <row r="79" spans="1:11" x14ac:dyDescent="0.35">
      <c r="A79" s="5" t="s">
        <v>38</v>
      </c>
      <c r="B79" s="5" t="s">
        <v>13</v>
      </c>
      <c r="C79" s="19" t="s">
        <v>14</v>
      </c>
      <c r="D79" s="6" t="s">
        <v>39</v>
      </c>
      <c r="E79" s="7">
        <v>3</v>
      </c>
      <c r="F79" s="46">
        <v>108.91</v>
      </c>
      <c r="G79" s="46">
        <f t="shared" si="4"/>
        <v>326.73</v>
      </c>
      <c r="H79" s="32">
        <f>H23</f>
        <v>0</v>
      </c>
      <c r="I79" s="46">
        <f t="shared" si="5"/>
        <v>0</v>
      </c>
      <c r="K79" s="51"/>
    </row>
    <row r="80" spans="1:11" x14ac:dyDescent="0.35">
      <c r="A80" s="5" t="s">
        <v>36</v>
      </c>
      <c r="B80" s="5" t="s">
        <v>13</v>
      </c>
      <c r="C80" s="19" t="s">
        <v>14</v>
      </c>
      <c r="D80" s="6" t="s">
        <v>37</v>
      </c>
      <c r="E80" s="7">
        <v>4</v>
      </c>
      <c r="F80" s="46">
        <v>220.49</v>
      </c>
      <c r="G80" s="46">
        <f t="shared" si="4"/>
        <v>881.96</v>
      </c>
      <c r="H80" s="32">
        <f>H22</f>
        <v>0</v>
      </c>
      <c r="I80" s="46">
        <f t="shared" si="5"/>
        <v>0</v>
      </c>
      <c r="K80" s="51"/>
    </row>
    <row r="81" spans="1:11" x14ac:dyDescent="0.35">
      <c r="A81" s="5" t="s">
        <v>20</v>
      </c>
      <c r="B81" s="5" t="s">
        <v>13</v>
      </c>
      <c r="C81" s="19" t="s">
        <v>14</v>
      </c>
      <c r="D81" s="6" t="s">
        <v>21</v>
      </c>
      <c r="E81" s="7">
        <v>6</v>
      </c>
      <c r="F81" s="46">
        <v>157.78</v>
      </c>
      <c r="G81" s="46">
        <f t="shared" si="4"/>
        <v>946.68</v>
      </c>
      <c r="H81" s="32">
        <f>H14</f>
        <v>0</v>
      </c>
      <c r="I81" s="46">
        <f t="shared" si="5"/>
        <v>0</v>
      </c>
      <c r="K81" s="51"/>
    </row>
    <row r="82" spans="1:11" x14ac:dyDescent="0.35">
      <c r="A82" s="5" t="s">
        <v>22</v>
      </c>
      <c r="B82" s="5" t="s">
        <v>13</v>
      </c>
      <c r="C82" s="19" t="s">
        <v>14</v>
      </c>
      <c r="D82" s="6" t="s">
        <v>23</v>
      </c>
      <c r="E82" s="7">
        <v>7</v>
      </c>
      <c r="F82" s="46">
        <v>199.36</v>
      </c>
      <c r="G82" s="46">
        <f t="shared" si="4"/>
        <v>1395.52</v>
      </c>
      <c r="H82" s="32">
        <f>H15</f>
        <v>0</v>
      </c>
      <c r="I82" s="46">
        <f t="shared" si="5"/>
        <v>0</v>
      </c>
      <c r="K82" s="51"/>
    </row>
    <row r="83" spans="1:11" x14ac:dyDescent="0.35">
      <c r="A83" s="5" t="s">
        <v>42</v>
      </c>
      <c r="B83" s="5" t="s">
        <v>13</v>
      </c>
      <c r="C83" s="19" t="s">
        <v>14</v>
      </c>
      <c r="D83" s="6" t="s">
        <v>43</v>
      </c>
      <c r="E83" s="7">
        <v>6</v>
      </c>
      <c r="F83" s="46">
        <v>123.08</v>
      </c>
      <c r="G83" s="46">
        <f t="shared" si="4"/>
        <v>738.48</v>
      </c>
      <c r="H83" s="32">
        <f>H25</f>
        <v>0</v>
      </c>
      <c r="I83" s="46">
        <f t="shared" si="5"/>
        <v>0</v>
      </c>
      <c r="K83" s="51"/>
    </row>
    <row r="84" spans="1:11" x14ac:dyDescent="0.35">
      <c r="A84" s="5" t="s">
        <v>40</v>
      </c>
      <c r="B84" s="5" t="s">
        <v>13</v>
      </c>
      <c r="C84" s="19" t="s">
        <v>14</v>
      </c>
      <c r="D84" s="6" t="s">
        <v>41</v>
      </c>
      <c r="E84" s="7">
        <v>7</v>
      </c>
      <c r="F84" s="46">
        <v>169.65</v>
      </c>
      <c r="G84" s="46">
        <f t="shared" si="4"/>
        <v>1187.55</v>
      </c>
      <c r="H84" s="32">
        <f>H24</f>
        <v>0</v>
      </c>
      <c r="I84" s="46">
        <f t="shared" si="5"/>
        <v>0</v>
      </c>
      <c r="K84" s="51"/>
    </row>
    <row r="85" spans="1:11" x14ac:dyDescent="0.35">
      <c r="A85" s="5" t="s">
        <v>50</v>
      </c>
      <c r="B85" s="5" t="s">
        <v>13</v>
      </c>
      <c r="C85" s="19" t="s">
        <v>14</v>
      </c>
      <c r="D85" s="6" t="s">
        <v>51</v>
      </c>
      <c r="E85" s="7">
        <v>3</v>
      </c>
      <c r="F85" s="46">
        <v>192.15</v>
      </c>
      <c r="G85" s="46">
        <f t="shared" si="4"/>
        <v>576.45000000000005</v>
      </c>
      <c r="H85" s="32">
        <f>H29</f>
        <v>0</v>
      </c>
      <c r="I85" s="46">
        <f t="shared" si="5"/>
        <v>0</v>
      </c>
      <c r="K85" s="51"/>
    </row>
    <row r="86" spans="1:11" x14ac:dyDescent="0.35">
      <c r="A86" s="5" t="s">
        <v>52</v>
      </c>
      <c r="B86" s="5" t="s">
        <v>13</v>
      </c>
      <c r="C86" s="19" t="s">
        <v>14</v>
      </c>
      <c r="D86" s="6" t="s">
        <v>53</v>
      </c>
      <c r="E86" s="7">
        <v>4</v>
      </c>
      <c r="F86" s="46">
        <v>298.33999999999997</v>
      </c>
      <c r="G86" s="46">
        <f t="shared" si="4"/>
        <v>1193.3599999999999</v>
      </c>
      <c r="H86" s="32">
        <f>H30</f>
        <v>0</v>
      </c>
      <c r="I86" s="46">
        <f t="shared" si="5"/>
        <v>0</v>
      </c>
      <c r="K86" s="51"/>
    </row>
    <row r="87" spans="1:11" x14ac:dyDescent="0.35">
      <c r="A87" s="5" t="s">
        <v>48</v>
      </c>
      <c r="B87" s="5" t="s">
        <v>13</v>
      </c>
      <c r="C87" s="19" t="s">
        <v>14</v>
      </c>
      <c r="D87" s="6" t="s">
        <v>49</v>
      </c>
      <c r="E87" s="7">
        <v>4</v>
      </c>
      <c r="F87" s="46">
        <v>234.64</v>
      </c>
      <c r="G87" s="46">
        <f t="shared" si="4"/>
        <v>938.56</v>
      </c>
      <c r="H87" s="32">
        <f>H28</f>
        <v>0</v>
      </c>
      <c r="I87" s="46">
        <f t="shared" si="5"/>
        <v>0</v>
      </c>
      <c r="K87" s="51"/>
    </row>
    <row r="88" spans="1:11" x14ac:dyDescent="0.35">
      <c r="A88" s="5" t="s">
        <v>113</v>
      </c>
      <c r="B88" s="5" t="s">
        <v>13</v>
      </c>
      <c r="C88" s="19" t="s">
        <v>14</v>
      </c>
      <c r="D88" s="6" t="s">
        <v>114</v>
      </c>
      <c r="E88" s="7">
        <v>1</v>
      </c>
      <c r="F88" s="46">
        <v>1507.49</v>
      </c>
      <c r="G88" s="46">
        <f t="shared" si="4"/>
        <v>1507.49</v>
      </c>
      <c r="H88" s="56"/>
      <c r="I88" s="46">
        <f t="shared" si="5"/>
        <v>0</v>
      </c>
      <c r="K88" s="51"/>
    </row>
    <row r="89" spans="1:11" x14ac:dyDescent="0.35">
      <c r="A89" s="5" t="s">
        <v>54</v>
      </c>
      <c r="B89" s="5" t="s">
        <v>13</v>
      </c>
      <c r="C89" s="19" t="s">
        <v>14</v>
      </c>
      <c r="D89" s="6" t="s">
        <v>55</v>
      </c>
      <c r="E89" s="7">
        <v>6</v>
      </c>
      <c r="F89" s="46">
        <v>1242.94</v>
      </c>
      <c r="G89" s="46">
        <f t="shared" si="4"/>
        <v>7457.64</v>
      </c>
      <c r="H89" s="32">
        <f>H31</f>
        <v>0</v>
      </c>
      <c r="I89" s="46">
        <f t="shared" si="5"/>
        <v>0</v>
      </c>
      <c r="K89" s="51"/>
    </row>
    <row r="90" spans="1:11" x14ac:dyDescent="0.35">
      <c r="A90" s="5" t="s">
        <v>65</v>
      </c>
      <c r="B90" s="5" t="s">
        <v>13</v>
      </c>
      <c r="C90" s="19" t="s">
        <v>14</v>
      </c>
      <c r="D90" s="6" t="s">
        <v>66</v>
      </c>
      <c r="E90" s="7">
        <v>4</v>
      </c>
      <c r="F90" s="46">
        <v>418.77</v>
      </c>
      <c r="G90" s="46">
        <f t="shared" si="4"/>
        <v>1675.08</v>
      </c>
      <c r="H90" s="32">
        <f>H36</f>
        <v>0</v>
      </c>
      <c r="I90" s="46">
        <f t="shared" si="5"/>
        <v>0</v>
      </c>
      <c r="K90" s="51"/>
    </row>
    <row r="91" spans="1:11" ht="3" customHeight="1" x14ac:dyDescent="0.35">
      <c r="A91" s="33"/>
      <c r="B91" s="33"/>
      <c r="C91" s="34"/>
      <c r="D91" s="35"/>
      <c r="E91" s="33"/>
      <c r="F91" s="36"/>
      <c r="G91" s="36"/>
      <c r="H91" s="45"/>
      <c r="I91" s="36"/>
    </row>
    <row r="92" spans="1:11" x14ac:dyDescent="0.35">
      <c r="A92" s="27" t="s">
        <v>115</v>
      </c>
      <c r="B92" s="27" t="s">
        <v>7</v>
      </c>
      <c r="C92" s="28" t="s">
        <v>8</v>
      </c>
      <c r="D92" s="29" t="s">
        <v>68</v>
      </c>
      <c r="E92" s="30"/>
      <c r="F92" s="37"/>
      <c r="G92" s="37"/>
      <c r="H92" s="37"/>
      <c r="I92" s="47"/>
    </row>
    <row r="93" spans="1:11" x14ac:dyDescent="0.35">
      <c r="A93" s="5" t="s">
        <v>69</v>
      </c>
      <c r="B93" s="5" t="s">
        <v>13</v>
      </c>
      <c r="C93" s="19" t="s">
        <v>14</v>
      </c>
      <c r="D93" s="6" t="s">
        <v>70</v>
      </c>
      <c r="E93" s="7">
        <v>2</v>
      </c>
      <c r="F93" s="46">
        <v>50.59</v>
      </c>
      <c r="G93" s="46">
        <f>ROUNDUP(E93*F93,2)</f>
        <v>101.18</v>
      </c>
      <c r="H93" s="32">
        <f>H39</f>
        <v>0</v>
      </c>
      <c r="I93" s="46">
        <f>ROUNDUP(E93*H93,2)</f>
        <v>0</v>
      </c>
      <c r="K93" s="51"/>
    </row>
    <row r="94" spans="1:11" x14ac:dyDescent="0.35">
      <c r="A94" s="5" t="s">
        <v>71</v>
      </c>
      <c r="B94" s="5" t="s">
        <v>13</v>
      </c>
      <c r="C94" s="19" t="s">
        <v>14</v>
      </c>
      <c r="D94" s="6" t="s">
        <v>72</v>
      </c>
      <c r="E94" s="7">
        <v>2</v>
      </c>
      <c r="F94" s="46">
        <v>66.040000000000006</v>
      </c>
      <c r="G94" s="46">
        <f>ROUNDUP(E94*F94,2)</f>
        <v>132.08000000000001</v>
      </c>
      <c r="H94" s="32">
        <f>H40</f>
        <v>0</v>
      </c>
      <c r="I94" s="46">
        <f>ROUNDUP(E94*H94,2)</f>
        <v>0</v>
      </c>
      <c r="K94" s="51"/>
    </row>
    <row r="95" spans="1:11" ht="3" customHeight="1" x14ac:dyDescent="0.35">
      <c r="A95" s="33"/>
      <c r="B95" s="33"/>
      <c r="C95" s="34"/>
      <c r="D95" s="35"/>
      <c r="E95" s="33"/>
      <c r="F95" s="36"/>
      <c r="G95" s="36"/>
      <c r="H95" s="36"/>
      <c r="I95" s="36"/>
    </row>
    <row r="96" spans="1:11" x14ac:dyDescent="0.35">
      <c r="A96" s="27" t="s">
        <v>116</v>
      </c>
      <c r="B96" s="27" t="s">
        <v>7</v>
      </c>
      <c r="C96" s="28" t="s">
        <v>8</v>
      </c>
      <c r="D96" s="29" t="s">
        <v>74</v>
      </c>
      <c r="E96" s="30"/>
      <c r="F96" s="37"/>
      <c r="G96" s="37"/>
      <c r="H96" s="37"/>
      <c r="I96" s="47"/>
    </row>
    <row r="97" spans="1:11" x14ac:dyDescent="0.35">
      <c r="A97" s="5" t="s">
        <v>75</v>
      </c>
      <c r="B97" s="5" t="s">
        <v>13</v>
      </c>
      <c r="C97" s="19" t="s">
        <v>77</v>
      </c>
      <c r="D97" s="6" t="s">
        <v>76</v>
      </c>
      <c r="E97" s="7">
        <v>22</v>
      </c>
      <c r="F97" s="46">
        <v>110.96</v>
      </c>
      <c r="G97" s="46">
        <f>ROUNDUP(E97*F97,2)</f>
        <v>2441.12</v>
      </c>
      <c r="H97" s="32">
        <f>H43</f>
        <v>0</v>
      </c>
      <c r="I97" s="46">
        <f>ROUNDUP(E97*H97,2)</f>
        <v>0</v>
      </c>
      <c r="K97" s="51"/>
    </row>
    <row r="98" spans="1:11" ht="26" x14ac:dyDescent="0.35">
      <c r="A98" s="5" t="s">
        <v>81</v>
      </c>
      <c r="B98" s="5" t="s">
        <v>13</v>
      </c>
      <c r="C98" s="19" t="s">
        <v>80</v>
      </c>
      <c r="D98" s="6" t="s">
        <v>82</v>
      </c>
      <c r="E98" s="7">
        <v>2</v>
      </c>
      <c r="F98" s="46">
        <v>623.04999999999995</v>
      </c>
      <c r="G98" s="46">
        <f>ROUNDUP(E98*F98,2)</f>
        <v>1246.0999999999999</v>
      </c>
      <c r="H98" s="32">
        <f>H45</f>
        <v>0</v>
      </c>
      <c r="I98" s="46">
        <f>ROUNDUP(E98*H98,2)</f>
        <v>0</v>
      </c>
      <c r="K98" s="51"/>
    </row>
    <row r="99" spans="1:11" x14ac:dyDescent="0.35">
      <c r="A99" s="5" t="s">
        <v>83</v>
      </c>
      <c r="B99" s="5" t="s">
        <v>13</v>
      </c>
      <c r="C99" s="19" t="s">
        <v>77</v>
      </c>
      <c r="D99" s="6" t="s">
        <v>84</v>
      </c>
      <c r="E99" s="7">
        <v>43.5</v>
      </c>
      <c r="F99" s="46">
        <v>43.28</v>
      </c>
      <c r="G99" s="46">
        <f>ROUNDUP(E99*F99,2)</f>
        <v>1882.68</v>
      </c>
      <c r="H99" s="32">
        <f>H46</f>
        <v>0</v>
      </c>
      <c r="I99" s="46">
        <f>ROUNDUP(E99*H99,2)</f>
        <v>0</v>
      </c>
      <c r="K99" s="51"/>
    </row>
    <row r="100" spans="1:11" ht="3" customHeight="1" x14ac:dyDescent="0.35">
      <c r="A100" s="33"/>
      <c r="B100" s="33"/>
      <c r="C100" s="34"/>
      <c r="D100" s="35"/>
      <c r="E100" s="33"/>
      <c r="F100" s="36"/>
      <c r="G100" s="36"/>
      <c r="H100" s="36"/>
      <c r="I100" s="36"/>
    </row>
    <row r="101" spans="1:11" x14ac:dyDescent="0.35">
      <c r="A101" s="27" t="s">
        <v>117</v>
      </c>
      <c r="B101" s="27" t="s">
        <v>7</v>
      </c>
      <c r="C101" s="28" t="s">
        <v>8</v>
      </c>
      <c r="D101" s="29" t="s">
        <v>86</v>
      </c>
      <c r="E101" s="30"/>
      <c r="F101" s="37"/>
      <c r="G101" s="37"/>
      <c r="H101" s="37"/>
      <c r="I101" s="47"/>
    </row>
    <row r="102" spans="1:11" x14ac:dyDescent="0.35">
      <c r="A102" s="5" t="s">
        <v>87</v>
      </c>
      <c r="B102" s="5" t="s">
        <v>13</v>
      </c>
      <c r="C102" s="19" t="s">
        <v>89</v>
      </c>
      <c r="D102" s="6" t="s">
        <v>88</v>
      </c>
      <c r="E102" s="7">
        <v>107.75</v>
      </c>
      <c r="F102" s="46">
        <v>45.27</v>
      </c>
      <c r="G102" s="46">
        <f>ROUNDUP(E102*F102,2)</f>
        <v>4877.8500000000004</v>
      </c>
      <c r="H102" s="32">
        <f>H49</f>
        <v>0</v>
      </c>
      <c r="I102" s="46">
        <f>ROUNDUP(E102*H102,2)</f>
        <v>0</v>
      </c>
      <c r="K102" s="51"/>
    </row>
    <row r="103" spans="1:11" x14ac:dyDescent="0.35">
      <c r="A103" s="5" t="s">
        <v>93</v>
      </c>
      <c r="B103" s="5" t="s">
        <v>13</v>
      </c>
      <c r="C103" s="19" t="s">
        <v>89</v>
      </c>
      <c r="D103" s="6" t="s">
        <v>94</v>
      </c>
      <c r="E103" s="7">
        <v>7.5</v>
      </c>
      <c r="F103" s="46">
        <v>6.91</v>
      </c>
      <c r="G103" s="46">
        <f>ROUNDUP(E103*F103,2)</f>
        <v>51.83</v>
      </c>
      <c r="H103" s="32">
        <f>H51</f>
        <v>0</v>
      </c>
      <c r="I103" s="46">
        <f>ROUNDUP(E103*H103,2)</f>
        <v>0</v>
      </c>
      <c r="K103" s="51"/>
    </row>
    <row r="104" spans="1:11" x14ac:dyDescent="0.35">
      <c r="A104" s="5" t="s">
        <v>90</v>
      </c>
      <c r="B104" s="5" t="s">
        <v>13</v>
      </c>
      <c r="C104" s="19" t="s">
        <v>92</v>
      </c>
      <c r="D104" s="6" t="s">
        <v>91</v>
      </c>
      <c r="E104" s="7">
        <v>36</v>
      </c>
      <c r="F104" s="46">
        <v>0.95</v>
      </c>
      <c r="G104" s="46">
        <f>ROUNDUP(E104*F104,2)</f>
        <v>34.200000000000003</v>
      </c>
      <c r="H104" s="32">
        <f>H50</f>
        <v>0</v>
      </c>
      <c r="I104" s="46">
        <f>ROUNDUP(E104*H104,2)</f>
        <v>0</v>
      </c>
      <c r="K104" s="51"/>
    </row>
    <row r="105" spans="1:11" x14ac:dyDescent="0.35">
      <c r="A105" s="5" t="s">
        <v>95</v>
      </c>
      <c r="B105" s="5" t="s">
        <v>13</v>
      </c>
      <c r="C105" s="19" t="s">
        <v>89</v>
      </c>
      <c r="D105" s="6" t="s">
        <v>96</v>
      </c>
      <c r="E105" s="7">
        <v>28.44</v>
      </c>
      <c r="F105" s="46">
        <v>25.61</v>
      </c>
      <c r="G105" s="46">
        <f>ROUNDUP(E105*F105,2)</f>
        <v>728.35</v>
      </c>
      <c r="H105" s="32">
        <f>H52</f>
        <v>0</v>
      </c>
      <c r="I105" s="46">
        <f>ROUNDUP(E105*H105,2)</f>
        <v>0</v>
      </c>
      <c r="K105" s="51"/>
    </row>
    <row r="106" spans="1:11" x14ac:dyDescent="0.35">
      <c r="A106" s="5" t="s">
        <v>97</v>
      </c>
      <c r="B106" s="5" t="s">
        <v>13</v>
      </c>
      <c r="C106" s="19" t="s">
        <v>64</v>
      </c>
      <c r="D106" s="6" t="s">
        <v>98</v>
      </c>
      <c r="E106" s="7">
        <v>37.4</v>
      </c>
      <c r="F106" s="46">
        <v>32.22</v>
      </c>
      <c r="G106" s="46">
        <f>ROUNDUP(E106*F106,2)</f>
        <v>1205.03</v>
      </c>
      <c r="H106" s="32">
        <f>H53</f>
        <v>0</v>
      </c>
      <c r="I106" s="46">
        <f>ROUNDUP(E106*H106,2)</f>
        <v>0</v>
      </c>
      <c r="K106" s="51"/>
    </row>
    <row r="107" spans="1:11" ht="3" customHeight="1" x14ac:dyDescent="0.35">
      <c r="A107" s="33"/>
      <c r="B107" s="33"/>
      <c r="C107" s="34"/>
      <c r="D107" s="35"/>
      <c r="E107" s="33"/>
      <c r="F107" s="36"/>
      <c r="G107" s="36"/>
      <c r="H107" s="36"/>
      <c r="I107" s="36"/>
    </row>
    <row r="108" spans="1:11" x14ac:dyDescent="0.35">
      <c r="A108" s="39" t="s">
        <v>118</v>
      </c>
      <c r="B108" s="39" t="s">
        <v>7</v>
      </c>
      <c r="C108" s="40" t="s">
        <v>8</v>
      </c>
      <c r="D108" s="41" t="s">
        <v>102</v>
      </c>
      <c r="E108" s="30"/>
      <c r="F108" s="37"/>
      <c r="G108" s="37"/>
      <c r="H108" s="37"/>
      <c r="I108" s="47"/>
    </row>
    <row r="109" spans="1:11" x14ac:dyDescent="0.35">
      <c r="A109" s="5" t="s">
        <v>103</v>
      </c>
      <c r="B109" s="5" t="s">
        <v>13</v>
      </c>
      <c r="C109" s="19" t="s">
        <v>14</v>
      </c>
      <c r="D109" s="6" t="s">
        <v>104</v>
      </c>
      <c r="E109" s="7">
        <v>3</v>
      </c>
      <c r="F109" s="46">
        <v>1395</v>
      </c>
      <c r="G109" s="46">
        <f>ROUNDUP(E109*F109,2)</f>
        <v>4185</v>
      </c>
      <c r="H109" s="32">
        <f>H57</f>
        <v>0</v>
      </c>
      <c r="I109" s="46">
        <f>ROUNDUP(E109*H109,2)</f>
        <v>0</v>
      </c>
      <c r="K109" s="51"/>
    </row>
    <row r="110" spans="1:11" x14ac:dyDescent="0.35">
      <c r="A110" s="5" t="s">
        <v>105</v>
      </c>
      <c r="B110" s="5" t="s">
        <v>13</v>
      </c>
      <c r="C110" s="19" t="s">
        <v>14</v>
      </c>
      <c r="D110" s="6" t="s">
        <v>106</v>
      </c>
      <c r="E110" s="7">
        <v>1</v>
      </c>
      <c r="F110" s="46">
        <v>546.05999999999995</v>
      </c>
      <c r="G110" s="46">
        <f>ROUNDUP(E110*F110,2)</f>
        <v>546.05999999999995</v>
      </c>
      <c r="H110" s="32">
        <f>H58</f>
        <v>0</v>
      </c>
      <c r="I110" s="46">
        <f>ROUNDUP(E110*H110,2)</f>
        <v>0</v>
      </c>
      <c r="K110" s="51"/>
    </row>
    <row r="111" spans="1:11" ht="3" customHeight="1" x14ac:dyDescent="0.35">
      <c r="A111" s="33"/>
      <c r="B111" s="33"/>
      <c r="C111" s="34"/>
      <c r="D111" s="35"/>
      <c r="E111" s="33"/>
      <c r="F111" s="36"/>
      <c r="G111" s="36"/>
      <c r="H111" s="36"/>
      <c r="I111" s="36"/>
    </row>
    <row r="112" spans="1:11" x14ac:dyDescent="0.35">
      <c r="A112" s="8" t="s">
        <v>119</v>
      </c>
      <c r="B112" s="8" t="s">
        <v>7</v>
      </c>
      <c r="C112" s="23" t="s">
        <v>8</v>
      </c>
      <c r="D112" s="9" t="s">
        <v>120</v>
      </c>
      <c r="E112" s="24"/>
      <c r="F112" s="38"/>
      <c r="G112" s="38"/>
      <c r="H112" s="38"/>
      <c r="I112" s="48"/>
    </row>
    <row r="113" spans="1:11" x14ac:dyDescent="0.35">
      <c r="A113" s="27" t="s">
        <v>121</v>
      </c>
      <c r="B113" s="27" t="s">
        <v>7</v>
      </c>
      <c r="C113" s="28" t="s">
        <v>8</v>
      </c>
      <c r="D113" s="29" t="s">
        <v>10</v>
      </c>
      <c r="E113" s="30"/>
      <c r="F113" s="37"/>
      <c r="G113" s="37"/>
      <c r="H113" s="37"/>
      <c r="I113" s="47"/>
    </row>
    <row r="114" spans="1:11" x14ac:dyDescent="0.35">
      <c r="A114" s="5" t="s">
        <v>11</v>
      </c>
      <c r="B114" s="5" t="s">
        <v>13</v>
      </c>
      <c r="C114" s="19" t="s">
        <v>14</v>
      </c>
      <c r="D114" s="6" t="s">
        <v>12</v>
      </c>
      <c r="E114" s="7">
        <v>6</v>
      </c>
      <c r="F114" s="46">
        <v>280.62</v>
      </c>
      <c r="G114" s="46">
        <f>ROUNDUP(E114*F114,2)</f>
        <v>1683.72</v>
      </c>
      <c r="H114" s="32">
        <f>H10</f>
        <v>0</v>
      </c>
      <c r="I114" s="46">
        <f>ROUNDUP(E114*H114,2)</f>
        <v>0</v>
      </c>
      <c r="K114" s="51"/>
    </row>
    <row r="115" spans="1:11" ht="3" customHeight="1" x14ac:dyDescent="0.35">
      <c r="A115" s="33"/>
      <c r="B115" s="33"/>
      <c r="C115" s="34"/>
      <c r="D115" s="35"/>
      <c r="E115" s="33"/>
      <c r="F115" s="36"/>
      <c r="G115" s="36"/>
      <c r="H115" s="36"/>
      <c r="I115" s="36"/>
    </row>
    <row r="116" spans="1:11" x14ac:dyDescent="0.35">
      <c r="A116" s="27" t="s">
        <v>122</v>
      </c>
      <c r="B116" s="27" t="s">
        <v>7</v>
      </c>
      <c r="C116" s="28" t="s">
        <v>8</v>
      </c>
      <c r="D116" s="29" t="s">
        <v>16</v>
      </c>
      <c r="E116" s="30"/>
      <c r="F116" s="37"/>
      <c r="G116" s="37"/>
      <c r="H116" s="37"/>
      <c r="I116" s="47"/>
    </row>
    <row r="117" spans="1:11" x14ac:dyDescent="0.35">
      <c r="A117" s="5" t="s">
        <v>28</v>
      </c>
      <c r="B117" s="5" t="s">
        <v>13</v>
      </c>
      <c r="C117" s="19" t="s">
        <v>14</v>
      </c>
      <c r="D117" s="6" t="s">
        <v>29</v>
      </c>
      <c r="E117" s="7">
        <v>1</v>
      </c>
      <c r="F117" s="46">
        <v>368.77</v>
      </c>
      <c r="G117" s="46">
        <f t="shared" ref="G117:G132" si="6">ROUNDUP(E117*F117,2)</f>
        <v>368.77</v>
      </c>
      <c r="H117" s="32">
        <f>H18</f>
        <v>0</v>
      </c>
      <c r="I117" s="46">
        <f t="shared" ref="I117:I132" si="7">ROUNDUP(E117*H117,2)</f>
        <v>0</v>
      </c>
      <c r="K117" s="51"/>
    </row>
    <row r="118" spans="1:11" x14ac:dyDescent="0.35">
      <c r="A118" s="5" t="s">
        <v>30</v>
      </c>
      <c r="B118" s="5" t="s">
        <v>13</v>
      </c>
      <c r="C118" s="19" t="s">
        <v>14</v>
      </c>
      <c r="D118" s="6" t="s">
        <v>31</v>
      </c>
      <c r="E118" s="7">
        <v>1</v>
      </c>
      <c r="F118" s="46">
        <v>351.15</v>
      </c>
      <c r="G118" s="46">
        <f t="shared" si="6"/>
        <v>351.15</v>
      </c>
      <c r="H118" s="32">
        <f>H19</f>
        <v>0</v>
      </c>
      <c r="I118" s="46">
        <f t="shared" si="7"/>
        <v>0</v>
      </c>
      <c r="K118" s="51"/>
    </row>
    <row r="119" spans="1:11" x14ac:dyDescent="0.35">
      <c r="A119" s="5" t="s">
        <v>58</v>
      </c>
      <c r="B119" s="5" t="s">
        <v>13</v>
      </c>
      <c r="C119" s="19" t="s">
        <v>14</v>
      </c>
      <c r="D119" s="6" t="s">
        <v>59</v>
      </c>
      <c r="E119" s="7">
        <v>2</v>
      </c>
      <c r="F119" s="46">
        <v>129.85</v>
      </c>
      <c r="G119" s="46">
        <f t="shared" si="6"/>
        <v>259.7</v>
      </c>
      <c r="H119" s="32">
        <f>H33</f>
        <v>0</v>
      </c>
      <c r="I119" s="46">
        <f t="shared" si="7"/>
        <v>0</v>
      </c>
      <c r="K119" s="51"/>
    </row>
    <row r="120" spans="1:11" x14ac:dyDescent="0.35">
      <c r="A120" s="5" t="s">
        <v>56</v>
      </c>
      <c r="B120" s="5" t="s">
        <v>13</v>
      </c>
      <c r="C120" s="19" t="s">
        <v>14</v>
      </c>
      <c r="D120" s="6" t="s">
        <v>57</v>
      </c>
      <c r="E120" s="7">
        <v>2</v>
      </c>
      <c r="F120" s="46">
        <v>99.11</v>
      </c>
      <c r="G120" s="46">
        <f t="shared" si="6"/>
        <v>198.22</v>
      </c>
      <c r="H120" s="32">
        <f>H32</f>
        <v>0</v>
      </c>
      <c r="I120" s="46">
        <f t="shared" si="7"/>
        <v>0</v>
      </c>
      <c r="K120" s="51"/>
    </row>
    <row r="121" spans="1:11" x14ac:dyDescent="0.35">
      <c r="A121" s="5" t="s">
        <v>20</v>
      </c>
      <c r="B121" s="5" t="s">
        <v>13</v>
      </c>
      <c r="C121" s="19" t="s">
        <v>14</v>
      </c>
      <c r="D121" s="6" t="s">
        <v>21</v>
      </c>
      <c r="E121" s="7">
        <v>2</v>
      </c>
      <c r="F121" s="46">
        <v>157.78</v>
      </c>
      <c r="G121" s="46">
        <f t="shared" si="6"/>
        <v>315.56</v>
      </c>
      <c r="H121" s="32">
        <f>H14</f>
        <v>0</v>
      </c>
      <c r="I121" s="46">
        <f t="shared" si="7"/>
        <v>0</v>
      </c>
      <c r="K121" s="51"/>
    </row>
    <row r="122" spans="1:11" x14ac:dyDescent="0.35">
      <c r="A122" s="5" t="s">
        <v>48</v>
      </c>
      <c r="B122" s="5" t="s">
        <v>13</v>
      </c>
      <c r="C122" s="19" t="s">
        <v>14</v>
      </c>
      <c r="D122" s="6" t="s">
        <v>49</v>
      </c>
      <c r="E122" s="7">
        <v>2</v>
      </c>
      <c r="F122" s="46">
        <v>234.64</v>
      </c>
      <c r="G122" s="46">
        <f t="shared" si="6"/>
        <v>469.28</v>
      </c>
      <c r="H122" s="32">
        <f>H28</f>
        <v>0</v>
      </c>
      <c r="I122" s="46">
        <f t="shared" si="7"/>
        <v>0</v>
      </c>
      <c r="K122" s="51"/>
    </row>
    <row r="123" spans="1:11" x14ac:dyDescent="0.35">
      <c r="A123" s="5" t="s">
        <v>22</v>
      </c>
      <c r="B123" s="5" t="s">
        <v>13</v>
      </c>
      <c r="C123" s="19" t="s">
        <v>14</v>
      </c>
      <c r="D123" s="6" t="s">
        <v>23</v>
      </c>
      <c r="E123" s="7">
        <v>3</v>
      </c>
      <c r="F123" s="46">
        <v>199.36</v>
      </c>
      <c r="G123" s="46">
        <f t="shared" si="6"/>
        <v>598.08000000000004</v>
      </c>
      <c r="H123" s="32">
        <f>H15</f>
        <v>0</v>
      </c>
      <c r="I123" s="46">
        <f t="shared" si="7"/>
        <v>0</v>
      </c>
      <c r="K123" s="51"/>
    </row>
    <row r="124" spans="1:11" x14ac:dyDescent="0.35">
      <c r="A124" s="5" t="s">
        <v>111</v>
      </c>
      <c r="B124" s="5" t="s">
        <v>13</v>
      </c>
      <c r="C124" s="19" t="s">
        <v>14</v>
      </c>
      <c r="D124" s="6" t="s">
        <v>112</v>
      </c>
      <c r="E124" s="7">
        <v>5</v>
      </c>
      <c r="F124" s="46">
        <v>9.52</v>
      </c>
      <c r="G124" s="46">
        <f t="shared" si="6"/>
        <v>47.6</v>
      </c>
      <c r="H124" s="32">
        <f>H65</f>
        <v>0</v>
      </c>
      <c r="I124" s="46">
        <f t="shared" si="7"/>
        <v>0</v>
      </c>
      <c r="K124" s="51"/>
    </row>
    <row r="125" spans="1:11" x14ac:dyDescent="0.35">
      <c r="A125" s="5" t="s">
        <v>40</v>
      </c>
      <c r="B125" s="5" t="s">
        <v>13</v>
      </c>
      <c r="C125" s="19" t="s">
        <v>14</v>
      </c>
      <c r="D125" s="6" t="s">
        <v>41</v>
      </c>
      <c r="E125" s="7">
        <v>5</v>
      </c>
      <c r="F125" s="46">
        <v>169.65</v>
      </c>
      <c r="G125" s="46">
        <f t="shared" si="6"/>
        <v>848.25</v>
      </c>
      <c r="H125" s="32">
        <f>H24</f>
        <v>0</v>
      </c>
      <c r="I125" s="46">
        <f t="shared" si="7"/>
        <v>0</v>
      </c>
      <c r="K125" s="51"/>
    </row>
    <row r="126" spans="1:11" x14ac:dyDescent="0.35">
      <c r="A126" s="5" t="s">
        <v>44</v>
      </c>
      <c r="B126" s="5" t="s">
        <v>13</v>
      </c>
      <c r="C126" s="19" t="s">
        <v>14</v>
      </c>
      <c r="D126" s="6" t="s">
        <v>45</v>
      </c>
      <c r="E126" s="7">
        <v>5</v>
      </c>
      <c r="F126" s="46">
        <v>377.52</v>
      </c>
      <c r="G126" s="46">
        <f t="shared" si="6"/>
        <v>1887.6</v>
      </c>
      <c r="H126" s="32">
        <f>H26</f>
        <v>0</v>
      </c>
      <c r="I126" s="46">
        <f t="shared" si="7"/>
        <v>0</v>
      </c>
      <c r="K126" s="51"/>
    </row>
    <row r="127" spans="1:11" x14ac:dyDescent="0.35">
      <c r="A127" s="5" t="s">
        <v>60</v>
      </c>
      <c r="B127" s="5" t="s">
        <v>13</v>
      </c>
      <c r="C127" s="19" t="s">
        <v>14</v>
      </c>
      <c r="D127" s="6" t="s">
        <v>61</v>
      </c>
      <c r="E127" s="7">
        <v>6</v>
      </c>
      <c r="F127" s="46">
        <v>3.4</v>
      </c>
      <c r="G127" s="46">
        <f t="shared" si="6"/>
        <v>20.399999999999999</v>
      </c>
      <c r="H127" s="32">
        <f>H34</f>
        <v>0</v>
      </c>
      <c r="I127" s="46">
        <f t="shared" si="7"/>
        <v>0</v>
      </c>
      <c r="K127" s="51"/>
    </row>
    <row r="128" spans="1:11" x14ac:dyDescent="0.35">
      <c r="A128" s="5" t="s">
        <v>46</v>
      </c>
      <c r="B128" s="5" t="s">
        <v>13</v>
      </c>
      <c r="C128" s="19" t="s">
        <v>14</v>
      </c>
      <c r="D128" s="6" t="s">
        <v>47</v>
      </c>
      <c r="E128" s="7">
        <v>10</v>
      </c>
      <c r="F128" s="46">
        <v>377.52</v>
      </c>
      <c r="G128" s="46">
        <f t="shared" si="6"/>
        <v>3775.2</v>
      </c>
      <c r="H128" s="32">
        <f>H27</f>
        <v>0</v>
      </c>
      <c r="I128" s="46">
        <f t="shared" si="7"/>
        <v>0</v>
      </c>
      <c r="K128" s="51"/>
    </row>
    <row r="129" spans="1:11" x14ac:dyDescent="0.35">
      <c r="A129" s="5" t="s">
        <v>42</v>
      </c>
      <c r="B129" s="5" t="s">
        <v>13</v>
      </c>
      <c r="C129" s="19" t="s">
        <v>14</v>
      </c>
      <c r="D129" s="6" t="s">
        <v>43</v>
      </c>
      <c r="E129" s="7">
        <v>10</v>
      </c>
      <c r="F129" s="46">
        <v>123.08</v>
      </c>
      <c r="G129" s="46">
        <f t="shared" si="6"/>
        <v>1230.8</v>
      </c>
      <c r="H129" s="32">
        <f>H25</f>
        <v>0</v>
      </c>
      <c r="I129" s="46">
        <f t="shared" si="7"/>
        <v>0</v>
      </c>
      <c r="K129" s="51"/>
    </row>
    <row r="130" spans="1:11" x14ac:dyDescent="0.35">
      <c r="A130" s="5" t="s">
        <v>17</v>
      </c>
      <c r="B130" s="5" t="s">
        <v>13</v>
      </c>
      <c r="C130" s="19" t="s">
        <v>19</v>
      </c>
      <c r="D130" s="6" t="s">
        <v>18</v>
      </c>
      <c r="E130" s="7">
        <v>30</v>
      </c>
      <c r="F130" s="46">
        <v>4.92</v>
      </c>
      <c r="G130" s="46">
        <f t="shared" si="6"/>
        <v>147.6</v>
      </c>
      <c r="H130" s="32">
        <f>H13</f>
        <v>0</v>
      </c>
      <c r="I130" s="46">
        <f t="shared" si="7"/>
        <v>0</v>
      </c>
      <c r="K130" s="51"/>
    </row>
    <row r="131" spans="1:11" x14ac:dyDescent="0.35">
      <c r="A131" s="5" t="s">
        <v>62</v>
      </c>
      <c r="B131" s="5" t="s">
        <v>13</v>
      </c>
      <c r="C131" s="19" t="s">
        <v>64</v>
      </c>
      <c r="D131" s="6" t="s">
        <v>63</v>
      </c>
      <c r="E131" s="7">
        <v>36</v>
      </c>
      <c r="F131" s="46">
        <v>7.08</v>
      </c>
      <c r="G131" s="46">
        <f t="shared" si="6"/>
        <v>254.88</v>
      </c>
      <c r="H131" s="32">
        <f>H35</f>
        <v>0</v>
      </c>
      <c r="I131" s="46">
        <f t="shared" si="7"/>
        <v>0</v>
      </c>
      <c r="K131" s="51"/>
    </row>
    <row r="132" spans="1:11" x14ac:dyDescent="0.35">
      <c r="A132" s="5" t="s">
        <v>65</v>
      </c>
      <c r="B132" s="5" t="s">
        <v>13</v>
      </c>
      <c r="C132" s="19" t="s">
        <v>14</v>
      </c>
      <c r="D132" s="6" t="s">
        <v>66</v>
      </c>
      <c r="E132" s="7">
        <v>6</v>
      </c>
      <c r="F132" s="46">
        <v>418.77</v>
      </c>
      <c r="G132" s="46">
        <f t="shared" si="6"/>
        <v>2512.62</v>
      </c>
      <c r="H132" s="32">
        <f>H36</f>
        <v>0</v>
      </c>
      <c r="I132" s="46">
        <f t="shared" si="7"/>
        <v>0</v>
      </c>
      <c r="K132" s="51"/>
    </row>
    <row r="133" spans="1:11" ht="3" customHeight="1" x14ac:dyDescent="0.35">
      <c r="A133" s="33"/>
      <c r="B133" s="33"/>
      <c r="C133" s="34"/>
      <c r="D133" s="35"/>
      <c r="E133" s="33"/>
      <c r="F133" s="36"/>
      <c r="G133" s="36"/>
      <c r="H133" s="36"/>
      <c r="I133" s="36"/>
    </row>
    <row r="134" spans="1:11" x14ac:dyDescent="0.35">
      <c r="A134" s="27" t="s">
        <v>123</v>
      </c>
      <c r="B134" s="27" t="s">
        <v>7</v>
      </c>
      <c r="C134" s="28" t="s">
        <v>8</v>
      </c>
      <c r="D134" s="29" t="s">
        <v>68</v>
      </c>
      <c r="E134" s="30"/>
      <c r="F134" s="37"/>
      <c r="G134" s="37"/>
      <c r="H134" s="37"/>
      <c r="I134" s="47"/>
    </row>
    <row r="135" spans="1:11" x14ac:dyDescent="0.35">
      <c r="A135" s="5" t="s">
        <v>69</v>
      </c>
      <c r="B135" s="5" t="s">
        <v>13</v>
      </c>
      <c r="C135" s="19" t="s">
        <v>14</v>
      </c>
      <c r="D135" s="6" t="s">
        <v>70</v>
      </c>
      <c r="E135" s="7">
        <v>2</v>
      </c>
      <c r="F135" s="46">
        <v>50.59</v>
      </c>
      <c r="G135" s="46">
        <f>ROUNDUP(E135*F135,2)</f>
        <v>101.18</v>
      </c>
      <c r="H135" s="32">
        <f>H39</f>
        <v>0</v>
      </c>
      <c r="I135" s="46">
        <f>ROUNDUP(E135*H135,2)</f>
        <v>0</v>
      </c>
      <c r="K135" s="51"/>
    </row>
    <row r="136" spans="1:11" x14ac:dyDescent="0.35">
      <c r="A136" s="5" t="s">
        <v>71</v>
      </c>
      <c r="B136" s="5" t="s">
        <v>13</v>
      </c>
      <c r="C136" s="19" t="s">
        <v>14</v>
      </c>
      <c r="D136" s="6" t="s">
        <v>72</v>
      </c>
      <c r="E136" s="7">
        <v>2</v>
      </c>
      <c r="F136" s="46">
        <v>66.040000000000006</v>
      </c>
      <c r="G136" s="46">
        <f>ROUNDUP(E136*F136,2)</f>
        <v>132.08000000000001</v>
      </c>
      <c r="H136" s="32">
        <f>H40</f>
        <v>0</v>
      </c>
      <c r="I136" s="46">
        <f>ROUNDUP(E136*H136,2)</f>
        <v>0</v>
      </c>
      <c r="K136" s="51"/>
    </row>
    <row r="137" spans="1:11" ht="3" customHeight="1" x14ac:dyDescent="0.35">
      <c r="A137" s="33"/>
      <c r="B137" s="33"/>
      <c r="C137" s="34"/>
      <c r="D137" s="35"/>
      <c r="E137" s="33"/>
      <c r="F137" s="36"/>
      <c r="G137" s="36"/>
      <c r="H137" s="36"/>
      <c r="I137" s="36"/>
    </row>
    <row r="138" spans="1:11" x14ac:dyDescent="0.35">
      <c r="A138" s="27" t="s">
        <v>124</v>
      </c>
      <c r="B138" s="27" t="s">
        <v>7</v>
      </c>
      <c r="C138" s="28" t="s">
        <v>8</v>
      </c>
      <c r="D138" s="29" t="s">
        <v>74</v>
      </c>
      <c r="E138" s="30"/>
      <c r="F138" s="37"/>
      <c r="G138" s="37"/>
      <c r="H138" s="37"/>
      <c r="I138" s="47"/>
    </row>
    <row r="139" spans="1:11" x14ac:dyDescent="0.35">
      <c r="A139" s="5" t="s">
        <v>75</v>
      </c>
      <c r="B139" s="5" t="s">
        <v>13</v>
      </c>
      <c r="C139" s="19" t="s">
        <v>77</v>
      </c>
      <c r="D139" s="6" t="s">
        <v>76</v>
      </c>
      <c r="E139" s="7">
        <v>32</v>
      </c>
      <c r="F139" s="46">
        <v>110.96</v>
      </c>
      <c r="G139" s="46">
        <f>ROUNDUP(E139*F139,2)</f>
        <v>3550.72</v>
      </c>
      <c r="H139" s="32">
        <f>H43</f>
        <v>0</v>
      </c>
      <c r="I139" s="46">
        <f>ROUNDUP(E139*H139,2)</f>
        <v>0</v>
      </c>
      <c r="K139" s="51"/>
    </row>
    <row r="140" spans="1:11" x14ac:dyDescent="0.35">
      <c r="A140" s="5" t="s">
        <v>78</v>
      </c>
      <c r="B140" s="5" t="s">
        <v>13</v>
      </c>
      <c r="C140" s="19" t="s">
        <v>80</v>
      </c>
      <c r="D140" s="6" t="s">
        <v>79</v>
      </c>
      <c r="E140" s="7">
        <v>3</v>
      </c>
      <c r="F140" s="46">
        <v>582.04</v>
      </c>
      <c r="G140" s="46">
        <f>ROUNDUP(E140*F140,2)</f>
        <v>1746.12</v>
      </c>
      <c r="H140" s="32">
        <f>H44</f>
        <v>0</v>
      </c>
      <c r="I140" s="46">
        <f>ROUNDUP(E140*H140,2)</f>
        <v>0</v>
      </c>
      <c r="K140" s="51"/>
    </row>
    <row r="141" spans="1:11" x14ac:dyDescent="0.35">
      <c r="A141" s="5" t="s">
        <v>83</v>
      </c>
      <c r="B141" s="5" t="s">
        <v>13</v>
      </c>
      <c r="C141" s="19" t="s">
        <v>77</v>
      </c>
      <c r="D141" s="6" t="s">
        <v>84</v>
      </c>
      <c r="E141" s="7">
        <v>27.5</v>
      </c>
      <c r="F141" s="46">
        <v>43.28</v>
      </c>
      <c r="G141" s="46">
        <f>ROUNDUP(E141*F141,2)</f>
        <v>1190.2</v>
      </c>
      <c r="H141" s="32">
        <f>H46</f>
        <v>0</v>
      </c>
      <c r="I141" s="46">
        <f>ROUNDUP(E141*H141,2)</f>
        <v>0</v>
      </c>
      <c r="K141" s="51"/>
    </row>
    <row r="142" spans="1:11" ht="3" customHeight="1" x14ac:dyDescent="0.35">
      <c r="A142" s="33"/>
      <c r="B142" s="33"/>
      <c r="C142" s="34"/>
      <c r="D142" s="35"/>
      <c r="E142" s="33"/>
      <c r="F142" s="36"/>
      <c r="G142" s="36"/>
      <c r="H142" s="36"/>
      <c r="I142" s="36"/>
    </row>
    <row r="143" spans="1:11" x14ac:dyDescent="0.35">
      <c r="A143" s="27" t="s">
        <v>125</v>
      </c>
      <c r="B143" s="27" t="s">
        <v>7</v>
      </c>
      <c r="C143" s="28" t="s">
        <v>8</v>
      </c>
      <c r="D143" s="29" t="s">
        <v>86</v>
      </c>
      <c r="E143" s="30"/>
      <c r="F143" s="37"/>
      <c r="G143" s="37"/>
      <c r="H143" s="37"/>
      <c r="I143" s="47"/>
    </row>
    <row r="144" spans="1:11" x14ac:dyDescent="0.35">
      <c r="A144" s="5" t="s">
        <v>87</v>
      </c>
      <c r="B144" s="5" t="s">
        <v>13</v>
      </c>
      <c r="C144" s="19" t="s">
        <v>89</v>
      </c>
      <c r="D144" s="6" t="s">
        <v>88</v>
      </c>
      <c r="E144" s="7">
        <v>75</v>
      </c>
      <c r="F144" s="46">
        <v>45.27</v>
      </c>
      <c r="G144" s="46">
        <f>ROUNDUP(E144*F144,2)</f>
        <v>3395.25</v>
      </c>
      <c r="H144" s="32">
        <f>H49</f>
        <v>0</v>
      </c>
      <c r="I144" s="46">
        <f>ROUNDUP(E144*H144,2)</f>
        <v>0</v>
      </c>
      <c r="K144" s="51"/>
    </row>
    <row r="145" spans="1:11" x14ac:dyDescent="0.35">
      <c r="A145" s="5" t="s">
        <v>90</v>
      </c>
      <c r="B145" s="5" t="s">
        <v>13</v>
      </c>
      <c r="C145" s="19" t="s">
        <v>92</v>
      </c>
      <c r="D145" s="6" t="s">
        <v>91</v>
      </c>
      <c r="E145" s="7">
        <v>15</v>
      </c>
      <c r="F145" s="46">
        <v>0.95</v>
      </c>
      <c r="G145" s="46">
        <f>ROUNDUP(E145*F145,2)</f>
        <v>14.25</v>
      </c>
      <c r="H145" s="32">
        <f>H50</f>
        <v>0</v>
      </c>
      <c r="I145" s="46">
        <f>ROUNDUP(E145*H145,2)</f>
        <v>0</v>
      </c>
      <c r="K145" s="51"/>
    </row>
    <row r="146" spans="1:11" x14ac:dyDescent="0.35">
      <c r="A146" s="5" t="s">
        <v>95</v>
      </c>
      <c r="B146" s="5" t="s">
        <v>13</v>
      </c>
      <c r="C146" s="19" t="s">
        <v>89</v>
      </c>
      <c r="D146" s="6" t="s">
        <v>96</v>
      </c>
      <c r="E146" s="7">
        <v>56.06</v>
      </c>
      <c r="F146" s="46">
        <v>25.61</v>
      </c>
      <c r="G146" s="46">
        <f>ROUNDUP(E146*F146,2)</f>
        <v>1435.7</v>
      </c>
      <c r="H146" s="32">
        <f>H52</f>
        <v>0</v>
      </c>
      <c r="I146" s="46">
        <f>ROUNDUP(E146*H146,2)</f>
        <v>0</v>
      </c>
      <c r="K146" s="51"/>
    </row>
    <row r="147" spans="1:11" x14ac:dyDescent="0.35">
      <c r="A147" s="5" t="s">
        <v>97</v>
      </c>
      <c r="B147" s="5" t="s">
        <v>13</v>
      </c>
      <c r="C147" s="19" t="s">
        <v>64</v>
      </c>
      <c r="D147" s="6" t="s">
        <v>98</v>
      </c>
      <c r="E147" s="7">
        <v>59.4</v>
      </c>
      <c r="F147" s="46">
        <v>32.22</v>
      </c>
      <c r="G147" s="46">
        <f>ROUNDUP(E147*F147,2)</f>
        <v>1913.87</v>
      </c>
      <c r="H147" s="32">
        <f>H53</f>
        <v>0</v>
      </c>
      <c r="I147" s="46">
        <f>ROUNDUP(E147*H147,2)</f>
        <v>0</v>
      </c>
      <c r="K147" s="51"/>
    </row>
    <row r="148" spans="1:11" x14ac:dyDescent="0.35">
      <c r="A148" s="5" t="s">
        <v>99</v>
      </c>
      <c r="B148" s="5" t="s">
        <v>13</v>
      </c>
      <c r="C148" s="19" t="s">
        <v>89</v>
      </c>
      <c r="D148" s="6" t="s">
        <v>100</v>
      </c>
      <c r="E148" s="7">
        <v>42</v>
      </c>
      <c r="F148" s="46">
        <v>9.5</v>
      </c>
      <c r="G148" s="46">
        <f>ROUNDUP(E148*F148,2)</f>
        <v>399</v>
      </c>
      <c r="H148" s="32">
        <f>H54</f>
        <v>0</v>
      </c>
      <c r="I148" s="46">
        <f>ROUNDUP(E148*H148,2)</f>
        <v>0</v>
      </c>
      <c r="K148" s="51"/>
    </row>
    <row r="149" spans="1:11" ht="3" customHeight="1" x14ac:dyDescent="0.35">
      <c r="A149" s="33"/>
      <c r="B149" s="33"/>
      <c r="C149" s="34"/>
      <c r="D149" s="35"/>
      <c r="E149" s="33"/>
      <c r="F149" s="36"/>
      <c r="G149" s="36"/>
      <c r="H149" s="36"/>
      <c r="I149" s="36"/>
    </row>
    <row r="150" spans="1:11" x14ac:dyDescent="0.35">
      <c r="A150" s="27" t="s">
        <v>126</v>
      </c>
      <c r="B150" s="27" t="s">
        <v>7</v>
      </c>
      <c r="C150" s="28" t="s">
        <v>8</v>
      </c>
      <c r="D150" s="29" t="s">
        <v>102</v>
      </c>
      <c r="E150" s="30"/>
      <c r="F150" s="37"/>
      <c r="G150" s="37"/>
      <c r="H150" s="37"/>
      <c r="I150" s="47"/>
    </row>
    <row r="151" spans="1:11" x14ac:dyDescent="0.35">
      <c r="A151" s="5" t="s">
        <v>103</v>
      </c>
      <c r="B151" s="5" t="s">
        <v>13</v>
      </c>
      <c r="C151" s="19" t="s">
        <v>14</v>
      </c>
      <c r="D151" s="6" t="s">
        <v>104</v>
      </c>
      <c r="E151" s="7">
        <v>3</v>
      </c>
      <c r="F151" s="46">
        <v>1395</v>
      </c>
      <c r="G151" s="46">
        <f>ROUNDUP(E151*F151,2)</f>
        <v>4185</v>
      </c>
      <c r="H151" s="32">
        <f>H57</f>
        <v>0</v>
      </c>
      <c r="I151" s="46">
        <f>ROUNDUP(E151*H151,2)</f>
        <v>0</v>
      </c>
      <c r="K151" s="51"/>
    </row>
    <row r="152" spans="1:11" x14ac:dyDescent="0.35">
      <c r="A152" s="5" t="s">
        <v>105</v>
      </c>
      <c r="B152" s="5" t="s">
        <v>13</v>
      </c>
      <c r="C152" s="19" t="s">
        <v>14</v>
      </c>
      <c r="D152" s="6" t="s">
        <v>106</v>
      </c>
      <c r="E152" s="7">
        <v>1</v>
      </c>
      <c r="F152" s="46">
        <v>546.05999999999995</v>
      </c>
      <c r="G152" s="46">
        <f>ROUNDUP(E152*F152,2)</f>
        <v>546.05999999999995</v>
      </c>
      <c r="H152" s="32">
        <f>H58</f>
        <v>0</v>
      </c>
      <c r="I152" s="46">
        <f>ROUNDUP(E152*H152,2)</f>
        <v>0</v>
      </c>
      <c r="K152" s="51"/>
    </row>
    <row r="153" spans="1:11" ht="3" customHeight="1" x14ac:dyDescent="0.35">
      <c r="A153" s="33"/>
      <c r="B153" s="33"/>
      <c r="C153" s="34"/>
      <c r="D153" s="35"/>
      <c r="E153" s="33"/>
      <c r="F153" s="36"/>
      <c r="G153" s="36"/>
      <c r="H153" s="36"/>
      <c r="I153" s="36"/>
    </row>
    <row r="154" spans="1:11" x14ac:dyDescent="0.35">
      <c r="A154" s="8" t="s">
        <v>127</v>
      </c>
      <c r="B154" s="8" t="s">
        <v>7</v>
      </c>
      <c r="C154" s="23" t="s">
        <v>8</v>
      </c>
      <c r="D154" s="9" t="s">
        <v>128</v>
      </c>
      <c r="E154" s="24"/>
      <c r="F154" s="38"/>
      <c r="G154" s="38"/>
      <c r="H154" s="38"/>
      <c r="I154" s="48"/>
    </row>
    <row r="155" spans="1:11" x14ac:dyDescent="0.35">
      <c r="A155" s="27" t="s">
        <v>129</v>
      </c>
      <c r="B155" s="27" t="s">
        <v>7</v>
      </c>
      <c r="C155" s="28" t="s">
        <v>8</v>
      </c>
      <c r="D155" s="29" t="s">
        <v>10</v>
      </c>
      <c r="E155" s="30"/>
      <c r="F155" s="37"/>
      <c r="G155" s="37"/>
      <c r="H155" s="37"/>
      <c r="I155" s="47"/>
    </row>
    <row r="156" spans="1:11" x14ac:dyDescent="0.35">
      <c r="A156" s="5" t="s">
        <v>11</v>
      </c>
      <c r="B156" s="5" t="s">
        <v>13</v>
      </c>
      <c r="C156" s="19" t="s">
        <v>14</v>
      </c>
      <c r="D156" s="6" t="s">
        <v>12</v>
      </c>
      <c r="E156" s="7">
        <v>6</v>
      </c>
      <c r="F156" s="46">
        <v>280.62</v>
      </c>
      <c r="G156" s="46">
        <f>ROUNDUP(E156*F156,2)</f>
        <v>1683.72</v>
      </c>
      <c r="H156" s="32">
        <f>H10</f>
        <v>0</v>
      </c>
      <c r="I156" s="46">
        <f>ROUNDUP(E156*H156,2)</f>
        <v>0</v>
      </c>
      <c r="K156" s="51"/>
    </row>
    <row r="157" spans="1:11" ht="3" customHeight="1" x14ac:dyDescent="0.35">
      <c r="A157" s="33"/>
      <c r="B157" s="33"/>
      <c r="C157" s="34"/>
      <c r="D157" s="35"/>
      <c r="E157" s="33"/>
      <c r="F157" s="36"/>
      <c r="G157" s="36"/>
      <c r="H157" s="36"/>
      <c r="I157" s="36"/>
    </row>
    <row r="158" spans="1:11" x14ac:dyDescent="0.35">
      <c r="A158" s="27" t="s">
        <v>130</v>
      </c>
      <c r="B158" s="27" t="s">
        <v>7</v>
      </c>
      <c r="C158" s="28" t="s">
        <v>8</v>
      </c>
      <c r="D158" s="29" t="s">
        <v>16</v>
      </c>
      <c r="E158" s="30"/>
      <c r="F158" s="37"/>
      <c r="G158" s="37"/>
      <c r="H158" s="37"/>
      <c r="I158" s="47"/>
    </row>
    <row r="159" spans="1:11" x14ac:dyDescent="0.35">
      <c r="A159" s="5" t="s">
        <v>24</v>
      </c>
      <c r="B159" s="5" t="s">
        <v>13</v>
      </c>
      <c r="C159" s="19" t="s">
        <v>14</v>
      </c>
      <c r="D159" s="6" t="s">
        <v>25</v>
      </c>
      <c r="E159" s="7">
        <v>1</v>
      </c>
      <c r="F159" s="46">
        <v>528.08000000000004</v>
      </c>
      <c r="G159" s="46">
        <f t="shared" ref="G159:G173" si="8">ROUNDUP(E159*F159,2)</f>
        <v>528.08000000000004</v>
      </c>
      <c r="H159" s="32">
        <f>H16</f>
        <v>0</v>
      </c>
      <c r="I159" s="46">
        <f t="shared" ref="I159:I173" si="9">ROUNDUP(E159*H159,2)</f>
        <v>0</v>
      </c>
      <c r="K159" s="51"/>
    </row>
    <row r="160" spans="1:11" x14ac:dyDescent="0.35">
      <c r="A160" s="5" t="s">
        <v>58</v>
      </c>
      <c r="B160" s="5" t="s">
        <v>13</v>
      </c>
      <c r="C160" s="19" t="s">
        <v>14</v>
      </c>
      <c r="D160" s="6" t="s">
        <v>59</v>
      </c>
      <c r="E160" s="7">
        <v>1</v>
      </c>
      <c r="F160" s="46">
        <v>129.85</v>
      </c>
      <c r="G160" s="46">
        <f t="shared" si="8"/>
        <v>129.85</v>
      </c>
      <c r="H160" s="32">
        <f>H33</f>
        <v>0</v>
      </c>
      <c r="I160" s="46">
        <f t="shared" si="9"/>
        <v>0</v>
      </c>
      <c r="K160" s="51"/>
    </row>
    <row r="161" spans="1:11" x14ac:dyDescent="0.35">
      <c r="A161" s="5" t="s">
        <v>44</v>
      </c>
      <c r="B161" s="5" t="s">
        <v>13</v>
      </c>
      <c r="C161" s="19" t="s">
        <v>14</v>
      </c>
      <c r="D161" s="6" t="s">
        <v>45</v>
      </c>
      <c r="E161" s="7">
        <v>2</v>
      </c>
      <c r="F161" s="46">
        <v>377.52</v>
      </c>
      <c r="G161" s="46">
        <f t="shared" si="8"/>
        <v>755.04</v>
      </c>
      <c r="H161" s="32">
        <f>H26</f>
        <v>0</v>
      </c>
      <c r="I161" s="46">
        <f t="shared" si="9"/>
        <v>0</v>
      </c>
      <c r="K161" s="51"/>
    </row>
    <row r="162" spans="1:11" x14ac:dyDescent="0.35">
      <c r="A162" s="5" t="s">
        <v>40</v>
      </c>
      <c r="B162" s="5" t="s">
        <v>13</v>
      </c>
      <c r="C162" s="19" t="s">
        <v>14</v>
      </c>
      <c r="D162" s="6" t="s">
        <v>41</v>
      </c>
      <c r="E162" s="7">
        <v>2</v>
      </c>
      <c r="F162" s="46">
        <v>169.65</v>
      </c>
      <c r="G162" s="46">
        <f t="shared" si="8"/>
        <v>339.3</v>
      </c>
      <c r="H162" s="32">
        <f>H24</f>
        <v>0</v>
      </c>
      <c r="I162" s="46">
        <f t="shared" si="9"/>
        <v>0</v>
      </c>
      <c r="K162" s="51"/>
    </row>
    <row r="163" spans="1:11" x14ac:dyDescent="0.35">
      <c r="A163" s="5" t="s">
        <v>56</v>
      </c>
      <c r="B163" s="5" t="s">
        <v>13</v>
      </c>
      <c r="C163" s="19" t="s">
        <v>14</v>
      </c>
      <c r="D163" s="6" t="s">
        <v>57</v>
      </c>
      <c r="E163" s="7">
        <v>2</v>
      </c>
      <c r="F163" s="46">
        <v>99.11</v>
      </c>
      <c r="G163" s="46">
        <f t="shared" si="8"/>
        <v>198.22</v>
      </c>
      <c r="H163" s="32">
        <f>H32</f>
        <v>0</v>
      </c>
      <c r="I163" s="46">
        <f t="shared" si="9"/>
        <v>0</v>
      </c>
      <c r="K163" s="51"/>
    </row>
    <row r="164" spans="1:11" x14ac:dyDescent="0.35">
      <c r="A164" s="5" t="s">
        <v>26</v>
      </c>
      <c r="B164" s="5" t="s">
        <v>13</v>
      </c>
      <c r="C164" s="19" t="s">
        <v>14</v>
      </c>
      <c r="D164" s="6" t="s">
        <v>27</v>
      </c>
      <c r="E164" s="7">
        <v>2</v>
      </c>
      <c r="F164" s="46">
        <v>442.25</v>
      </c>
      <c r="G164" s="46">
        <f t="shared" si="8"/>
        <v>884.5</v>
      </c>
      <c r="H164" s="32">
        <f>H17</f>
        <v>0</v>
      </c>
      <c r="I164" s="46">
        <f t="shared" si="9"/>
        <v>0</v>
      </c>
      <c r="K164" s="51"/>
    </row>
    <row r="165" spans="1:11" x14ac:dyDescent="0.35">
      <c r="A165" s="5" t="s">
        <v>36</v>
      </c>
      <c r="B165" s="5" t="s">
        <v>13</v>
      </c>
      <c r="C165" s="19" t="s">
        <v>14</v>
      </c>
      <c r="D165" s="6" t="s">
        <v>37</v>
      </c>
      <c r="E165" s="7">
        <v>2</v>
      </c>
      <c r="F165" s="46">
        <v>220.49</v>
      </c>
      <c r="G165" s="46">
        <f t="shared" si="8"/>
        <v>440.98</v>
      </c>
      <c r="H165" s="32">
        <f>H22</f>
        <v>0</v>
      </c>
      <c r="I165" s="46">
        <f t="shared" si="9"/>
        <v>0</v>
      </c>
      <c r="K165" s="51"/>
    </row>
    <row r="166" spans="1:11" x14ac:dyDescent="0.35">
      <c r="A166" s="5" t="s">
        <v>48</v>
      </c>
      <c r="B166" s="5" t="s">
        <v>13</v>
      </c>
      <c r="C166" s="19" t="s">
        <v>14</v>
      </c>
      <c r="D166" s="6" t="s">
        <v>49</v>
      </c>
      <c r="E166" s="7">
        <v>3</v>
      </c>
      <c r="F166" s="46">
        <v>234.64</v>
      </c>
      <c r="G166" s="46">
        <f t="shared" si="8"/>
        <v>703.92</v>
      </c>
      <c r="H166" s="32">
        <f>H28</f>
        <v>0</v>
      </c>
      <c r="I166" s="46">
        <f t="shared" si="9"/>
        <v>0</v>
      </c>
      <c r="K166" s="51"/>
    </row>
    <row r="167" spans="1:11" x14ac:dyDescent="0.35">
      <c r="A167" s="5" t="s">
        <v>38</v>
      </c>
      <c r="B167" s="5" t="s">
        <v>13</v>
      </c>
      <c r="C167" s="19" t="s">
        <v>14</v>
      </c>
      <c r="D167" s="6" t="s">
        <v>39</v>
      </c>
      <c r="E167" s="7">
        <v>4</v>
      </c>
      <c r="F167" s="46">
        <v>108.91</v>
      </c>
      <c r="G167" s="46">
        <f t="shared" si="8"/>
        <v>435.64</v>
      </c>
      <c r="H167" s="32">
        <f>H23</f>
        <v>0</v>
      </c>
      <c r="I167" s="46">
        <f t="shared" si="9"/>
        <v>0</v>
      </c>
      <c r="K167" s="51"/>
    </row>
    <row r="168" spans="1:11" x14ac:dyDescent="0.35">
      <c r="A168" s="5" t="s">
        <v>46</v>
      </c>
      <c r="B168" s="5" t="s">
        <v>13</v>
      </c>
      <c r="C168" s="19" t="s">
        <v>14</v>
      </c>
      <c r="D168" s="6" t="s">
        <v>47</v>
      </c>
      <c r="E168" s="7">
        <v>4</v>
      </c>
      <c r="F168" s="46">
        <v>377.52</v>
      </c>
      <c r="G168" s="46">
        <f t="shared" si="8"/>
        <v>1510.08</v>
      </c>
      <c r="H168" s="32">
        <f>H27</f>
        <v>0</v>
      </c>
      <c r="I168" s="46">
        <f t="shared" si="9"/>
        <v>0</v>
      </c>
      <c r="K168" s="51"/>
    </row>
    <row r="169" spans="1:11" x14ac:dyDescent="0.35">
      <c r="A169" s="5" t="s">
        <v>42</v>
      </c>
      <c r="B169" s="5" t="s">
        <v>13</v>
      </c>
      <c r="C169" s="19" t="s">
        <v>14</v>
      </c>
      <c r="D169" s="6" t="s">
        <v>43</v>
      </c>
      <c r="E169" s="7">
        <v>4</v>
      </c>
      <c r="F169" s="46">
        <v>123.08</v>
      </c>
      <c r="G169" s="46">
        <f t="shared" si="8"/>
        <v>492.32</v>
      </c>
      <c r="H169" s="32">
        <f>H25</f>
        <v>0</v>
      </c>
      <c r="I169" s="46">
        <f t="shared" si="9"/>
        <v>0</v>
      </c>
      <c r="K169" s="51"/>
    </row>
    <row r="170" spans="1:11" x14ac:dyDescent="0.35">
      <c r="A170" s="5" t="s">
        <v>111</v>
      </c>
      <c r="B170" s="5" t="s">
        <v>13</v>
      </c>
      <c r="C170" s="19" t="s">
        <v>14</v>
      </c>
      <c r="D170" s="6" t="s">
        <v>112</v>
      </c>
      <c r="E170" s="7">
        <v>6</v>
      </c>
      <c r="F170" s="46">
        <v>9.52</v>
      </c>
      <c r="G170" s="46">
        <f t="shared" si="8"/>
        <v>57.12</v>
      </c>
      <c r="H170" s="32">
        <f>H65</f>
        <v>0</v>
      </c>
      <c r="I170" s="46">
        <f t="shared" si="9"/>
        <v>0</v>
      </c>
      <c r="K170" s="51"/>
    </row>
    <row r="171" spans="1:11" x14ac:dyDescent="0.35">
      <c r="A171" s="5" t="s">
        <v>17</v>
      </c>
      <c r="B171" s="5" t="s">
        <v>13</v>
      </c>
      <c r="C171" s="19" t="s">
        <v>19</v>
      </c>
      <c r="D171" s="6" t="s">
        <v>18</v>
      </c>
      <c r="E171" s="7">
        <v>12</v>
      </c>
      <c r="F171" s="46">
        <v>4.92</v>
      </c>
      <c r="G171" s="46">
        <f t="shared" si="8"/>
        <v>59.04</v>
      </c>
      <c r="H171" s="32">
        <f>H13</f>
        <v>0</v>
      </c>
      <c r="I171" s="46">
        <f t="shared" si="9"/>
        <v>0</v>
      </c>
      <c r="K171" s="51"/>
    </row>
    <row r="172" spans="1:11" x14ac:dyDescent="0.35">
      <c r="A172" s="5" t="s">
        <v>62</v>
      </c>
      <c r="B172" s="5" t="s">
        <v>13</v>
      </c>
      <c r="C172" s="19" t="s">
        <v>64</v>
      </c>
      <c r="D172" s="6" t="s">
        <v>63</v>
      </c>
      <c r="E172" s="7">
        <v>14.4</v>
      </c>
      <c r="F172" s="46">
        <v>7.08</v>
      </c>
      <c r="G172" s="46">
        <f t="shared" si="8"/>
        <v>101.96</v>
      </c>
      <c r="H172" s="32">
        <f>H35</f>
        <v>0</v>
      </c>
      <c r="I172" s="46">
        <f t="shared" si="9"/>
        <v>0</v>
      </c>
      <c r="K172" s="51"/>
    </row>
    <row r="173" spans="1:11" x14ac:dyDescent="0.35">
      <c r="A173" s="5" t="s">
        <v>65</v>
      </c>
      <c r="B173" s="5" t="s">
        <v>13</v>
      </c>
      <c r="C173" s="19" t="s">
        <v>14</v>
      </c>
      <c r="D173" s="6" t="s">
        <v>66</v>
      </c>
      <c r="E173" s="7">
        <v>3</v>
      </c>
      <c r="F173" s="46">
        <v>418.77</v>
      </c>
      <c r="G173" s="46">
        <f t="shared" si="8"/>
        <v>1256.31</v>
      </c>
      <c r="H173" s="32">
        <f>H36</f>
        <v>0</v>
      </c>
      <c r="I173" s="46">
        <f t="shared" si="9"/>
        <v>0</v>
      </c>
      <c r="K173" s="51"/>
    </row>
    <row r="174" spans="1:11" ht="3" customHeight="1" x14ac:dyDescent="0.35">
      <c r="A174" s="33"/>
      <c r="B174" s="33"/>
      <c r="C174" s="34"/>
      <c r="D174" s="35"/>
      <c r="E174" s="33"/>
      <c r="F174" s="36"/>
      <c r="G174" s="36"/>
      <c r="H174" s="36"/>
      <c r="I174" s="36"/>
    </row>
    <row r="175" spans="1:11" x14ac:dyDescent="0.35">
      <c r="A175" s="27" t="s">
        <v>131</v>
      </c>
      <c r="B175" s="27" t="s">
        <v>7</v>
      </c>
      <c r="C175" s="28" t="s">
        <v>8</v>
      </c>
      <c r="D175" s="29" t="s">
        <v>74</v>
      </c>
      <c r="E175" s="30"/>
      <c r="F175" s="37"/>
      <c r="G175" s="37"/>
      <c r="H175" s="37"/>
      <c r="I175" s="47"/>
    </row>
    <row r="176" spans="1:11" x14ac:dyDescent="0.35">
      <c r="A176" s="5" t="s">
        <v>75</v>
      </c>
      <c r="B176" s="5" t="s">
        <v>13</v>
      </c>
      <c r="C176" s="19" t="s">
        <v>77</v>
      </c>
      <c r="D176" s="6" t="s">
        <v>76</v>
      </c>
      <c r="E176" s="7">
        <v>14</v>
      </c>
      <c r="F176" s="46">
        <v>110.96</v>
      </c>
      <c r="G176" s="46">
        <f>ROUNDUP(E176*F176,2)</f>
        <v>1553.44</v>
      </c>
      <c r="H176" s="32">
        <f>H43</f>
        <v>0</v>
      </c>
      <c r="I176" s="46">
        <f>ROUNDUP(E176*H176,2)</f>
        <v>0</v>
      </c>
      <c r="K176" s="51"/>
    </row>
    <row r="177" spans="1:11" x14ac:dyDescent="0.35">
      <c r="A177" s="5" t="s">
        <v>132</v>
      </c>
      <c r="B177" s="5" t="s">
        <v>13</v>
      </c>
      <c r="C177" s="19" t="s">
        <v>80</v>
      </c>
      <c r="D177" s="6" t="s">
        <v>133</v>
      </c>
      <c r="E177" s="7">
        <v>1</v>
      </c>
      <c r="F177" s="46">
        <v>857.42</v>
      </c>
      <c r="G177" s="46">
        <f>ROUNDUP(E177*F177,2)</f>
        <v>857.42</v>
      </c>
      <c r="H177" s="56"/>
      <c r="I177" s="46">
        <f>ROUNDUP(E177*H177,2)</f>
        <v>0</v>
      </c>
      <c r="K177" s="51"/>
    </row>
    <row r="178" spans="1:11" ht="26" x14ac:dyDescent="0.35">
      <c r="A178" s="5" t="s">
        <v>81</v>
      </c>
      <c r="B178" s="5" t="s">
        <v>13</v>
      </c>
      <c r="C178" s="19" t="s">
        <v>80</v>
      </c>
      <c r="D178" s="6" t="s">
        <v>82</v>
      </c>
      <c r="E178" s="7">
        <v>2</v>
      </c>
      <c r="F178" s="46">
        <v>623.04999999999995</v>
      </c>
      <c r="G178" s="46">
        <f>ROUNDUP(E178*F178,2)</f>
        <v>1246.0999999999999</v>
      </c>
      <c r="H178" s="32">
        <f>H45</f>
        <v>0</v>
      </c>
      <c r="I178" s="46">
        <f>ROUNDUP(E178*H178,2)</f>
        <v>0</v>
      </c>
      <c r="K178" s="51"/>
    </row>
    <row r="179" spans="1:11" x14ac:dyDescent="0.35">
      <c r="A179" s="5" t="s">
        <v>83</v>
      </c>
      <c r="B179" s="5" t="s">
        <v>13</v>
      </c>
      <c r="C179" s="19" t="s">
        <v>77</v>
      </c>
      <c r="D179" s="6" t="s">
        <v>84</v>
      </c>
      <c r="E179" s="7">
        <v>44</v>
      </c>
      <c r="F179" s="46">
        <v>43.28</v>
      </c>
      <c r="G179" s="46">
        <f>ROUNDUP(E179*F179,2)</f>
        <v>1904.32</v>
      </c>
      <c r="H179" s="32">
        <f>H46</f>
        <v>0</v>
      </c>
      <c r="I179" s="46">
        <f>ROUNDUP(E179*H179,2)</f>
        <v>0</v>
      </c>
      <c r="K179" s="51"/>
    </row>
    <row r="180" spans="1:11" ht="3" customHeight="1" x14ac:dyDescent="0.35">
      <c r="A180" s="33"/>
      <c r="B180" s="33"/>
      <c r="C180" s="34"/>
      <c r="D180" s="35"/>
      <c r="E180" s="33"/>
      <c r="F180" s="36"/>
      <c r="G180" s="36"/>
      <c r="H180" s="45"/>
      <c r="I180" s="36"/>
    </row>
    <row r="181" spans="1:11" x14ac:dyDescent="0.35">
      <c r="A181" s="27" t="s">
        <v>134</v>
      </c>
      <c r="B181" s="27" t="s">
        <v>7</v>
      </c>
      <c r="C181" s="28" t="s">
        <v>8</v>
      </c>
      <c r="D181" s="29" t="s">
        <v>86</v>
      </c>
      <c r="E181" s="30"/>
      <c r="F181" s="37"/>
      <c r="G181" s="37"/>
      <c r="H181" s="37"/>
      <c r="I181" s="47"/>
    </row>
    <row r="182" spans="1:11" x14ac:dyDescent="0.35">
      <c r="A182" s="5" t="s">
        <v>87</v>
      </c>
      <c r="B182" s="5" t="s">
        <v>13</v>
      </c>
      <c r="C182" s="19" t="s">
        <v>89</v>
      </c>
      <c r="D182" s="6" t="s">
        <v>88</v>
      </c>
      <c r="E182" s="7">
        <v>66</v>
      </c>
      <c r="F182" s="46">
        <v>45.27</v>
      </c>
      <c r="G182" s="46">
        <f>ROUNDUP(E182*F182,2)</f>
        <v>2987.82</v>
      </c>
      <c r="H182" s="32">
        <f>H49</f>
        <v>0</v>
      </c>
      <c r="I182" s="46">
        <f>ROUNDUP(E182*H182,2)</f>
        <v>0</v>
      </c>
      <c r="K182" s="51"/>
    </row>
    <row r="183" spans="1:11" x14ac:dyDescent="0.35">
      <c r="A183" s="5" t="s">
        <v>90</v>
      </c>
      <c r="B183" s="5" t="s">
        <v>13</v>
      </c>
      <c r="C183" s="19" t="s">
        <v>92</v>
      </c>
      <c r="D183" s="6" t="s">
        <v>91</v>
      </c>
      <c r="E183" s="7">
        <v>6</v>
      </c>
      <c r="F183" s="46">
        <v>0.95</v>
      </c>
      <c r="G183" s="46">
        <f>ROUNDUP(E183*F183,2)</f>
        <v>5.7</v>
      </c>
      <c r="H183" s="32">
        <f>H50</f>
        <v>0</v>
      </c>
      <c r="I183" s="46">
        <f>ROUNDUP(E183*H183,2)</f>
        <v>0</v>
      </c>
      <c r="K183" s="51"/>
    </row>
    <row r="184" spans="1:11" x14ac:dyDescent="0.35">
      <c r="A184" s="5" t="s">
        <v>93</v>
      </c>
      <c r="B184" s="5" t="s">
        <v>13</v>
      </c>
      <c r="C184" s="19" t="s">
        <v>89</v>
      </c>
      <c r="D184" s="6" t="s">
        <v>94</v>
      </c>
      <c r="E184" s="7">
        <v>7.5</v>
      </c>
      <c r="F184" s="46">
        <v>6.91</v>
      </c>
      <c r="G184" s="46">
        <f>ROUNDUP(E184*F184,2)</f>
        <v>51.83</v>
      </c>
      <c r="H184" s="32">
        <f>H51</f>
        <v>0</v>
      </c>
      <c r="I184" s="46">
        <f>ROUNDUP(E184*H184,2)</f>
        <v>0</v>
      </c>
      <c r="K184" s="51"/>
    </row>
    <row r="185" spans="1:11" x14ac:dyDescent="0.35">
      <c r="A185" s="5" t="s">
        <v>95</v>
      </c>
      <c r="B185" s="5" t="s">
        <v>13</v>
      </c>
      <c r="C185" s="19" t="s">
        <v>89</v>
      </c>
      <c r="D185" s="6" t="s">
        <v>96</v>
      </c>
      <c r="E185" s="7">
        <v>18</v>
      </c>
      <c r="F185" s="46">
        <v>25.61</v>
      </c>
      <c r="G185" s="46">
        <f>ROUNDUP(E185*F185,2)</f>
        <v>460.98</v>
      </c>
      <c r="H185" s="32">
        <f>H52</f>
        <v>0</v>
      </c>
      <c r="I185" s="46">
        <f>ROUNDUP(E185*H185,2)</f>
        <v>0</v>
      </c>
      <c r="K185" s="51"/>
    </row>
    <row r="186" spans="1:11" x14ac:dyDescent="0.35">
      <c r="A186" s="5" t="s">
        <v>97</v>
      </c>
      <c r="B186" s="5" t="s">
        <v>13</v>
      </c>
      <c r="C186" s="19" t="s">
        <v>64</v>
      </c>
      <c r="D186" s="6" t="s">
        <v>98</v>
      </c>
      <c r="E186" s="7">
        <v>51.48</v>
      </c>
      <c r="F186" s="46">
        <v>32.22</v>
      </c>
      <c r="G186" s="46">
        <f>ROUNDUP(E186*F186,2)</f>
        <v>1658.69</v>
      </c>
      <c r="H186" s="32">
        <f>H53</f>
        <v>0</v>
      </c>
      <c r="I186" s="46">
        <f>ROUNDUP(E186*H186,2)</f>
        <v>0</v>
      </c>
      <c r="K186" s="51"/>
    </row>
    <row r="187" spans="1:11" ht="3" customHeight="1" x14ac:dyDescent="0.35">
      <c r="A187" s="33"/>
      <c r="B187" s="33"/>
      <c r="C187" s="34"/>
      <c r="D187" s="35"/>
      <c r="E187" s="33"/>
      <c r="F187" s="36"/>
      <c r="G187" s="36"/>
      <c r="H187" s="36"/>
      <c r="I187" s="36"/>
    </row>
    <row r="188" spans="1:11" x14ac:dyDescent="0.35">
      <c r="A188" s="27" t="s">
        <v>135</v>
      </c>
      <c r="B188" s="27" t="s">
        <v>7</v>
      </c>
      <c r="C188" s="28" t="s">
        <v>8</v>
      </c>
      <c r="D188" s="29" t="s">
        <v>68</v>
      </c>
      <c r="E188" s="30"/>
      <c r="F188" s="37"/>
      <c r="G188" s="37"/>
      <c r="H188" s="37"/>
      <c r="I188" s="47"/>
    </row>
    <row r="189" spans="1:11" x14ac:dyDescent="0.35">
      <c r="A189" s="5" t="s">
        <v>69</v>
      </c>
      <c r="B189" s="5" t="s">
        <v>13</v>
      </c>
      <c r="C189" s="19" t="s">
        <v>14</v>
      </c>
      <c r="D189" s="6" t="s">
        <v>70</v>
      </c>
      <c r="E189" s="7">
        <v>2</v>
      </c>
      <c r="F189" s="46">
        <v>50.59</v>
      </c>
      <c r="G189" s="46">
        <f>ROUNDUP(E189*F189,2)</f>
        <v>101.18</v>
      </c>
      <c r="H189" s="32">
        <f>H39</f>
        <v>0</v>
      </c>
      <c r="I189" s="46">
        <f>ROUNDUP(E189*H189,2)</f>
        <v>0</v>
      </c>
      <c r="K189" s="51"/>
    </row>
    <row r="190" spans="1:11" x14ac:dyDescent="0.35">
      <c r="A190" s="5" t="s">
        <v>71</v>
      </c>
      <c r="B190" s="5" t="s">
        <v>13</v>
      </c>
      <c r="C190" s="19" t="s">
        <v>14</v>
      </c>
      <c r="D190" s="6" t="s">
        <v>72</v>
      </c>
      <c r="E190" s="7">
        <v>2</v>
      </c>
      <c r="F190" s="46">
        <v>66.040000000000006</v>
      </c>
      <c r="G190" s="46">
        <f>ROUNDUP(E190*F190,2)</f>
        <v>132.08000000000001</v>
      </c>
      <c r="H190" s="32">
        <f>H40</f>
        <v>0</v>
      </c>
      <c r="I190" s="46">
        <f>ROUNDUP(E190*H190,2)</f>
        <v>0</v>
      </c>
      <c r="K190" s="51"/>
    </row>
    <row r="191" spans="1:11" ht="3" customHeight="1" x14ac:dyDescent="0.35">
      <c r="A191" s="33"/>
      <c r="B191" s="33"/>
      <c r="C191" s="34"/>
      <c r="D191" s="35"/>
      <c r="E191" s="33"/>
      <c r="F191" s="36"/>
      <c r="G191" s="36"/>
      <c r="H191" s="36"/>
      <c r="I191" s="36"/>
    </row>
    <row r="192" spans="1:11" x14ac:dyDescent="0.35">
      <c r="A192" s="27" t="s">
        <v>136</v>
      </c>
      <c r="B192" s="27" t="s">
        <v>7</v>
      </c>
      <c r="C192" s="28" t="s">
        <v>8</v>
      </c>
      <c r="D192" s="29" t="s">
        <v>102</v>
      </c>
      <c r="E192" s="30"/>
      <c r="F192" s="37"/>
      <c r="G192" s="37"/>
      <c r="H192" s="37"/>
      <c r="I192" s="47"/>
    </row>
    <row r="193" spans="1:11" x14ac:dyDescent="0.35">
      <c r="A193" s="5" t="s">
        <v>103</v>
      </c>
      <c r="B193" s="5" t="s">
        <v>13</v>
      </c>
      <c r="C193" s="19" t="s">
        <v>14</v>
      </c>
      <c r="D193" s="6" t="s">
        <v>104</v>
      </c>
      <c r="E193" s="7">
        <v>3</v>
      </c>
      <c r="F193" s="46">
        <v>1395</v>
      </c>
      <c r="G193" s="46">
        <f>ROUNDUP(E193*F193,2)</f>
        <v>4185</v>
      </c>
      <c r="H193" s="32">
        <f>H57</f>
        <v>0</v>
      </c>
      <c r="I193" s="46">
        <f>ROUNDUP(E193*H193,2)</f>
        <v>0</v>
      </c>
      <c r="K193" s="51"/>
    </row>
    <row r="194" spans="1:11" x14ac:dyDescent="0.35">
      <c r="A194" s="5" t="s">
        <v>105</v>
      </c>
      <c r="B194" s="5" t="s">
        <v>13</v>
      </c>
      <c r="C194" s="19" t="s">
        <v>14</v>
      </c>
      <c r="D194" s="6" t="s">
        <v>106</v>
      </c>
      <c r="E194" s="7">
        <v>1</v>
      </c>
      <c r="F194" s="46">
        <v>546.05999999999995</v>
      </c>
      <c r="G194" s="46">
        <f>ROUNDUP(E194*F194,2)</f>
        <v>546.05999999999995</v>
      </c>
      <c r="H194" s="32">
        <f>H58</f>
        <v>0</v>
      </c>
      <c r="I194" s="46">
        <f>ROUNDUP(E194*H194,2)</f>
        <v>0</v>
      </c>
      <c r="K194" s="51"/>
    </row>
    <row r="195" spans="1:11" ht="3" customHeight="1" x14ac:dyDescent="0.35">
      <c r="A195" s="33"/>
      <c r="B195" s="33"/>
      <c r="C195" s="34"/>
      <c r="D195" s="35"/>
      <c r="E195" s="33"/>
      <c r="F195" s="36"/>
      <c r="G195" s="36"/>
      <c r="H195" s="45"/>
      <c r="I195" s="36"/>
    </row>
    <row r="196" spans="1:11" x14ac:dyDescent="0.35">
      <c r="A196" s="8" t="s">
        <v>137</v>
      </c>
      <c r="B196" s="8" t="s">
        <v>7</v>
      </c>
      <c r="C196" s="23" t="s">
        <v>8</v>
      </c>
      <c r="D196" s="9" t="s">
        <v>138</v>
      </c>
      <c r="E196" s="24"/>
      <c r="F196" s="38"/>
      <c r="G196" s="38"/>
      <c r="H196" s="38"/>
      <c r="I196" s="48"/>
    </row>
    <row r="197" spans="1:11" x14ac:dyDescent="0.35">
      <c r="A197" s="27" t="s">
        <v>139</v>
      </c>
      <c r="B197" s="27" t="s">
        <v>7</v>
      </c>
      <c r="C197" s="28" t="s">
        <v>8</v>
      </c>
      <c r="D197" s="29" t="s">
        <v>10</v>
      </c>
      <c r="E197" s="30"/>
      <c r="F197" s="37"/>
      <c r="G197" s="37"/>
      <c r="H197" s="37"/>
      <c r="I197" s="47"/>
    </row>
    <row r="198" spans="1:11" x14ac:dyDescent="0.35">
      <c r="A198" s="5" t="s">
        <v>11</v>
      </c>
      <c r="B198" s="5" t="s">
        <v>13</v>
      </c>
      <c r="C198" s="19" t="s">
        <v>14</v>
      </c>
      <c r="D198" s="6" t="s">
        <v>12</v>
      </c>
      <c r="E198" s="7">
        <v>8</v>
      </c>
      <c r="F198" s="46">
        <v>280.62</v>
      </c>
      <c r="G198" s="46">
        <f>ROUNDUP(E198*F198,2)</f>
        <v>2244.96</v>
      </c>
      <c r="H198" s="32">
        <f>H10</f>
        <v>0</v>
      </c>
      <c r="I198" s="46">
        <f>ROUNDUP(E198*H198,2)</f>
        <v>0</v>
      </c>
      <c r="K198" s="51"/>
    </row>
    <row r="199" spans="1:11" ht="3" customHeight="1" x14ac:dyDescent="0.35">
      <c r="A199" s="33"/>
      <c r="B199" s="33"/>
      <c r="C199" s="34"/>
      <c r="D199" s="35"/>
      <c r="E199" s="33"/>
      <c r="F199" s="36"/>
      <c r="G199" s="36"/>
      <c r="H199" s="36"/>
      <c r="I199" s="36"/>
    </row>
    <row r="200" spans="1:11" x14ac:dyDescent="0.35">
      <c r="A200" s="27" t="s">
        <v>140</v>
      </c>
      <c r="B200" s="27" t="s">
        <v>7</v>
      </c>
      <c r="C200" s="28" t="s">
        <v>8</v>
      </c>
      <c r="D200" s="29" t="s">
        <v>16</v>
      </c>
      <c r="E200" s="30"/>
      <c r="F200" s="37"/>
      <c r="G200" s="37"/>
      <c r="H200" s="37"/>
      <c r="I200" s="47"/>
    </row>
    <row r="201" spans="1:11" x14ac:dyDescent="0.35">
      <c r="A201" s="5" t="s">
        <v>32</v>
      </c>
      <c r="B201" s="5" t="s">
        <v>13</v>
      </c>
      <c r="C201" s="19" t="s">
        <v>14</v>
      </c>
      <c r="D201" s="6" t="s">
        <v>33</v>
      </c>
      <c r="E201" s="7">
        <v>1</v>
      </c>
      <c r="F201" s="46">
        <v>1049.27</v>
      </c>
      <c r="G201" s="46">
        <f t="shared" ref="G201:G213" si="10">ROUNDUP(E201*F201,2)</f>
        <v>1049.27</v>
      </c>
      <c r="H201" s="32">
        <f>H20</f>
        <v>0</v>
      </c>
      <c r="I201" s="46">
        <f t="shared" ref="I201:I213" si="11">ROUNDUP(E201*H201,2)</f>
        <v>0</v>
      </c>
      <c r="K201" s="51"/>
    </row>
    <row r="202" spans="1:11" x14ac:dyDescent="0.35">
      <c r="A202" s="5" t="s">
        <v>54</v>
      </c>
      <c r="B202" s="5" t="s">
        <v>13</v>
      </c>
      <c r="C202" s="19" t="s">
        <v>14</v>
      </c>
      <c r="D202" s="6" t="s">
        <v>55</v>
      </c>
      <c r="E202" s="7">
        <v>1</v>
      </c>
      <c r="F202" s="46">
        <v>1242.94</v>
      </c>
      <c r="G202" s="46">
        <f t="shared" si="10"/>
        <v>1242.94</v>
      </c>
      <c r="H202" s="32">
        <f>H31</f>
        <v>0</v>
      </c>
      <c r="I202" s="46">
        <f t="shared" si="11"/>
        <v>0</v>
      </c>
      <c r="K202" s="51"/>
    </row>
    <row r="203" spans="1:11" x14ac:dyDescent="0.35">
      <c r="A203" s="5" t="s">
        <v>58</v>
      </c>
      <c r="B203" s="5" t="s">
        <v>13</v>
      </c>
      <c r="C203" s="19" t="s">
        <v>14</v>
      </c>
      <c r="D203" s="6" t="s">
        <v>59</v>
      </c>
      <c r="E203" s="7">
        <v>2</v>
      </c>
      <c r="F203" s="46">
        <v>129.85</v>
      </c>
      <c r="G203" s="46">
        <f t="shared" si="10"/>
        <v>259.7</v>
      </c>
      <c r="H203" s="32">
        <f>H33</f>
        <v>0</v>
      </c>
      <c r="I203" s="46">
        <f t="shared" si="11"/>
        <v>0</v>
      </c>
      <c r="K203" s="51"/>
    </row>
    <row r="204" spans="1:11" x14ac:dyDescent="0.35">
      <c r="A204" s="5" t="s">
        <v>36</v>
      </c>
      <c r="B204" s="5" t="s">
        <v>13</v>
      </c>
      <c r="C204" s="19" t="s">
        <v>14</v>
      </c>
      <c r="D204" s="6" t="s">
        <v>37</v>
      </c>
      <c r="E204" s="7">
        <v>3</v>
      </c>
      <c r="F204" s="46">
        <v>220.49</v>
      </c>
      <c r="G204" s="46">
        <f t="shared" si="10"/>
        <v>661.47</v>
      </c>
      <c r="H204" s="32">
        <f>H22</f>
        <v>0</v>
      </c>
      <c r="I204" s="46">
        <f t="shared" si="11"/>
        <v>0</v>
      </c>
      <c r="K204" s="51"/>
    </row>
    <row r="205" spans="1:11" x14ac:dyDescent="0.35">
      <c r="A205" s="5" t="s">
        <v>48</v>
      </c>
      <c r="B205" s="5" t="s">
        <v>13</v>
      </c>
      <c r="C205" s="19" t="s">
        <v>14</v>
      </c>
      <c r="D205" s="6" t="s">
        <v>49</v>
      </c>
      <c r="E205" s="7">
        <v>3</v>
      </c>
      <c r="F205" s="46">
        <v>234.64</v>
      </c>
      <c r="G205" s="46">
        <f t="shared" si="10"/>
        <v>703.92</v>
      </c>
      <c r="H205" s="32">
        <f>H28</f>
        <v>0</v>
      </c>
      <c r="I205" s="46">
        <f t="shared" si="11"/>
        <v>0</v>
      </c>
      <c r="K205" s="51"/>
    </row>
    <row r="206" spans="1:11" x14ac:dyDescent="0.35">
      <c r="A206" s="5" t="s">
        <v>24</v>
      </c>
      <c r="B206" s="5" t="s">
        <v>13</v>
      </c>
      <c r="C206" s="19" t="s">
        <v>14</v>
      </c>
      <c r="D206" s="6" t="s">
        <v>25</v>
      </c>
      <c r="E206" s="7">
        <v>3</v>
      </c>
      <c r="F206" s="46">
        <v>528.08000000000004</v>
      </c>
      <c r="G206" s="46">
        <f t="shared" si="10"/>
        <v>1584.24</v>
      </c>
      <c r="H206" s="32">
        <f>H16</f>
        <v>0</v>
      </c>
      <c r="I206" s="46">
        <f t="shared" si="11"/>
        <v>0</v>
      </c>
      <c r="K206" s="51"/>
    </row>
    <row r="207" spans="1:11" x14ac:dyDescent="0.35">
      <c r="A207" s="5" t="s">
        <v>28</v>
      </c>
      <c r="B207" s="5" t="s">
        <v>13</v>
      </c>
      <c r="C207" s="19" t="s">
        <v>14</v>
      </c>
      <c r="D207" s="6" t="s">
        <v>29</v>
      </c>
      <c r="E207" s="7">
        <v>3</v>
      </c>
      <c r="F207" s="46">
        <v>368.77</v>
      </c>
      <c r="G207" s="46">
        <f t="shared" si="10"/>
        <v>1106.31</v>
      </c>
      <c r="H207" s="32">
        <f>H18</f>
        <v>0</v>
      </c>
      <c r="I207" s="46">
        <f t="shared" si="11"/>
        <v>0</v>
      </c>
      <c r="K207" s="51"/>
    </row>
    <row r="208" spans="1:11" x14ac:dyDescent="0.35">
      <c r="A208" s="5" t="s">
        <v>52</v>
      </c>
      <c r="B208" s="5" t="s">
        <v>13</v>
      </c>
      <c r="C208" s="19" t="s">
        <v>14</v>
      </c>
      <c r="D208" s="6" t="s">
        <v>53</v>
      </c>
      <c r="E208" s="7">
        <v>4</v>
      </c>
      <c r="F208" s="46">
        <v>298.33999999999997</v>
      </c>
      <c r="G208" s="46">
        <f t="shared" si="10"/>
        <v>1193.3599999999999</v>
      </c>
      <c r="H208" s="32">
        <f>H30</f>
        <v>0</v>
      </c>
      <c r="I208" s="46">
        <f t="shared" si="11"/>
        <v>0</v>
      </c>
      <c r="K208" s="51"/>
    </row>
    <row r="209" spans="1:11" x14ac:dyDescent="0.35">
      <c r="A209" s="5" t="s">
        <v>111</v>
      </c>
      <c r="B209" s="5" t="s">
        <v>13</v>
      </c>
      <c r="C209" s="19" t="s">
        <v>14</v>
      </c>
      <c r="D209" s="6" t="s">
        <v>112</v>
      </c>
      <c r="E209" s="7">
        <v>6</v>
      </c>
      <c r="F209" s="46">
        <v>9.52</v>
      </c>
      <c r="G209" s="46">
        <f t="shared" si="10"/>
        <v>57.12</v>
      </c>
      <c r="H209" s="32">
        <f>H65</f>
        <v>0</v>
      </c>
      <c r="I209" s="46">
        <f t="shared" si="11"/>
        <v>0</v>
      </c>
      <c r="K209" s="51"/>
    </row>
    <row r="210" spans="1:11" x14ac:dyDescent="0.35">
      <c r="A210" s="5" t="s">
        <v>44</v>
      </c>
      <c r="B210" s="5" t="s">
        <v>13</v>
      </c>
      <c r="C210" s="19" t="s">
        <v>14</v>
      </c>
      <c r="D210" s="6" t="s">
        <v>45</v>
      </c>
      <c r="E210" s="7">
        <v>12</v>
      </c>
      <c r="F210" s="46">
        <v>377.52</v>
      </c>
      <c r="G210" s="46">
        <f t="shared" si="10"/>
        <v>4530.24</v>
      </c>
      <c r="H210" s="32">
        <f>H26</f>
        <v>0</v>
      </c>
      <c r="I210" s="46">
        <f t="shared" si="11"/>
        <v>0</v>
      </c>
      <c r="K210" s="51"/>
    </row>
    <row r="211" spans="1:11" x14ac:dyDescent="0.35">
      <c r="A211" s="5" t="s">
        <v>17</v>
      </c>
      <c r="B211" s="5" t="s">
        <v>13</v>
      </c>
      <c r="C211" s="19" t="s">
        <v>19</v>
      </c>
      <c r="D211" s="6" t="s">
        <v>18</v>
      </c>
      <c r="E211" s="7">
        <v>12</v>
      </c>
      <c r="F211" s="46">
        <v>4.92</v>
      </c>
      <c r="G211" s="46">
        <f t="shared" si="10"/>
        <v>59.04</v>
      </c>
      <c r="H211" s="32">
        <f>H13</f>
        <v>0</v>
      </c>
      <c r="I211" s="46">
        <f t="shared" si="11"/>
        <v>0</v>
      </c>
      <c r="K211" s="51"/>
    </row>
    <row r="212" spans="1:11" x14ac:dyDescent="0.35">
      <c r="A212" s="5" t="s">
        <v>62</v>
      </c>
      <c r="B212" s="5" t="s">
        <v>13</v>
      </c>
      <c r="C212" s="19" t="s">
        <v>64</v>
      </c>
      <c r="D212" s="6" t="s">
        <v>63</v>
      </c>
      <c r="E212" s="7">
        <v>28.8</v>
      </c>
      <c r="F212" s="46">
        <v>7.08</v>
      </c>
      <c r="G212" s="46">
        <f t="shared" si="10"/>
        <v>203.91</v>
      </c>
      <c r="H212" s="32">
        <f>H35</f>
        <v>0</v>
      </c>
      <c r="I212" s="46">
        <f t="shared" si="11"/>
        <v>0</v>
      </c>
      <c r="K212" s="51"/>
    </row>
    <row r="213" spans="1:11" x14ac:dyDescent="0.35">
      <c r="A213" s="5" t="s">
        <v>65</v>
      </c>
      <c r="B213" s="5" t="s">
        <v>13</v>
      </c>
      <c r="C213" s="19" t="s">
        <v>14</v>
      </c>
      <c r="D213" s="6" t="s">
        <v>66</v>
      </c>
      <c r="E213" s="7">
        <v>4</v>
      </c>
      <c r="F213" s="46">
        <v>418.77</v>
      </c>
      <c r="G213" s="46">
        <f t="shared" si="10"/>
        <v>1675.08</v>
      </c>
      <c r="H213" s="32">
        <f>H36</f>
        <v>0</v>
      </c>
      <c r="I213" s="46">
        <f t="shared" si="11"/>
        <v>0</v>
      </c>
      <c r="K213" s="51"/>
    </row>
    <row r="214" spans="1:11" ht="3" customHeight="1" x14ac:dyDescent="0.35">
      <c r="A214" s="33"/>
      <c r="B214" s="33"/>
      <c r="C214" s="34"/>
      <c r="D214" s="35"/>
      <c r="E214" s="33"/>
      <c r="F214" s="36"/>
      <c r="G214" s="36"/>
      <c r="H214" s="45"/>
      <c r="I214" s="36"/>
    </row>
    <row r="215" spans="1:11" x14ac:dyDescent="0.35">
      <c r="A215" s="27" t="s">
        <v>141</v>
      </c>
      <c r="B215" s="27" t="s">
        <v>7</v>
      </c>
      <c r="C215" s="28" t="s">
        <v>8</v>
      </c>
      <c r="D215" s="29" t="s">
        <v>74</v>
      </c>
      <c r="E215" s="30"/>
      <c r="F215" s="37"/>
      <c r="G215" s="37"/>
      <c r="H215" s="37"/>
      <c r="I215" s="47"/>
    </row>
    <row r="216" spans="1:11" x14ac:dyDescent="0.35">
      <c r="A216" s="5" t="s">
        <v>75</v>
      </c>
      <c r="B216" s="5" t="s">
        <v>13</v>
      </c>
      <c r="C216" s="19" t="s">
        <v>77</v>
      </c>
      <c r="D216" s="6" t="s">
        <v>76</v>
      </c>
      <c r="E216" s="7">
        <v>21</v>
      </c>
      <c r="F216" s="46">
        <v>110.96</v>
      </c>
      <c r="G216" s="46">
        <f>ROUNDUP(E216*F216,2)</f>
        <v>2330.16</v>
      </c>
      <c r="H216" s="32">
        <f>H43</f>
        <v>0</v>
      </c>
      <c r="I216" s="46">
        <f>ROUNDUP(E216*H216,2)</f>
        <v>0</v>
      </c>
      <c r="K216" s="51"/>
    </row>
    <row r="217" spans="1:11" ht="26" x14ac:dyDescent="0.35">
      <c r="A217" s="5" t="s">
        <v>81</v>
      </c>
      <c r="B217" s="5" t="s">
        <v>13</v>
      </c>
      <c r="C217" s="19" t="s">
        <v>80</v>
      </c>
      <c r="D217" s="6" t="s">
        <v>82</v>
      </c>
      <c r="E217" s="7">
        <v>2</v>
      </c>
      <c r="F217" s="46">
        <v>623.04999999999995</v>
      </c>
      <c r="G217" s="46">
        <f>ROUNDUP(E217*F217,2)</f>
        <v>1246.0999999999999</v>
      </c>
      <c r="H217" s="32">
        <f>H45</f>
        <v>0</v>
      </c>
      <c r="I217" s="46">
        <f>ROUNDUP(E217*H217,2)</f>
        <v>0</v>
      </c>
      <c r="K217" s="51"/>
    </row>
    <row r="218" spans="1:11" x14ac:dyDescent="0.35">
      <c r="A218" s="5" t="s">
        <v>83</v>
      </c>
      <c r="B218" s="5" t="s">
        <v>13</v>
      </c>
      <c r="C218" s="19" t="s">
        <v>77</v>
      </c>
      <c r="D218" s="6" t="s">
        <v>84</v>
      </c>
      <c r="E218" s="7">
        <v>13</v>
      </c>
      <c r="F218" s="46">
        <v>43.28</v>
      </c>
      <c r="G218" s="46">
        <f>ROUNDUP(E218*F218,2)</f>
        <v>562.64</v>
      </c>
      <c r="H218" s="32">
        <f>H46</f>
        <v>0</v>
      </c>
      <c r="I218" s="46">
        <f>ROUNDUP(E218*H218,2)</f>
        <v>0</v>
      </c>
      <c r="K218" s="51"/>
    </row>
    <row r="219" spans="1:11" ht="3" customHeight="1" x14ac:dyDescent="0.35">
      <c r="A219" s="33"/>
      <c r="B219" s="33"/>
      <c r="C219" s="34"/>
      <c r="D219" s="35"/>
      <c r="E219" s="33"/>
      <c r="F219" s="36"/>
      <c r="G219" s="36"/>
      <c r="H219" s="36"/>
      <c r="I219" s="36"/>
    </row>
    <row r="220" spans="1:11" x14ac:dyDescent="0.35">
      <c r="A220" s="27" t="s">
        <v>142</v>
      </c>
      <c r="B220" s="27" t="s">
        <v>7</v>
      </c>
      <c r="C220" s="28" t="s">
        <v>8</v>
      </c>
      <c r="D220" s="29" t="s">
        <v>86</v>
      </c>
      <c r="E220" s="30"/>
      <c r="F220" s="37"/>
      <c r="G220" s="37"/>
      <c r="H220" s="37"/>
      <c r="I220" s="47"/>
    </row>
    <row r="221" spans="1:11" x14ac:dyDescent="0.35">
      <c r="A221" s="5" t="s">
        <v>87</v>
      </c>
      <c r="B221" s="5" t="s">
        <v>13</v>
      </c>
      <c r="C221" s="19" t="s">
        <v>89</v>
      </c>
      <c r="D221" s="6" t="s">
        <v>88</v>
      </c>
      <c r="E221" s="7">
        <v>64.5</v>
      </c>
      <c r="F221" s="46">
        <v>45.27</v>
      </c>
      <c r="G221" s="46">
        <f>ROUNDUP(E221*F221,2)</f>
        <v>2919.92</v>
      </c>
      <c r="H221" s="32">
        <f>H49</f>
        <v>0</v>
      </c>
      <c r="I221" s="46">
        <f>ROUNDUP(E221*H221,2)</f>
        <v>0</v>
      </c>
      <c r="K221" s="51"/>
    </row>
    <row r="222" spans="1:11" x14ac:dyDescent="0.35">
      <c r="A222" s="5" t="s">
        <v>90</v>
      </c>
      <c r="B222" s="5" t="s">
        <v>13</v>
      </c>
      <c r="C222" s="19" t="s">
        <v>92</v>
      </c>
      <c r="D222" s="6" t="s">
        <v>91</v>
      </c>
      <c r="E222" s="7">
        <v>12</v>
      </c>
      <c r="F222" s="46">
        <v>0.95</v>
      </c>
      <c r="G222" s="46">
        <f>ROUNDUP(E222*F222,2)</f>
        <v>11.4</v>
      </c>
      <c r="H222" s="32">
        <f>H50</f>
        <v>0</v>
      </c>
      <c r="I222" s="46">
        <f>ROUNDUP(E222*H222,2)</f>
        <v>0</v>
      </c>
      <c r="K222" s="51"/>
    </row>
    <row r="223" spans="1:11" x14ac:dyDescent="0.35">
      <c r="A223" s="5" t="s">
        <v>95</v>
      </c>
      <c r="B223" s="5" t="s">
        <v>13</v>
      </c>
      <c r="C223" s="19" t="s">
        <v>89</v>
      </c>
      <c r="D223" s="6" t="s">
        <v>96</v>
      </c>
      <c r="E223" s="7">
        <v>16.13</v>
      </c>
      <c r="F223" s="46">
        <v>25.61</v>
      </c>
      <c r="G223" s="46">
        <f>ROUNDUP(E223*F223,2)</f>
        <v>413.09</v>
      </c>
      <c r="H223" s="32">
        <f>H52</f>
        <v>0</v>
      </c>
      <c r="I223" s="46">
        <f>ROUNDUP(E223*H223,2)</f>
        <v>0</v>
      </c>
      <c r="K223" s="51"/>
    </row>
    <row r="224" spans="1:11" x14ac:dyDescent="0.35">
      <c r="A224" s="5" t="s">
        <v>97</v>
      </c>
      <c r="B224" s="5" t="s">
        <v>13</v>
      </c>
      <c r="C224" s="19" t="s">
        <v>64</v>
      </c>
      <c r="D224" s="6" t="s">
        <v>98</v>
      </c>
      <c r="E224" s="7">
        <v>43</v>
      </c>
      <c r="F224" s="46">
        <v>32.22</v>
      </c>
      <c r="G224" s="46">
        <f>ROUNDUP(E224*F224,2)</f>
        <v>1385.46</v>
      </c>
      <c r="H224" s="32">
        <f>H53</f>
        <v>0</v>
      </c>
      <c r="I224" s="46">
        <f>ROUNDUP(E224*H224,2)</f>
        <v>0</v>
      </c>
      <c r="K224" s="51"/>
    </row>
    <row r="225" spans="1:11" ht="3" customHeight="1" x14ac:dyDescent="0.35">
      <c r="A225" s="33"/>
      <c r="B225" s="33"/>
      <c r="C225" s="34"/>
      <c r="D225" s="35"/>
      <c r="E225" s="33"/>
      <c r="F225" s="36"/>
      <c r="G225" s="36"/>
      <c r="H225" s="36"/>
      <c r="I225" s="36"/>
    </row>
    <row r="226" spans="1:11" x14ac:dyDescent="0.35">
      <c r="A226" s="27" t="s">
        <v>143</v>
      </c>
      <c r="B226" s="27" t="s">
        <v>7</v>
      </c>
      <c r="C226" s="28" t="s">
        <v>8</v>
      </c>
      <c r="D226" s="29" t="s">
        <v>68</v>
      </c>
      <c r="E226" s="30"/>
      <c r="F226" s="37"/>
      <c r="G226" s="37"/>
      <c r="H226" s="37"/>
      <c r="I226" s="47"/>
    </row>
    <row r="227" spans="1:11" x14ac:dyDescent="0.35">
      <c r="A227" s="5" t="s">
        <v>69</v>
      </c>
      <c r="B227" s="5" t="s">
        <v>13</v>
      </c>
      <c r="C227" s="19" t="s">
        <v>14</v>
      </c>
      <c r="D227" s="6" t="s">
        <v>70</v>
      </c>
      <c r="E227" s="7">
        <v>2</v>
      </c>
      <c r="F227" s="46">
        <v>50.59</v>
      </c>
      <c r="G227" s="46">
        <f>ROUNDUP(E227*F227,2)</f>
        <v>101.18</v>
      </c>
      <c r="H227" s="32">
        <f>H39</f>
        <v>0</v>
      </c>
      <c r="I227" s="46">
        <f>ROUNDUP(E227*H227,2)</f>
        <v>0</v>
      </c>
      <c r="K227" s="51"/>
    </row>
    <row r="228" spans="1:11" x14ac:dyDescent="0.35">
      <c r="A228" s="5" t="s">
        <v>71</v>
      </c>
      <c r="B228" s="5" t="s">
        <v>13</v>
      </c>
      <c r="C228" s="19" t="s">
        <v>14</v>
      </c>
      <c r="D228" s="6" t="s">
        <v>72</v>
      </c>
      <c r="E228" s="7">
        <v>2</v>
      </c>
      <c r="F228" s="46">
        <v>66.040000000000006</v>
      </c>
      <c r="G228" s="46">
        <f>ROUNDUP(E228*F228,2)</f>
        <v>132.08000000000001</v>
      </c>
      <c r="H228" s="32">
        <f>H40</f>
        <v>0</v>
      </c>
      <c r="I228" s="46">
        <f>ROUNDUP(E228*H228,2)</f>
        <v>0</v>
      </c>
      <c r="K228" s="51"/>
    </row>
    <row r="229" spans="1:11" ht="3" customHeight="1" x14ac:dyDescent="0.35">
      <c r="A229" s="33"/>
      <c r="B229" s="33"/>
      <c r="C229" s="34"/>
      <c r="D229" s="35"/>
      <c r="E229" s="33"/>
      <c r="F229" s="36"/>
      <c r="G229" s="36"/>
      <c r="H229" s="36"/>
      <c r="I229" s="36"/>
    </row>
    <row r="230" spans="1:11" x14ac:dyDescent="0.35">
      <c r="A230" s="27" t="s">
        <v>144</v>
      </c>
      <c r="B230" s="27" t="s">
        <v>7</v>
      </c>
      <c r="C230" s="28" t="s">
        <v>8</v>
      </c>
      <c r="D230" s="29" t="s">
        <v>102</v>
      </c>
      <c r="E230" s="30"/>
      <c r="F230" s="37"/>
      <c r="G230" s="37"/>
      <c r="H230" s="37"/>
      <c r="I230" s="47"/>
    </row>
    <row r="231" spans="1:11" x14ac:dyDescent="0.35">
      <c r="A231" s="5" t="s">
        <v>103</v>
      </c>
      <c r="B231" s="5" t="s">
        <v>13</v>
      </c>
      <c r="C231" s="19" t="s">
        <v>14</v>
      </c>
      <c r="D231" s="6" t="s">
        <v>104</v>
      </c>
      <c r="E231" s="7">
        <v>2</v>
      </c>
      <c r="F231" s="46">
        <v>1395</v>
      </c>
      <c r="G231" s="46">
        <f>ROUNDUP(E231*F231,2)</f>
        <v>2790</v>
      </c>
      <c r="H231" s="32">
        <f>H57</f>
        <v>0</v>
      </c>
      <c r="I231" s="46">
        <f>ROUNDUP(E231*H231,2)</f>
        <v>0</v>
      </c>
      <c r="K231" s="51"/>
    </row>
    <row r="232" spans="1:11" x14ac:dyDescent="0.35">
      <c r="A232" s="5" t="s">
        <v>105</v>
      </c>
      <c r="B232" s="5" t="s">
        <v>13</v>
      </c>
      <c r="C232" s="19" t="s">
        <v>14</v>
      </c>
      <c r="D232" s="6" t="s">
        <v>106</v>
      </c>
      <c r="E232" s="7">
        <v>1</v>
      </c>
      <c r="F232" s="46">
        <v>546.05999999999995</v>
      </c>
      <c r="G232" s="46">
        <f>ROUNDUP(E232*F232,2)</f>
        <v>546.05999999999995</v>
      </c>
      <c r="H232" s="32">
        <f>H58</f>
        <v>0</v>
      </c>
      <c r="I232" s="46">
        <f>ROUNDUP(E232*H232,2)</f>
        <v>0</v>
      </c>
      <c r="K232" s="51"/>
    </row>
    <row r="233" spans="1:11" ht="3" customHeight="1" x14ac:dyDescent="0.35">
      <c r="A233" s="33"/>
      <c r="B233" s="33"/>
      <c r="C233" s="34"/>
      <c r="D233" s="35"/>
      <c r="E233" s="33"/>
      <c r="F233" s="36"/>
      <c r="G233" s="36"/>
      <c r="H233" s="36"/>
      <c r="I233" s="36"/>
    </row>
    <row r="234" spans="1:11" x14ac:dyDescent="0.35">
      <c r="A234" s="8" t="s">
        <v>145</v>
      </c>
      <c r="B234" s="8" t="s">
        <v>7</v>
      </c>
      <c r="C234" s="23" t="s">
        <v>8</v>
      </c>
      <c r="D234" s="9" t="s">
        <v>146</v>
      </c>
      <c r="E234" s="24"/>
      <c r="F234" s="38"/>
      <c r="G234" s="38"/>
      <c r="H234" s="38"/>
      <c r="I234" s="48"/>
    </row>
    <row r="235" spans="1:11" x14ac:dyDescent="0.35">
      <c r="A235" s="27" t="s">
        <v>147</v>
      </c>
      <c r="B235" s="27" t="s">
        <v>7</v>
      </c>
      <c r="C235" s="28" t="s">
        <v>8</v>
      </c>
      <c r="D235" s="29" t="s">
        <v>10</v>
      </c>
      <c r="E235" s="30"/>
      <c r="F235" s="37"/>
      <c r="G235" s="37"/>
      <c r="H235" s="37"/>
      <c r="I235" s="47"/>
    </row>
    <row r="236" spans="1:11" x14ac:dyDescent="0.35">
      <c r="A236" s="5" t="s">
        <v>11</v>
      </c>
      <c r="B236" s="5" t="s">
        <v>13</v>
      </c>
      <c r="C236" s="19" t="s">
        <v>14</v>
      </c>
      <c r="D236" s="6" t="s">
        <v>12</v>
      </c>
      <c r="E236" s="7">
        <v>4</v>
      </c>
      <c r="F236" s="46">
        <v>280.62</v>
      </c>
      <c r="G236" s="46">
        <f>ROUNDUP(E236*F236,2)</f>
        <v>1122.48</v>
      </c>
      <c r="H236" s="32">
        <f>H10</f>
        <v>0</v>
      </c>
      <c r="I236" s="46">
        <f>ROUNDUP(E236*H236,2)</f>
        <v>0</v>
      </c>
      <c r="K236" s="51"/>
    </row>
    <row r="237" spans="1:11" ht="3" customHeight="1" x14ac:dyDescent="0.35">
      <c r="A237" s="33"/>
      <c r="B237" s="33"/>
      <c r="C237" s="34"/>
      <c r="D237" s="35"/>
      <c r="E237" s="33"/>
      <c r="F237" s="36"/>
      <c r="G237" s="36"/>
      <c r="H237" s="36"/>
      <c r="I237" s="36"/>
    </row>
    <row r="238" spans="1:11" x14ac:dyDescent="0.35">
      <c r="A238" s="27" t="s">
        <v>148</v>
      </c>
      <c r="B238" s="27" t="s">
        <v>7</v>
      </c>
      <c r="C238" s="28" t="s">
        <v>8</v>
      </c>
      <c r="D238" s="29" t="s">
        <v>16</v>
      </c>
      <c r="E238" s="30"/>
      <c r="F238" s="37"/>
      <c r="G238" s="37"/>
      <c r="H238" s="37"/>
      <c r="I238" s="47"/>
    </row>
    <row r="239" spans="1:11" x14ac:dyDescent="0.35">
      <c r="A239" s="5" t="s">
        <v>34</v>
      </c>
      <c r="B239" s="5" t="s">
        <v>13</v>
      </c>
      <c r="C239" s="19" t="s">
        <v>14</v>
      </c>
      <c r="D239" s="6" t="s">
        <v>35</v>
      </c>
      <c r="E239" s="7">
        <v>1</v>
      </c>
      <c r="F239" s="46">
        <v>622.33000000000004</v>
      </c>
      <c r="G239" s="46">
        <f t="shared" ref="G239:G248" si="12">ROUNDUP(E239*F239,2)</f>
        <v>622.33000000000004</v>
      </c>
      <c r="H239" s="32">
        <f>H21</f>
        <v>0</v>
      </c>
      <c r="I239" s="46">
        <f t="shared" ref="I239:I248" si="13">ROUNDUP(E239*H239,2)</f>
        <v>0</v>
      </c>
      <c r="K239" s="51"/>
    </row>
    <row r="240" spans="1:11" x14ac:dyDescent="0.35">
      <c r="A240" s="5" t="s">
        <v>26</v>
      </c>
      <c r="B240" s="5" t="s">
        <v>13</v>
      </c>
      <c r="C240" s="19" t="s">
        <v>14</v>
      </c>
      <c r="D240" s="6" t="s">
        <v>27</v>
      </c>
      <c r="E240" s="7">
        <v>1</v>
      </c>
      <c r="F240" s="46">
        <v>442.25</v>
      </c>
      <c r="G240" s="46">
        <f t="shared" si="12"/>
        <v>442.25</v>
      </c>
      <c r="H240" s="32">
        <f>H17</f>
        <v>0</v>
      </c>
      <c r="I240" s="46">
        <f t="shared" si="13"/>
        <v>0</v>
      </c>
      <c r="K240" s="51"/>
    </row>
    <row r="241" spans="1:11" x14ac:dyDescent="0.35">
      <c r="A241" s="5" t="s">
        <v>56</v>
      </c>
      <c r="B241" s="5" t="s">
        <v>13</v>
      </c>
      <c r="C241" s="19" t="s">
        <v>14</v>
      </c>
      <c r="D241" s="6" t="s">
        <v>57</v>
      </c>
      <c r="E241" s="7">
        <v>1</v>
      </c>
      <c r="F241" s="46">
        <v>99.11</v>
      </c>
      <c r="G241" s="46">
        <f t="shared" si="12"/>
        <v>99.11</v>
      </c>
      <c r="H241" s="32">
        <f>H32</f>
        <v>0</v>
      </c>
      <c r="I241" s="46">
        <f t="shared" si="13"/>
        <v>0</v>
      </c>
      <c r="K241" s="51"/>
    </row>
    <row r="242" spans="1:11" x14ac:dyDescent="0.35">
      <c r="A242" s="5" t="s">
        <v>111</v>
      </c>
      <c r="B242" s="5" t="s">
        <v>13</v>
      </c>
      <c r="C242" s="19" t="s">
        <v>14</v>
      </c>
      <c r="D242" s="6" t="s">
        <v>112</v>
      </c>
      <c r="E242" s="7">
        <v>2</v>
      </c>
      <c r="F242" s="46">
        <v>9.52</v>
      </c>
      <c r="G242" s="46">
        <f t="shared" si="12"/>
        <v>19.04</v>
      </c>
      <c r="H242" s="32">
        <f>H65</f>
        <v>0</v>
      </c>
      <c r="I242" s="46">
        <f t="shared" si="13"/>
        <v>0</v>
      </c>
      <c r="K242" s="51"/>
    </row>
    <row r="243" spans="1:11" x14ac:dyDescent="0.35">
      <c r="A243" s="5" t="s">
        <v>46</v>
      </c>
      <c r="B243" s="5" t="s">
        <v>13</v>
      </c>
      <c r="C243" s="19" t="s">
        <v>14</v>
      </c>
      <c r="D243" s="6" t="s">
        <v>47</v>
      </c>
      <c r="E243" s="7">
        <v>4</v>
      </c>
      <c r="F243" s="46">
        <v>377.52</v>
      </c>
      <c r="G243" s="46">
        <f t="shared" si="12"/>
        <v>1510.08</v>
      </c>
      <c r="H243" s="32">
        <f>H27</f>
        <v>0</v>
      </c>
      <c r="I243" s="46">
        <f t="shared" si="13"/>
        <v>0</v>
      </c>
      <c r="K243" s="51"/>
    </row>
    <row r="244" spans="1:11" x14ac:dyDescent="0.35">
      <c r="A244" s="5" t="s">
        <v>38</v>
      </c>
      <c r="B244" s="5" t="s">
        <v>13</v>
      </c>
      <c r="C244" s="19" t="s">
        <v>14</v>
      </c>
      <c r="D244" s="6" t="s">
        <v>39</v>
      </c>
      <c r="E244" s="7">
        <v>4</v>
      </c>
      <c r="F244" s="46">
        <v>108.91</v>
      </c>
      <c r="G244" s="46">
        <f t="shared" si="12"/>
        <v>435.64</v>
      </c>
      <c r="H244" s="32">
        <f>H23</f>
        <v>0</v>
      </c>
      <c r="I244" s="46">
        <f t="shared" si="13"/>
        <v>0</v>
      </c>
      <c r="K244" s="51"/>
    </row>
    <row r="245" spans="1:11" x14ac:dyDescent="0.35">
      <c r="A245" s="5" t="s">
        <v>42</v>
      </c>
      <c r="B245" s="5" t="s">
        <v>13</v>
      </c>
      <c r="C245" s="19" t="s">
        <v>14</v>
      </c>
      <c r="D245" s="6" t="s">
        <v>43</v>
      </c>
      <c r="E245" s="7">
        <v>4</v>
      </c>
      <c r="F245" s="46">
        <v>123.08</v>
      </c>
      <c r="G245" s="46">
        <f t="shared" si="12"/>
        <v>492.32</v>
      </c>
      <c r="H245" s="32">
        <f>H25</f>
        <v>0</v>
      </c>
      <c r="I245" s="46">
        <f t="shared" si="13"/>
        <v>0</v>
      </c>
      <c r="K245" s="51"/>
    </row>
    <row r="246" spans="1:11" x14ac:dyDescent="0.35">
      <c r="A246" s="5" t="s">
        <v>17</v>
      </c>
      <c r="B246" s="5" t="s">
        <v>13</v>
      </c>
      <c r="C246" s="19" t="s">
        <v>19</v>
      </c>
      <c r="D246" s="6" t="s">
        <v>18</v>
      </c>
      <c r="E246" s="7">
        <v>8</v>
      </c>
      <c r="F246" s="46">
        <v>4.92</v>
      </c>
      <c r="G246" s="46">
        <f t="shared" si="12"/>
        <v>39.36</v>
      </c>
      <c r="H246" s="32">
        <f>H13</f>
        <v>0</v>
      </c>
      <c r="I246" s="46">
        <f t="shared" si="13"/>
        <v>0</v>
      </c>
      <c r="K246" s="51"/>
    </row>
    <row r="247" spans="1:11" x14ac:dyDescent="0.35">
      <c r="A247" s="5" t="s">
        <v>62</v>
      </c>
      <c r="B247" s="5" t="s">
        <v>13</v>
      </c>
      <c r="C247" s="19" t="s">
        <v>64</v>
      </c>
      <c r="D247" s="6" t="s">
        <v>63</v>
      </c>
      <c r="E247" s="7">
        <v>9.6</v>
      </c>
      <c r="F247" s="46">
        <v>7.08</v>
      </c>
      <c r="G247" s="46">
        <f t="shared" si="12"/>
        <v>67.97</v>
      </c>
      <c r="H247" s="32">
        <f>H35</f>
        <v>0</v>
      </c>
      <c r="I247" s="46">
        <f t="shared" si="13"/>
        <v>0</v>
      </c>
      <c r="K247" s="51"/>
    </row>
    <row r="248" spans="1:11" x14ac:dyDescent="0.35">
      <c r="A248" s="5" t="s">
        <v>65</v>
      </c>
      <c r="B248" s="5" t="s">
        <v>13</v>
      </c>
      <c r="C248" s="19" t="s">
        <v>14</v>
      </c>
      <c r="D248" s="6" t="s">
        <v>66</v>
      </c>
      <c r="E248" s="7">
        <v>2</v>
      </c>
      <c r="F248" s="46">
        <v>418.77</v>
      </c>
      <c r="G248" s="46">
        <f t="shared" si="12"/>
        <v>837.54</v>
      </c>
      <c r="H248" s="32">
        <f>H36</f>
        <v>0</v>
      </c>
      <c r="I248" s="46">
        <f t="shared" si="13"/>
        <v>0</v>
      </c>
      <c r="K248" s="51"/>
    </row>
    <row r="249" spans="1:11" ht="3" customHeight="1" x14ac:dyDescent="0.35">
      <c r="A249" s="33"/>
      <c r="B249" s="33"/>
      <c r="C249" s="34"/>
      <c r="D249" s="35"/>
      <c r="E249" s="33"/>
      <c r="F249" s="36"/>
      <c r="G249" s="36"/>
      <c r="H249" s="36"/>
      <c r="I249" s="36"/>
    </row>
    <row r="250" spans="1:11" x14ac:dyDescent="0.35">
      <c r="A250" s="27" t="s">
        <v>149</v>
      </c>
      <c r="B250" s="27" t="s">
        <v>7</v>
      </c>
      <c r="C250" s="28" t="s">
        <v>8</v>
      </c>
      <c r="D250" s="29" t="s">
        <v>74</v>
      </c>
      <c r="E250" s="30"/>
      <c r="F250" s="37"/>
      <c r="G250" s="37"/>
      <c r="H250" s="37"/>
      <c r="I250" s="47"/>
    </row>
    <row r="251" spans="1:11" x14ac:dyDescent="0.35">
      <c r="A251" s="5" t="s">
        <v>83</v>
      </c>
      <c r="B251" s="5" t="s">
        <v>13</v>
      </c>
      <c r="C251" s="19" t="s">
        <v>77</v>
      </c>
      <c r="D251" s="6" t="s">
        <v>84</v>
      </c>
      <c r="E251" s="7">
        <v>30.8</v>
      </c>
      <c r="F251" s="46">
        <v>43.28</v>
      </c>
      <c r="G251" s="46">
        <f>ROUNDUP(E251*F251,2)</f>
        <v>1333.03</v>
      </c>
      <c r="H251" s="32">
        <f>H46</f>
        <v>0</v>
      </c>
      <c r="I251" s="46">
        <f>ROUNDUP(E251*H251,2)</f>
        <v>0</v>
      </c>
      <c r="K251" s="51"/>
    </row>
    <row r="252" spans="1:11" x14ac:dyDescent="0.35">
      <c r="A252" s="5" t="s">
        <v>75</v>
      </c>
      <c r="B252" s="5" t="s">
        <v>13</v>
      </c>
      <c r="C252" s="19" t="s">
        <v>77</v>
      </c>
      <c r="D252" s="6" t="s">
        <v>76</v>
      </c>
      <c r="E252" s="7">
        <v>11</v>
      </c>
      <c r="F252" s="46">
        <v>110.96</v>
      </c>
      <c r="G252" s="46">
        <f>ROUNDUP(E252*F252,2)</f>
        <v>1220.56</v>
      </c>
      <c r="H252" s="32">
        <f>H43</f>
        <v>0</v>
      </c>
      <c r="I252" s="46">
        <f>ROUNDUP(E252*H252,2)</f>
        <v>0</v>
      </c>
      <c r="K252" s="51"/>
    </row>
    <row r="253" spans="1:11" ht="26" x14ac:dyDescent="0.35">
      <c r="A253" s="5" t="s">
        <v>81</v>
      </c>
      <c r="B253" s="5" t="s">
        <v>13</v>
      </c>
      <c r="C253" s="19" t="s">
        <v>80</v>
      </c>
      <c r="D253" s="6" t="s">
        <v>82</v>
      </c>
      <c r="E253" s="7">
        <v>2</v>
      </c>
      <c r="F253" s="46">
        <v>623.04999999999995</v>
      </c>
      <c r="G253" s="46">
        <f>ROUNDUP(E253*F253,2)</f>
        <v>1246.0999999999999</v>
      </c>
      <c r="H253" s="32">
        <f>H45</f>
        <v>0</v>
      </c>
      <c r="I253" s="46">
        <f>ROUNDUP(E253*H253,2)</f>
        <v>0</v>
      </c>
      <c r="K253" s="51"/>
    </row>
    <row r="254" spans="1:11" ht="3" customHeight="1" x14ac:dyDescent="0.35">
      <c r="A254" s="33"/>
      <c r="B254" s="33"/>
      <c r="C254" s="34"/>
      <c r="D254" s="35"/>
      <c r="E254" s="33"/>
      <c r="F254" s="36"/>
      <c r="G254" s="36"/>
      <c r="H254" s="36"/>
      <c r="I254" s="36"/>
    </row>
    <row r="255" spans="1:11" x14ac:dyDescent="0.35">
      <c r="A255" s="27" t="s">
        <v>150</v>
      </c>
      <c r="B255" s="27" t="s">
        <v>7</v>
      </c>
      <c r="C255" s="28" t="s">
        <v>8</v>
      </c>
      <c r="D255" s="29" t="s">
        <v>86</v>
      </c>
      <c r="E255" s="30"/>
      <c r="F255" s="37"/>
      <c r="G255" s="37"/>
      <c r="H255" s="37"/>
      <c r="I255" s="47"/>
    </row>
    <row r="256" spans="1:11" x14ac:dyDescent="0.35">
      <c r="A256" s="5" t="s">
        <v>87</v>
      </c>
      <c r="B256" s="5" t="s">
        <v>13</v>
      </c>
      <c r="C256" s="19" t="s">
        <v>89</v>
      </c>
      <c r="D256" s="6" t="s">
        <v>88</v>
      </c>
      <c r="E256" s="7">
        <v>48.26</v>
      </c>
      <c r="F256" s="46">
        <v>45.27</v>
      </c>
      <c r="G256" s="46">
        <f>ROUNDUP(E256*F256,2)</f>
        <v>2184.7399999999998</v>
      </c>
      <c r="H256" s="32">
        <f>H49</f>
        <v>0</v>
      </c>
      <c r="I256" s="46">
        <f>ROUNDUP(E256*H256,2)</f>
        <v>0</v>
      </c>
      <c r="K256" s="51"/>
    </row>
    <row r="257" spans="1:11" x14ac:dyDescent="0.35">
      <c r="A257" s="5" t="s">
        <v>90</v>
      </c>
      <c r="B257" s="5" t="s">
        <v>13</v>
      </c>
      <c r="C257" s="19" t="s">
        <v>92</v>
      </c>
      <c r="D257" s="6" t="s">
        <v>91</v>
      </c>
      <c r="E257" s="7">
        <v>4</v>
      </c>
      <c r="F257" s="46">
        <v>0.95</v>
      </c>
      <c r="G257" s="46">
        <f>ROUNDUP(E257*F257,2)</f>
        <v>3.8</v>
      </c>
      <c r="H257" s="32">
        <f>H50</f>
        <v>0</v>
      </c>
      <c r="I257" s="46">
        <f>ROUNDUP(E257*H257,2)</f>
        <v>0</v>
      </c>
      <c r="K257" s="51"/>
    </row>
    <row r="258" spans="1:11" x14ac:dyDescent="0.35">
      <c r="A258" s="5" t="s">
        <v>93</v>
      </c>
      <c r="B258" s="5" t="s">
        <v>13</v>
      </c>
      <c r="C258" s="19" t="s">
        <v>89</v>
      </c>
      <c r="D258" s="6" t="s">
        <v>94</v>
      </c>
      <c r="E258" s="7">
        <v>5</v>
      </c>
      <c r="F258" s="46">
        <v>6.91</v>
      </c>
      <c r="G258" s="46">
        <f>ROUNDUP(E258*F258,2)</f>
        <v>34.549999999999997</v>
      </c>
      <c r="H258" s="32">
        <f>H51</f>
        <v>0</v>
      </c>
      <c r="I258" s="46">
        <f>ROUNDUP(E258*H258,2)</f>
        <v>0</v>
      </c>
      <c r="K258" s="51"/>
    </row>
    <row r="259" spans="1:11" x14ac:dyDescent="0.35">
      <c r="A259" s="5" t="s">
        <v>95</v>
      </c>
      <c r="B259" s="5" t="s">
        <v>13</v>
      </c>
      <c r="C259" s="19" t="s">
        <v>89</v>
      </c>
      <c r="D259" s="6" t="s">
        <v>96</v>
      </c>
      <c r="E259" s="7">
        <v>13.07</v>
      </c>
      <c r="F259" s="46">
        <v>25.61</v>
      </c>
      <c r="G259" s="46">
        <f>ROUNDUP(E259*F259,2)</f>
        <v>334.73</v>
      </c>
      <c r="H259" s="32">
        <f>H52</f>
        <v>0</v>
      </c>
      <c r="I259" s="46">
        <f>ROUNDUP(E259*H259,2)</f>
        <v>0</v>
      </c>
      <c r="K259" s="51"/>
    </row>
    <row r="260" spans="1:11" x14ac:dyDescent="0.35">
      <c r="A260" s="5" t="s">
        <v>97</v>
      </c>
      <c r="B260" s="5" t="s">
        <v>13</v>
      </c>
      <c r="C260" s="19" t="s">
        <v>64</v>
      </c>
      <c r="D260" s="6" t="s">
        <v>98</v>
      </c>
      <c r="E260" s="7">
        <v>19.010000000000002</v>
      </c>
      <c r="F260" s="46">
        <v>32.22</v>
      </c>
      <c r="G260" s="46">
        <f>ROUNDUP(E260*F260,2)</f>
        <v>612.51</v>
      </c>
      <c r="H260" s="32">
        <f>H53</f>
        <v>0</v>
      </c>
      <c r="I260" s="46">
        <f>ROUNDUP(E260*H260,2)</f>
        <v>0</v>
      </c>
      <c r="K260" s="51"/>
    </row>
    <row r="261" spans="1:11" ht="3" customHeight="1" x14ac:dyDescent="0.35">
      <c r="A261" s="33"/>
      <c r="B261" s="33"/>
      <c r="C261" s="34"/>
      <c r="D261" s="35"/>
      <c r="E261" s="33"/>
      <c r="F261" s="36"/>
      <c r="G261" s="36"/>
      <c r="H261" s="45"/>
      <c r="I261" s="36"/>
    </row>
    <row r="262" spans="1:11" x14ac:dyDescent="0.35">
      <c r="A262" s="27" t="s">
        <v>151</v>
      </c>
      <c r="B262" s="27" t="s">
        <v>7</v>
      </c>
      <c r="C262" s="28" t="s">
        <v>8</v>
      </c>
      <c r="D262" s="29" t="s">
        <v>68</v>
      </c>
      <c r="E262" s="30"/>
      <c r="F262" s="37"/>
      <c r="G262" s="37"/>
      <c r="H262" s="37"/>
      <c r="I262" s="47"/>
    </row>
    <row r="263" spans="1:11" x14ac:dyDescent="0.35">
      <c r="A263" s="5" t="s">
        <v>69</v>
      </c>
      <c r="B263" s="5" t="s">
        <v>13</v>
      </c>
      <c r="C263" s="19" t="s">
        <v>14</v>
      </c>
      <c r="D263" s="6" t="s">
        <v>70</v>
      </c>
      <c r="E263" s="7">
        <v>2</v>
      </c>
      <c r="F263" s="46">
        <v>50.59</v>
      </c>
      <c r="G263" s="46">
        <f>ROUNDUP(E263*F263,2)</f>
        <v>101.18</v>
      </c>
      <c r="H263" s="32">
        <f>H39</f>
        <v>0</v>
      </c>
      <c r="I263" s="46">
        <f>ROUNDUP(E263*H263,2)</f>
        <v>0</v>
      </c>
      <c r="K263" s="51"/>
    </row>
    <row r="264" spans="1:11" x14ac:dyDescent="0.35">
      <c r="A264" s="5" t="s">
        <v>71</v>
      </c>
      <c r="B264" s="5" t="s">
        <v>13</v>
      </c>
      <c r="C264" s="19" t="s">
        <v>14</v>
      </c>
      <c r="D264" s="6" t="s">
        <v>72</v>
      </c>
      <c r="E264" s="7">
        <v>2</v>
      </c>
      <c r="F264" s="46">
        <v>66.040000000000006</v>
      </c>
      <c r="G264" s="46">
        <f>ROUNDUP(E264*F264,2)</f>
        <v>132.08000000000001</v>
      </c>
      <c r="H264" s="32">
        <f>H40</f>
        <v>0</v>
      </c>
      <c r="I264" s="46">
        <f>ROUNDUP(E264*H264,2)</f>
        <v>0</v>
      </c>
      <c r="K264" s="51"/>
    </row>
    <row r="265" spans="1:11" ht="3" customHeight="1" x14ac:dyDescent="0.35">
      <c r="A265" s="33"/>
      <c r="B265" s="33"/>
      <c r="C265" s="34"/>
      <c r="D265" s="35"/>
      <c r="E265" s="33"/>
      <c r="F265" s="36"/>
      <c r="G265" s="36"/>
      <c r="H265" s="36"/>
      <c r="I265" s="36"/>
    </row>
    <row r="266" spans="1:11" x14ac:dyDescent="0.35">
      <c r="A266" s="27" t="s">
        <v>152</v>
      </c>
      <c r="B266" s="27" t="s">
        <v>7</v>
      </c>
      <c r="C266" s="28" t="s">
        <v>8</v>
      </c>
      <c r="D266" s="29" t="s">
        <v>102</v>
      </c>
      <c r="E266" s="30"/>
      <c r="F266" s="37"/>
      <c r="G266" s="37"/>
      <c r="H266" s="37"/>
      <c r="I266" s="47"/>
    </row>
    <row r="267" spans="1:11" x14ac:dyDescent="0.35">
      <c r="A267" s="5" t="s">
        <v>103</v>
      </c>
      <c r="B267" s="5" t="s">
        <v>13</v>
      </c>
      <c r="C267" s="19" t="s">
        <v>14</v>
      </c>
      <c r="D267" s="6" t="s">
        <v>104</v>
      </c>
      <c r="E267" s="7">
        <v>2</v>
      </c>
      <c r="F267" s="46">
        <v>1395</v>
      </c>
      <c r="G267" s="46">
        <f>ROUNDUP(E267*F267,2)</f>
        <v>2790</v>
      </c>
      <c r="H267" s="32">
        <f>H57</f>
        <v>0</v>
      </c>
      <c r="I267" s="46">
        <f>ROUNDUP(E267*H267,2)</f>
        <v>0</v>
      </c>
      <c r="K267" s="51"/>
    </row>
    <row r="268" spans="1:11" x14ac:dyDescent="0.35">
      <c r="A268" s="5" t="s">
        <v>105</v>
      </c>
      <c r="B268" s="5" t="s">
        <v>13</v>
      </c>
      <c r="C268" s="19" t="s">
        <v>14</v>
      </c>
      <c r="D268" s="6" t="s">
        <v>106</v>
      </c>
      <c r="E268" s="7">
        <v>1</v>
      </c>
      <c r="F268" s="46">
        <v>546.05999999999995</v>
      </c>
      <c r="G268" s="46">
        <f>ROUNDUP(E268*F268,2)</f>
        <v>546.05999999999995</v>
      </c>
      <c r="H268" s="32">
        <f>H58</f>
        <v>0</v>
      </c>
      <c r="I268" s="46">
        <f>ROUNDUP(E268*H268,2)</f>
        <v>0</v>
      </c>
      <c r="K268" s="51"/>
    </row>
    <row r="269" spans="1:11" ht="3" customHeight="1" x14ac:dyDescent="0.35">
      <c r="A269" s="33"/>
      <c r="B269" s="33"/>
      <c r="C269" s="34"/>
      <c r="D269" s="35"/>
      <c r="E269" s="33"/>
      <c r="F269" s="36"/>
      <c r="G269" s="36"/>
      <c r="H269" s="45"/>
      <c r="I269" s="36"/>
    </row>
    <row r="270" spans="1:11" x14ac:dyDescent="0.35">
      <c r="A270" s="8" t="s">
        <v>153</v>
      </c>
      <c r="B270" s="8" t="s">
        <v>7</v>
      </c>
      <c r="C270" s="23" t="s">
        <v>8</v>
      </c>
      <c r="D270" s="9" t="s">
        <v>154</v>
      </c>
      <c r="E270" s="24"/>
      <c r="F270" s="38"/>
      <c r="G270" s="38"/>
      <c r="H270" s="38"/>
      <c r="I270" s="48"/>
    </row>
    <row r="271" spans="1:11" x14ac:dyDescent="0.35">
      <c r="A271" s="27" t="s">
        <v>155</v>
      </c>
      <c r="B271" s="27" t="s">
        <v>7</v>
      </c>
      <c r="C271" s="28" t="s">
        <v>8</v>
      </c>
      <c r="D271" s="29" t="s">
        <v>16</v>
      </c>
      <c r="E271" s="30"/>
      <c r="F271" s="37"/>
      <c r="G271" s="37"/>
      <c r="H271" s="37"/>
      <c r="I271" s="47"/>
    </row>
    <row r="272" spans="1:11" x14ac:dyDescent="0.35">
      <c r="A272" s="5" t="s">
        <v>34</v>
      </c>
      <c r="B272" s="5" t="s">
        <v>13</v>
      </c>
      <c r="C272" s="19" t="s">
        <v>14</v>
      </c>
      <c r="D272" s="6" t="s">
        <v>35</v>
      </c>
      <c r="E272" s="7">
        <v>1</v>
      </c>
      <c r="F272" s="46">
        <v>622.33000000000004</v>
      </c>
      <c r="G272" s="46">
        <f t="shared" ref="G272:G281" si="14">ROUNDUP(E272*F272,2)</f>
        <v>622.33000000000004</v>
      </c>
      <c r="H272" s="32">
        <f>H21</f>
        <v>0</v>
      </c>
      <c r="I272" s="46">
        <f t="shared" ref="I272:I281" si="15">ROUNDUP(E272*H272,2)</f>
        <v>0</v>
      </c>
      <c r="K272" s="51"/>
    </row>
    <row r="273" spans="1:11" x14ac:dyDescent="0.35">
      <c r="A273" s="5" t="s">
        <v>26</v>
      </c>
      <c r="B273" s="5" t="s">
        <v>13</v>
      </c>
      <c r="C273" s="19" t="s">
        <v>14</v>
      </c>
      <c r="D273" s="6" t="s">
        <v>27</v>
      </c>
      <c r="E273" s="7">
        <v>1</v>
      </c>
      <c r="F273" s="46">
        <v>442.25</v>
      </c>
      <c r="G273" s="46">
        <f t="shared" si="14"/>
        <v>442.25</v>
      </c>
      <c r="H273" s="32">
        <f>H17</f>
        <v>0</v>
      </c>
      <c r="I273" s="46">
        <f t="shared" si="15"/>
        <v>0</v>
      </c>
      <c r="K273" s="51"/>
    </row>
    <row r="274" spans="1:11" x14ac:dyDescent="0.35">
      <c r="A274" s="5" t="s">
        <v>56</v>
      </c>
      <c r="B274" s="5" t="s">
        <v>13</v>
      </c>
      <c r="C274" s="19" t="s">
        <v>14</v>
      </c>
      <c r="D274" s="6" t="s">
        <v>57</v>
      </c>
      <c r="E274" s="7">
        <v>1</v>
      </c>
      <c r="F274" s="46">
        <v>99.11</v>
      </c>
      <c r="G274" s="46">
        <f t="shared" si="14"/>
        <v>99.11</v>
      </c>
      <c r="H274" s="32">
        <f>H32</f>
        <v>0</v>
      </c>
      <c r="I274" s="46">
        <f t="shared" si="15"/>
        <v>0</v>
      </c>
      <c r="K274" s="51"/>
    </row>
    <row r="275" spans="1:11" x14ac:dyDescent="0.35">
      <c r="A275" s="5" t="s">
        <v>111</v>
      </c>
      <c r="B275" s="5" t="s">
        <v>13</v>
      </c>
      <c r="C275" s="19" t="s">
        <v>14</v>
      </c>
      <c r="D275" s="6" t="s">
        <v>112</v>
      </c>
      <c r="E275" s="7">
        <v>2</v>
      </c>
      <c r="F275" s="46">
        <v>9.52</v>
      </c>
      <c r="G275" s="46">
        <f t="shared" si="14"/>
        <v>19.04</v>
      </c>
      <c r="H275" s="32">
        <f>H65</f>
        <v>0</v>
      </c>
      <c r="I275" s="46">
        <f t="shared" si="15"/>
        <v>0</v>
      </c>
      <c r="K275" s="51"/>
    </row>
    <row r="276" spans="1:11" x14ac:dyDescent="0.35">
      <c r="A276" s="5" t="s">
        <v>46</v>
      </c>
      <c r="B276" s="5" t="s">
        <v>13</v>
      </c>
      <c r="C276" s="19" t="s">
        <v>14</v>
      </c>
      <c r="D276" s="6" t="s">
        <v>47</v>
      </c>
      <c r="E276" s="7">
        <v>4</v>
      </c>
      <c r="F276" s="46">
        <v>377.52</v>
      </c>
      <c r="G276" s="46">
        <f t="shared" si="14"/>
        <v>1510.08</v>
      </c>
      <c r="H276" s="32">
        <f>H27</f>
        <v>0</v>
      </c>
      <c r="I276" s="46">
        <f t="shared" si="15"/>
        <v>0</v>
      </c>
      <c r="K276" s="51"/>
    </row>
    <row r="277" spans="1:11" x14ac:dyDescent="0.35">
      <c r="A277" s="5" t="s">
        <v>38</v>
      </c>
      <c r="B277" s="5" t="s">
        <v>13</v>
      </c>
      <c r="C277" s="19" t="s">
        <v>14</v>
      </c>
      <c r="D277" s="6" t="s">
        <v>39</v>
      </c>
      <c r="E277" s="7">
        <v>4</v>
      </c>
      <c r="F277" s="46">
        <v>108.91</v>
      </c>
      <c r="G277" s="46">
        <f t="shared" si="14"/>
        <v>435.64</v>
      </c>
      <c r="H277" s="32">
        <f>H23</f>
        <v>0</v>
      </c>
      <c r="I277" s="46">
        <f t="shared" si="15"/>
        <v>0</v>
      </c>
      <c r="K277" s="51"/>
    </row>
    <row r="278" spans="1:11" x14ac:dyDescent="0.35">
      <c r="A278" s="5" t="s">
        <v>42</v>
      </c>
      <c r="B278" s="5" t="s">
        <v>13</v>
      </c>
      <c r="C278" s="19" t="s">
        <v>14</v>
      </c>
      <c r="D278" s="6" t="s">
        <v>43</v>
      </c>
      <c r="E278" s="7">
        <v>4</v>
      </c>
      <c r="F278" s="46">
        <v>123.08</v>
      </c>
      <c r="G278" s="46">
        <f t="shared" si="14"/>
        <v>492.32</v>
      </c>
      <c r="H278" s="32">
        <f>H25</f>
        <v>0</v>
      </c>
      <c r="I278" s="46">
        <f t="shared" si="15"/>
        <v>0</v>
      </c>
      <c r="K278" s="51"/>
    </row>
    <row r="279" spans="1:11" x14ac:dyDescent="0.35">
      <c r="A279" s="5" t="s">
        <v>17</v>
      </c>
      <c r="B279" s="5" t="s">
        <v>13</v>
      </c>
      <c r="C279" s="19" t="s">
        <v>19</v>
      </c>
      <c r="D279" s="6" t="s">
        <v>18</v>
      </c>
      <c r="E279" s="7">
        <v>8</v>
      </c>
      <c r="F279" s="46">
        <v>4.92</v>
      </c>
      <c r="G279" s="46">
        <f t="shared" si="14"/>
        <v>39.36</v>
      </c>
      <c r="H279" s="32">
        <f>H13</f>
        <v>0</v>
      </c>
      <c r="I279" s="46">
        <f t="shared" si="15"/>
        <v>0</v>
      </c>
      <c r="K279" s="51"/>
    </row>
    <row r="280" spans="1:11" x14ac:dyDescent="0.35">
      <c r="A280" s="5" t="s">
        <v>62</v>
      </c>
      <c r="B280" s="5" t="s">
        <v>13</v>
      </c>
      <c r="C280" s="19" t="s">
        <v>64</v>
      </c>
      <c r="D280" s="6" t="s">
        <v>63</v>
      </c>
      <c r="E280" s="7">
        <v>9.6</v>
      </c>
      <c r="F280" s="46">
        <v>7.08</v>
      </c>
      <c r="G280" s="46">
        <f t="shared" si="14"/>
        <v>67.97</v>
      </c>
      <c r="H280" s="32">
        <f>H35</f>
        <v>0</v>
      </c>
      <c r="I280" s="46">
        <f t="shared" si="15"/>
        <v>0</v>
      </c>
      <c r="K280" s="51"/>
    </row>
    <row r="281" spans="1:11" x14ac:dyDescent="0.35">
      <c r="A281" s="5" t="s">
        <v>65</v>
      </c>
      <c r="B281" s="5" t="s">
        <v>13</v>
      </c>
      <c r="C281" s="19" t="s">
        <v>14</v>
      </c>
      <c r="D281" s="6" t="s">
        <v>66</v>
      </c>
      <c r="E281" s="7">
        <v>2</v>
      </c>
      <c r="F281" s="46">
        <v>418.77</v>
      </c>
      <c r="G281" s="46">
        <f t="shared" si="14"/>
        <v>837.54</v>
      </c>
      <c r="H281" s="32">
        <f>H36</f>
        <v>0</v>
      </c>
      <c r="I281" s="46">
        <f t="shared" si="15"/>
        <v>0</v>
      </c>
      <c r="K281" s="51"/>
    </row>
    <row r="282" spans="1:11" ht="3" customHeight="1" x14ac:dyDescent="0.35">
      <c r="A282" s="33"/>
      <c r="B282" s="33"/>
      <c r="C282" s="34"/>
      <c r="D282" s="35"/>
      <c r="E282" s="33"/>
      <c r="F282" s="36"/>
      <c r="G282" s="36"/>
      <c r="H282" s="45"/>
      <c r="I282" s="36"/>
    </row>
    <row r="283" spans="1:11" x14ac:dyDescent="0.35">
      <c r="A283" s="27" t="s">
        <v>156</v>
      </c>
      <c r="B283" s="27" t="s">
        <v>7</v>
      </c>
      <c r="C283" s="28" t="s">
        <v>8</v>
      </c>
      <c r="D283" s="29" t="s">
        <v>10</v>
      </c>
      <c r="E283" s="30"/>
      <c r="F283" s="37"/>
      <c r="G283" s="37"/>
      <c r="H283" s="37"/>
      <c r="I283" s="47"/>
    </row>
    <row r="284" spans="1:11" x14ac:dyDescent="0.35">
      <c r="A284" s="5" t="s">
        <v>11</v>
      </c>
      <c r="B284" s="5" t="s">
        <v>13</v>
      </c>
      <c r="C284" s="19" t="s">
        <v>14</v>
      </c>
      <c r="D284" s="6" t="s">
        <v>12</v>
      </c>
      <c r="E284" s="7">
        <v>4</v>
      </c>
      <c r="F284" s="46">
        <v>280.62</v>
      </c>
      <c r="G284" s="46">
        <f>ROUNDUP(E284*F284,2)</f>
        <v>1122.48</v>
      </c>
      <c r="H284" s="32">
        <f>H10</f>
        <v>0</v>
      </c>
      <c r="I284" s="46">
        <f>ROUNDUP(E284*H284,2)</f>
        <v>0</v>
      </c>
      <c r="K284" s="51"/>
    </row>
    <row r="285" spans="1:11" ht="3" customHeight="1" x14ac:dyDescent="0.35">
      <c r="A285" s="33"/>
      <c r="B285" s="33"/>
      <c r="C285" s="34"/>
      <c r="D285" s="35"/>
      <c r="E285" s="33"/>
      <c r="F285" s="36"/>
      <c r="G285" s="36"/>
      <c r="H285" s="36"/>
      <c r="I285" s="36"/>
    </row>
    <row r="286" spans="1:11" x14ac:dyDescent="0.35">
      <c r="A286" s="27" t="s">
        <v>157</v>
      </c>
      <c r="B286" s="27" t="s">
        <v>7</v>
      </c>
      <c r="C286" s="28" t="s">
        <v>8</v>
      </c>
      <c r="D286" s="29" t="s">
        <v>68</v>
      </c>
      <c r="E286" s="30"/>
      <c r="F286" s="37"/>
      <c r="G286" s="37"/>
      <c r="H286" s="37"/>
      <c r="I286" s="47"/>
    </row>
    <row r="287" spans="1:11" x14ac:dyDescent="0.35">
      <c r="A287" s="5" t="s">
        <v>69</v>
      </c>
      <c r="B287" s="5" t="s">
        <v>13</v>
      </c>
      <c r="C287" s="19" t="s">
        <v>14</v>
      </c>
      <c r="D287" s="6" t="s">
        <v>70</v>
      </c>
      <c r="E287" s="7">
        <v>2</v>
      </c>
      <c r="F287" s="46">
        <v>50.59</v>
      </c>
      <c r="G287" s="46">
        <f>ROUNDUP(E287*F287,2)</f>
        <v>101.18</v>
      </c>
      <c r="H287" s="32">
        <f>H39</f>
        <v>0</v>
      </c>
      <c r="I287" s="46">
        <f>ROUNDUP(E287*H287,2)</f>
        <v>0</v>
      </c>
      <c r="K287" s="51"/>
    </row>
    <row r="288" spans="1:11" x14ac:dyDescent="0.35">
      <c r="A288" s="5" t="s">
        <v>71</v>
      </c>
      <c r="B288" s="5" t="s">
        <v>13</v>
      </c>
      <c r="C288" s="19" t="s">
        <v>14</v>
      </c>
      <c r="D288" s="6" t="s">
        <v>72</v>
      </c>
      <c r="E288" s="7">
        <v>2</v>
      </c>
      <c r="F288" s="46">
        <v>66.040000000000006</v>
      </c>
      <c r="G288" s="46">
        <f>ROUNDUP(E288*F288,2)</f>
        <v>132.08000000000001</v>
      </c>
      <c r="H288" s="32">
        <f>H40</f>
        <v>0</v>
      </c>
      <c r="I288" s="46">
        <f>ROUNDUP(E288*H288,2)</f>
        <v>0</v>
      </c>
      <c r="K288" s="51"/>
    </row>
    <row r="289" spans="1:11" ht="3" customHeight="1" x14ac:dyDescent="0.35">
      <c r="A289" s="33"/>
      <c r="B289" s="33"/>
      <c r="C289" s="34"/>
      <c r="D289" s="35"/>
      <c r="E289" s="33"/>
      <c r="F289" s="36"/>
      <c r="G289" s="36"/>
      <c r="H289" s="36"/>
      <c r="I289" s="36"/>
    </row>
    <row r="290" spans="1:11" x14ac:dyDescent="0.35">
      <c r="A290" s="27" t="s">
        <v>158</v>
      </c>
      <c r="B290" s="27" t="s">
        <v>7</v>
      </c>
      <c r="C290" s="28" t="s">
        <v>8</v>
      </c>
      <c r="D290" s="29" t="s">
        <v>74</v>
      </c>
      <c r="E290" s="30"/>
      <c r="F290" s="37"/>
      <c r="G290" s="37"/>
      <c r="H290" s="37"/>
      <c r="I290" s="47"/>
    </row>
    <row r="291" spans="1:11" x14ac:dyDescent="0.35">
      <c r="A291" s="5" t="s">
        <v>75</v>
      </c>
      <c r="B291" s="5" t="s">
        <v>13</v>
      </c>
      <c r="C291" s="19" t="s">
        <v>77</v>
      </c>
      <c r="D291" s="6" t="s">
        <v>76</v>
      </c>
      <c r="E291" s="7">
        <v>11</v>
      </c>
      <c r="F291" s="46">
        <v>110.96</v>
      </c>
      <c r="G291" s="46">
        <f>ROUNDUP(E291*F291,2)</f>
        <v>1220.56</v>
      </c>
      <c r="H291" s="32">
        <f>H43</f>
        <v>0</v>
      </c>
      <c r="I291" s="46">
        <f>ROUNDUP(E291*H291,2)</f>
        <v>0</v>
      </c>
      <c r="K291" s="51"/>
    </row>
    <row r="292" spans="1:11" ht="26" x14ac:dyDescent="0.35">
      <c r="A292" s="5" t="s">
        <v>81</v>
      </c>
      <c r="B292" s="5" t="s">
        <v>13</v>
      </c>
      <c r="C292" s="19" t="s">
        <v>80</v>
      </c>
      <c r="D292" s="6" t="s">
        <v>82</v>
      </c>
      <c r="E292" s="7">
        <v>2</v>
      </c>
      <c r="F292" s="46">
        <v>623.04999999999995</v>
      </c>
      <c r="G292" s="46">
        <f>ROUNDUP(E292*F292,2)</f>
        <v>1246.0999999999999</v>
      </c>
      <c r="H292" s="32">
        <f>H45</f>
        <v>0</v>
      </c>
      <c r="I292" s="46">
        <f>ROUNDUP(E292*H292,2)</f>
        <v>0</v>
      </c>
      <c r="K292" s="51"/>
    </row>
    <row r="293" spans="1:11" x14ac:dyDescent="0.35">
      <c r="A293" s="5" t="s">
        <v>83</v>
      </c>
      <c r="B293" s="5" t="s">
        <v>13</v>
      </c>
      <c r="C293" s="19" t="s">
        <v>77</v>
      </c>
      <c r="D293" s="6" t="s">
        <v>84</v>
      </c>
      <c r="E293" s="7">
        <v>32.700000000000003</v>
      </c>
      <c r="F293" s="46">
        <v>43.28</v>
      </c>
      <c r="G293" s="46">
        <f>ROUNDUP(E293*F293,2)</f>
        <v>1415.26</v>
      </c>
      <c r="H293" s="32">
        <f>H46</f>
        <v>0</v>
      </c>
      <c r="I293" s="46">
        <f>ROUNDUP(E293*H293,2)</f>
        <v>0</v>
      </c>
      <c r="K293" s="51"/>
    </row>
    <row r="294" spans="1:11" ht="3" customHeight="1" x14ac:dyDescent="0.35">
      <c r="A294" s="33"/>
      <c r="B294" s="33"/>
      <c r="C294" s="34"/>
      <c r="D294" s="35"/>
      <c r="E294" s="33"/>
      <c r="F294" s="36"/>
      <c r="G294" s="36"/>
      <c r="H294" s="45"/>
      <c r="I294" s="36"/>
    </row>
    <row r="295" spans="1:11" x14ac:dyDescent="0.35">
      <c r="A295" s="27" t="s">
        <v>159</v>
      </c>
      <c r="B295" s="27" t="s">
        <v>7</v>
      </c>
      <c r="C295" s="28" t="s">
        <v>8</v>
      </c>
      <c r="D295" s="29" t="s">
        <v>86</v>
      </c>
      <c r="E295" s="30"/>
      <c r="F295" s="37"/>
      <c r="G295" s="37"/>
      <c r="H295" s="37"/>
      <c r="I295" s="47"/>
    </row>
    <row r="296" spans="1:11" x14ac:dyDescent="0.35">
      <c r="A296" s="5" t="s">
        <v>87</v>
      </c>
      <c r="B296" s="5" t="s">
        <v>13</v>
      </c>
      <c r="C296" s="19" t="s">
        <v>89</v>
      </c>
      <c r="D296" s="6" t="s">
        <v>88</v>
      </c>
      <c r="E296" s="7">
        <v>69.05</v>
      </c>
      <c r="F296" s="46">
        <v>45.27</v>
      </c>
      <c r="G296" s="46">
        <f>ROUNDUP(E296*F296,2)</f>
        <v>3125.9</v>
      </c>
      <c r="H296" s="32">
        <f>H49</f>
        <v>0</v>
      </c>
      <c r="I296" s="46">
        <f>ROUNDUP(E296*H296,2)</f>
        <v>0</v>
      </c>
      <c r="K296" s="51"/>
    </row>
    <row r="297" spans="1:11" x14ac:dyDescent="0.35">
      <c r="A297" s="5" t="s">
        <v>90</v>
      </c>
      <c r="B297" s="5" t="s">
        <v>13</v>
      </c>
      <c r="C297" s="19" t="s">
        <v>92</v>
      </c>
      <c r="D297" s="6" t="s">
        <v>91</v>
      </c>
      <c r="E297" s="7">
        <v>4</v>
      </c>
      <c r="F297" s="46">
        <v>0.95</v>
      </c>
      <c r="G297" s="46">
        <f>ROUNDUP(E297*F297,2)</f>
        <v>3.8</v>
      </c>
      <c r="H297" s="32">
        <f>H50</f>
        <v>0</v>
      </c>
      <c r="I297" s="46">
        <f>ROUNDUP(E297*H297,2)</f>
        <v>0</v>
      </c>
      <c r="K297" s="51"/>
    </row>
    <row r="298" spans="1:11" x14ac:dyDescent="0.35">
      <c r="A298" s="5" t="s">
        <v>95</v>
      </c>
      <c r="B298" s="5" t="s">
        <v>13</v>
      </c>
      <c r="C298" s="19" t="s">
        <v>89</v>
      </c>
      <c r="D298" s="6" t="s">
        <v>96</v>
      </c>
      <c r="E298" s="7">
        <v>17.260000000000002</v>
      </c>
      <c r="F298" s="46">
        <v>25.61</v>
      </c>
      <c r="G298" s="46">
        <f>ROUNDUP(E298*F298,2)</f>
        <v>442.03</v>
      </c>
      <c r="H298" s="32">
        <f>H52</f>
        <v>0</v>
      </c>
      <c r="I298" s="46">
        <f>ROUNDUP(E298*H298,2)</f>
        <v>0</v>
      </c>
      <c r="K298" s="51"/>
    </row>
    <row r="299" spans="1:11" x14ac:dyDescent="0.35">
      <c r="A299" s="5" t="s">
        <v>97</v>
      </c>
      <c r="B299" s="5" t="s">
        <v>13</v>
      </c>
      <c r="C299" s="19" t="s">
        <v>64</v>
      </c>
      <c r="D299" s="6" t="s">
        <v>98</v>
      </c>
      <c r="E299" s="7">
        <v>45.9</v>
      </c>
      <c r="F299" s="46">
        <v>32.22</v>
      </c>
      <c r="G299" s="46">
        <f>ROUNDUP(E299*F299,2)</f>
        <v>1478.9</v>
      </c>
      <c r="H299" s="32">
        <f>H53</f>
        <v>0</v>
      </c>
      <c r="I299" s="46">
        <f>ROUNDUP(E299*H299,2)</f>
        <v>0</v>
      </c>
      <c r="K299" s="51"/>
    </row>
    <row r="300" spans="1:11" ht="3" customHeight="1" x14ac:dyDescent="0.35">
      <c r="A300" s="33"/>
      <c r="B300" s="33"/>
      <c r="C300" s="34"/>
      <c r="D300" s="35"/>
      <c r="E300" s="33"/>
      <c r="F300" s="36"/>
      <c r="G300" s="36"/>
      <c r="H300" s="36"/>
      <c r="I300" s="36"/>
    </row>
    <row r="301" spans="1:11" x14ac:dyDescent="0.35">
      <c r="A301" s="27" t="s">
        <v>160</v>
      </c>
      <c r="B301" s="27" t="s">
        <v>7</v>
      </c>
      <c r="C301" s="28" t="s">
        <v>8</v>
      </c>
      <c r="D301" s="29" t="s">
        <v>102</v>
      </c>
      <c r="E301" s="30"/>
      <c r="F301" s="37"/>
      <c r="G301" s="37"/>
      <c r="H301" s="37"/>
      <c r="I301" s="47"/>
    </row>
    <row r="302" spans="1:11" x14ac:dyDescent="0.35">
      <c r="A302" s="5" t="s">
        <v>103</v>
      </c>
      <c r="B302" s="5" t="s">
        <v>13</v>
      </c>
      <c r="C302" s="19" t="s">
        <v>14</v>
      </c>
      <c r="D302" s="6" t="s">
        <v>104</v>
      </c>
      <c r="E302" s="7">
        <v>2</v>
      </c>
      <c r="F302" s="46">
        <v>1395</v>
      </c>
      <c r="G302" s="46">
        <f>ROUNDUP(E302*F302,2)</f>
        <v>2790</v>
      </c>
      <c r="H302" s="32">
        <f>H57</f>
        <v>0</v>
      </c>
      <c r="I302" s="46">
        <f>ROUNDUP(E302*H302,2)</f>
        <v>0</v>
      </c>
      <c r="K302" s="51"/>
    </row>
    <row r="303" spans="1:11" x14ac:dyDescent="0.35">
      <c r="A303" s="5" t="s">
        <v>105</v>
      </c>
      <c r="B303" s="5" t="s">
        <v>13</v>
      </c>
      <c r="C303" s="19" t="s">
        <v>14</v>
      </c>
      <c r="D303" s="6" t="s">
        <v>106</v>
      </c>
      <c r="E303" s="7">
        <v>1</v>
      </c>
      <c r="F303" s="46">
        <v>546.05999999999995</v>
      </c>
      <c r="G303" s="46">
        <f>ROUNDUP(E303*F303,2)</f>
        <v>546.05999999999995</v>
      </c>
      <c r="H303" s="32">
        <f>H58</f>
        <v>0</v>
      </c>
      <c r="I303" s="46">
        <f>ROUNDUP(E303*H303,2)</f>
        <v>0</v>
      </c>
      <c r="K303" s="51"/>
    </row>
    <row r="304" spans="1:11" ht="3" customHeight="1" x14ac:dyDescent="0.35">
      <c r="A304" s="33"/>
      <c r="B304" s="33"/>
      <c r="C304" s="34"/>
      <c r="D304" s="35"/>
      <c r="E304" s="33"/>
      <c r="F304" s="36"/>
      <c r="G304" s="36"/>
      <c r="H304" s="36"/>
      <c r="I304" s="36"/>
    </row>
    <row r="305" spans="1:11" x14ac:dyDescent="0.35">
      <c r="A305" s="8" t="s">
        <v>161</v>
      </c>
      <c r="B305" s="8" t="s">
        <v>7</v>
      </c>
      <c r="C305" s="23" t="s">
        <v>8</v>
      </c>
      <c r="D305" s="9" t="s">
        <v>162</v>
      </c>
      <c r="E305" s="24"/>
      <c r="F305" s="38"/>
      <c r="G305" s="38"/>
      <c r="H305" s="38"/>
      <c r="I305" s="48"/>
    </row>
    <row r="306" spans="1:11" x14ac:dyDescent="0.35">
      <c r="A306" s="27" t="s">
        <v>163</v>
      </c>
      <c r="B306" s="27" t="s">
        <v>7</v>
      </c>
      <c r="C306" s="28" t="s">
        <v>8</v>
      </c>
      <c r="D306" s="29" t="s">
        <v>10</v>
      </c>
      <c r="E306" s="30"/>
      <c r="F306" s="37"/>
      <c r="G306" s="37"/>
      <c r="H306" s="37"/>
      <c r="I306" s="47"/>
    </row>
    <row r="307" spans="1:11" x14ac:dyDescent="0.35">
      <c r="A307" s="5" t="s">
        <v>11</v>
      </c>
      <c r="B307" s="5" t="s">
        <v>13</v>
      </c>
      <c r="C307" s="19" t="s">
        <v>14</v>
      </c>
      <c r="D307" s="6" t="s">
        <v>12</v>
      </c>
      <c r="E307" s="7">
        <v>4</v>
      </c>
      <c r="F307" s="46">
        <v>280.62</v>
      </c>
      <c r="G307" s="46">
        <f>ROUNDUP(E307*F307,2)</f>
        <v>1122.48</v>
      </c>
      <c r="H307" s="32">
        <f>H10</f>
        <v>0</v>
      </c>
      <c r="I307" s="46">
        <f>ROUNDUP(E307*H307,2)</f>
        <v>0</v>
      </c>
      <c r="K307" s="51"/>
    </row>
    <row r="308" spans="1:11" ht="3" customHeight="1" x14ac:dyDescent="0.35">
      <c r="A308" s="33"/>
      <c r="B308" s="33"/>
      <c r="C308" s="34"/>
      <c r="D308" s="35"/>
      <c r="E308" s="33"/>
      <c r="F308" s="36"/>
      <c r="G308" s="36"/>
      <c r="H308" s="36"/>
      <c r="I308" s="36"/>
    </row>
    <row r="309" spans="1:11" x14ac:dyDescent="0.35">
      <c r="A309" s="27" t="s">
        <v>164</v>
      </c>
      <c r="B309" s="27" t="s">
        <v>7</v>
      </c>
      <c r="C309" s="28" t="s">
        <v>8</v>
      </c>
      <c r="D309" s="29" t="s">
        <v>16</v>
      </c>
      <c r="E309" s="30"/>
      <c r="F309" s="37"/>
      <c r="G309" s="37"/>
      <c r="H309" s="37"/>
      <c r="I309" s="47"/>
    </row>
    <row r="310" spans="1:11" x14ac:dyDescent="0.35">
      <c r="A310" s="5" t="s">
        <v>42</v>
      </c>
      <c r="B310" s="5" t="s">
        <v>13</v>
      </c>
      <c r="C310" s="19" t="s">
        <v>14</v>
      </c>
      <c r="D310" s="6" t="s">
        <v>43</v>
      </c>
      <c r="E310" s="7">
        <v>2</v>
      </c>
      <c r="F310" s="46">
        <v>123.08</v>
      </c>
      <c r="G310" s="46">
        <f t="shared" ref="G310:G315" si="16">ROUNDUP(E310*F310,2)</f>
        <v>246.16</v>
      </c>
      <c r="H310" s="32">
        <f>H25</f>
        <v>0</v>
      </c>
      <c r="I310" s="46">
        <f t="shared" ref="I310:I315" si="17">ROUNDUP(E310*H310,2)</f>
        <v>0</v>
      </c>
      <c r="K310" s="51"/>
    </row>
    <row r="311" spans="1:11" x14ac:dyDescent="0.35">
      <c r="A311" s="5" t="s">
        <v>46</v>
      </c>
      <c r="B311" s="5" t="s">
        <v>13</v>
      </c>
      <c r="C311" s="19" t="s">
        <v>14</v>
      </c>
      <c r="D311" s="6" t="s">
        <v>47</v>
      </c>
      <c r="E311" s="7">
        <v>2</v>
      </c>
      <c r="F311" s="46">
        <v>377.52</v>
      </c>
      <c r="G311" s="46">
        <f t="shared" si="16"/>
        <v>755.04</v>
      </c>
      <c r="H311" s="32">
        <f>H27</f>
        <v>0</v>
      </c>
      <c r="I311" s="46">
        <f t="shared" si="17"/>
        <v>0</v>
      </c>
      <c r="K311" s="51"/>
    </row>
    <row r="312" spans="1:11" x14ac:dyDescent="0.35">
      <c r="A312" s="5" t="s">
        <v>111</v>
      </c>
      <c r="B312" s="5" t="s">
        <v>13</v>
      </c>
      <c r="C312" s="19" t="s">
        <v>14</v>
      </c>
      <c r="D312" s="6" t="s">
        <v>112</v>
      </c>
      <c r="E312" s="7">
        <v>2</v>
      </c>
      <c r="F312" s="46">
        <v>9.52</v>
      </c>
      <c r="G312" s="46">
        <f t="shared" si="16"/>
        <v>19.04</v>
      </c>
      <c r="H312" s="32">
        <f>H65</f>
        <v>0</v>
      </c>
      <c r="I312" s="46">
        <f t="shared" si="17"/>
        <v>0</v>
      </c>
      <c r="K312" s="51"/>
    </row>
    <row r="313" spans="1:11" x14ac:dyDescent="0.35">
      <c r="A313" s="5" t="s">
        <v>17</v>
      </c>
      <c r="B313" s="5" t="s">
        <v>13</v>
      </c>
      <c r="C313" s="19" t="s">
        <v>19</v>
      </c>
      <c r="D313" s="6" t="s">
        <v>18</v>
      </c>
      <c r="E313" s="7">
        <v>4</v>
      </c>
      <c r="F313" s="46">
        <v>4.92</v>
      </c>
      <c r="G313" s="46">
        <f t="shared" si="16"/>
        <v>19.68</v>
      </c>
      <c r="H313" s="32">
        <f>H13</f>
        <v>0</v>
      </c>
      <c r="I313" s="46">
        <f t="shared" si="17"/>
        <v>0</v>
      </c>
      <c r="K313" s="51"/>
    </row>
    <row r="314" spans="1:11" x14ac:dyDescent="0.35">
      <c r="A314" s="5" t="s">
        <v>62</v>
      </c>
      <c r="B314" s="5" t="s">
        <v>13</v>
      </c>
      <c r="C314" s="19" t="s">
        <v>64</v>
      </c>
      <c r="D314" s="6" t="s">
        <v>63</v>
      </c>
      <c r="E314" s="7">
        <v>9.6</v>
      </c>
      <c r="F314" s="46">
        <v>7.08</v>
      </c>
      <c r="G314" s="46">
        <f t="shared" si="16"/>
        <v>67.97</v>
      </c>
      <c r="H314" s="32">
        <f>H35</f>
        <v>0</v>
      </c>
      <c r="I314" s="46">
        <f t="shared" si="17"/>
        <v>0</v>
      </c>
      <c r="K314" s="51"/>
    </row>
    <row r="315" spans="1:11" x14ac:dyDescent="0.35">
      <c r="A315" s="5" t="s">
        <v>65</v>
      </c>
      <c r="B315" s="5" t="s">
        <v>13</v>
      </c>
      <c r="C315" s="19" t="s">
        <v>14</v>
      </c>
      <c r="D315" s="6" t="s">
        <v>66</v>
      </c>
      <c r="E315" s="7">
        <v>2</v>
      </c>
      <c r="F315" s="46">
        <v>418.77</v>
      </c>
      <c r="G315" s="46">
        <f t="shared" si="16"/>
        <v>837.54</v>
      </c>
      <c r="H315" s="32">
        <f>H36</f>
        <v>0</v>
      </c>
      <c r="I315" s="46">
        <f t="shared" si="17"/>
        <v>0</v>
      </c>
      <c r="K315" s="51"/>
    </row>
    <row r="316" spans="1:11" ht="3" customHeight="1" x14ac:dyDescent="0.35">
      <c r="A316" s="33"/>
      <c r="B316" s="33"/>
      <c r="C316" s="34"/>
      <c r="D316" s="35"/>
      <c r="E316" s="33"/>
      <c r="F316" s="36"/>
      <c r="G316" s="36"/>
      <c r="H316" s="36"/>
      <c r="I316" s="36"/>
    </row>
    <row r="317" spans="1:11" x14ac:dyDescent="0.35">
      <c r="A317" s="27" t="s">
        <v>165</v>
      </c>
      <c r="B317" s="27" t="s">
        <v>7</v>
      </c>
      <c r="C317" s="28" t="s">
        <v>8</v>
      </c>
      <c r="D317" s="29" t="s">
        <v>68</v>
      </c>
      <c r="E317" s="30"/>
      <c r="F317" s="37"/>
      <c r="G317" s="37"/>
      <c r="H317" s="37"/>
      <c r="I317" s="47"/>
    </row>
    <row r="318" spans="1:11" x14ac:dyDescent="0.35">
      <c r="A318" s="5" t="s">
        <v>69</v>
      </c>
      <c r="B318" s="5" t="s">
        <v>13</v>
      </c>
      <c r="C318" s="19" t="s">
        <v>14</v>
      </c>
      <c r="D318" s="6" t="s">
        <v>70</v>
      </c>
      <c r="E318" s="7">
        <v>2</v>
      </c>
      <c r="F318" s="46">
        <v>50.59</v>
      </c>
      <c r="G318" s="46">
        <f>ROUNDUP(E318*F318,2)</f>
        <v>101.18</v>
      </c>
      <c r="H318" s="32">
        <f>H39</f>
        <v>0</v>
      </c>
      <c r="I318" s="46">
        <f>ROUNDUP(E318*H318,2)</f>
        <v>0</v>
      </c>
      <c r="K318" s="51"/>
    </row>
    <row r="319" spans="1:11" x14ac:dyDescent="0.35">
      <c r="A319" s="5" t="s">
        <v>71</v>
      </c>
      <c r="B319" s="5" t="s">
        <v>13</v>
      </c>
      <c r="C319" s="19" t="s">
        <v>14</v>
      </c>
      <c r="D319" s="6" t="s">
        <v>72</v>
      </c>
      <c r="E319" s="7">
        <v>2</v>
      </c>
      <c r="F319" s="46">
        <v>66.040000000000006</v>
      </c>
      <c r="G319" s="46">
        <f>ROUNDUP(E319*F319,2)</f>
        <v>132.08000000000001</v>
      </c>
      <c r="H319" s="32">
        <f>H40</f>
        <v>0</v>
      </c>
      <c r="I319" s="46">
        <f>ROUNDUP(E319*H319,2)</f>
        <v>0</v>
      </c>
      <c r="K319" s="51"/>
    </row>
    <row r="320" spans="1:11" ht="3" customHeight="1" x14ac:dyDescent="0.35">
      <c r="A320" s="33"/>
      <c r="B320" s="33"/>
      <c r="C320" s="34"/>
      <c r="D320" s="35"/>
      <c r="E320" s="33"/>
      <c r="F320" s="36"/>
      <c r="G320" s="36"/>
      <c r="H320" s="36"/>
      <c r="I320" s="36"/>
    </row>
    <row r="321" spans="1:11" x14ac:dyDescent="0.35">
      <c r="A321" s="27" t="s">
        <v>166</v>
      </c>
      <c r="B321" s="27" t="s">
        <v>7</v>
      </c>
      <c r="C321" s="28" t="s">
        <v>8</v>
      </c>
      <c r="D321" s="29" t="s">
        <v>74</v>
      </c>
      <c r="E321" s="30"/>
      <c r="F321" s="37"/>
      <c r="G321" s="37"/>
      <c r="H321" s="37"/>
      <c r="I321" s="47"/>
    </row>
    <row r="322" spans="1:11" x14ac:dyDescent="0.35">
      <c r="A322" s="5" t="s">
        <v>75</v>
      </c>
      <c r="B322" s="5" t="s">
        <v>13</v>
      </c>
      <c r="C322" s="19" t="s">
        <v>77</v>
      </c>
      <c r="D322" s="6" t="s">
        <v>76</v>
      </c>
      <c r="E322" s="7">
        <v>11</v>
      </c>
      <c r="F322" s="46">
        <v>110.96</v>
      </c>
      <c r="G322" s="46">
        <f>ROUNDUP(E322*F322,2)</f>
        <v>1220.56</v>
      </c>
      <c r="H322" s="32">
        <f>H43</f>
        <v>0</v>
      </c>
      <c r="I322" s="46">
        <f>ROUNDUP(E322*H322,2)</f>
        <v>0</v>
      </c>
      <c r="K322" s="51"/>
    </row>
    <row r="323" spans="1:11" x14ac:dyDescent="0.35">
      <c r="A323" s="5" t="s">
        <v>78</v>
      </c>
      <c r="B323" s="5" t="s">
        <v>13</v>
      </c>
      <c r="C323" s="19" t="s">
        <v>80</v>
      </c>
      <c r="D323" s="6" t="s">
        <v>79</v>
      </c>
      <c r="E323" s="7">
        <v>2</v>
      </c>
      <c r="F323" s="46">
        <v>582.04</v>
      </c>
      <c r="G323" s="46">
        <f>ROUNDUP(E323*F323,2)</f>
        <v>1164.08</v>
      </c>
      <c r="H323" s="32">
        <f>H44</f>
        <v>0</v>
      </c>
      <c r="I323" s="46">
        <f>ROUNDUP(E323*H323,2)</f>
        <v>0</v>
      </c>
      <c r="K323" s="51"/>
    </row>
    <row r="324" spans="1:11" x14ac:dyDescent="0.35">
      <c r="A324" s="5" t="s">
        <v>83</v>
      </c>
      <c r="B324" s="5" t="s">
        <v>13</v>
      </c>
      <c r="C324" s="19" t="s">
        <v>77</v>
      </c>
      <c r="D324" s="6" t="s">
        <v>84</v>
      </c>
      <c r="E324" s="7">
        <v>43.1</v>
      </c>
      <c r="F324" s="46">
        <v>43.28</v>
      </c>
      <c r="G324" s="46">
        <f>ROUNDUP(E324*F324,2)</f>
        <v>1865.37</v>
      </c>
      <c r="H324" s="32">
        <f>H46</f>
        <v>0</v>
      </c>
      <c r="I324" s="46">
        <f>ROUNDUP(E324*H324,2)</f>
        <v>0</v>
      </c>
      <c r="K324" s="51"/>
    </row>
    <row r="325" spans="1:11" ht="3" customHeight="1" x14ac:dyDescent="0.35">
      <c r="A325" s="33"/>
      <c r="B325" s="33"/>
      <c r="C325" s="34"/>
      <c r="D325" s="35"/>
      <c r="E325" s="33"/>
      <c r="F325" s="36"/>
      <c r="G325" s="36"/>
      <c r="H325" s="45"/>
      <c r="I325" s="36"/>
    </row>
    <row r="326" spans="1:11" x14ac:dyDescent="0.35">
      <c r="A326" s="27" t="s">
        <v>167</v>
      </c>
      <c r="B326" s="27" t="s">
        <v>7</v>
      </c>
      <c r="C326" s="28" t="s">
        <v>8</v>
      </c>
      <c r="D326" s="29" t="s">
        <v>86</v>
      </c>
      <c r="E326" s="30"/>
      <c r="F326" s="37"/>
      <c r="G326" s="37"/>
      <c r="H326" s="37"/>
      <c r="I326" s="47"/>
    </row>
    <row r="327" spans="1:11" x14ac:dyDescent="0.35">
      <c r="A327" s="5" t="s">
        <v>87</v>
      </c>
      <c r="B327" s="5" t="s">
        <v>13</v>
      </c>
      <c r="C327" s="19" t="s">
        <v>89</v>
      </c>
      <c r="D327" s="6" t="s">
        <v>88</v>
      </c>
      <c r="E327" s="7">
        <v>84.65</v>
      </c>
      <c r="F327" s="46">
        <v>45.27</v>
      </c>
      <c r="G327" s="46">
        <f>ROUNDUP(E327*F327,2)</f>
        <v>3832.11</v>
      </c>
      <c r="H327" s="32">
        <f>H49</f>
        <v>0</v>
      </c>
      <c r="I327" s="46">
        <f>ROUNDUP(E327*H327,2)</f>
        <v>0</v>
      </c>
      <c r="K327" s="51"/>
    </row>
    <row r="328" spans="1:11" x14ac:dyDescent="0.35">
      <c r="A328" s="5" t="s">
        <v>90</v>
      </c>
      <c r="B328" s="5" t="s">
        <v>13</v>
      </c>
      <c r="C328" s="19" t="s">
        <v>92</v>
      </c>
      <c r="D328" s="6" t="s">
        <v>91</v>
      </c>
      <c r="E328" s="7">
        <v>2</v>
      </c>
      <c r="F328" s="46">
        <v>0.95</v>
      </c>
      <c r="G328" s="46">
        <f>ROUNDUP(E328*F328,2)</f>
        <v>1.9</v>
      </c>
      <c r="H328" s="32">
        <f>H50</f>
        <v>0</v>
      </c>
      <c r="I328" s="46">
        <f>ROUNDUP(E328*H328,2)</f>
        <v>0</v>
      </c>
      <c r="K328" s="51"/>
    </row>
    <row r="329" spans="1:11" x14ac:dyDescent="0.35">
      <c r="A329" s="5" t="s">
        <v>95</v>
      </c>
      <c r="B329" s="5" t="s">
        <v>13</v>
      </c>
      <c r="C329" s="19" t="s">
        <v>89</v>
      </c>
      <c r="D329" s="6" t="s">
        <v>96</v>
      </c>
      <c r="E329" s="7">
        <v>21.16</v>
      </c>
      <c r="F329" s="46">
        <v>25.61</v>
      </c>
      <c r="G329" s="46">
        <f>ROUNDUP(E329*F329,2)</f>
        <v>541.91</v>
      </c>
      <c r="H329" s="32">
        <f>H52</f>
        <v>0</v>
      </c>
      <c r="I329" s="46">
        <f>ROUNDUP(E329*H329,2)</f>
        <v>0</v>
      </c>
      <c r="K329" s="51"/>
    </row>
    <row r="330" spans="1:11" x14ac:dyDescent="0.35">
      <c r="A330" s="5" t="s">
        <v>97</v>
      </c>
      <c r="B330" s="5" t="s">
        <v>13</v>
      </c>
      <c r="C330" s="19" t="s">
        <v>64</v>
      </c>
      <c r="D330" s="6" t="s">
        <v>98</v>
      </c>
      <c r="E330" s="7">
        <v>56.3</v>
      </c>
      <c r="F330" s="46">
        <v>32.22</v>
      </c>
      <c r="G330" s="46">
        <f>ROUNDUP(E330*F330,2)</f>
        <v>1813.99</v>
      </c>
      <c r="H330" s="32">
        <f>H53</f>
        <v>0</v>
      </c>
      <c r="I330" s="46">
        <f>ROUNDUP(E330*H330,2)</f>
        <v>0</v>
      </c>
      <c r="K330" s="51"/>
    </row>
    <row r="331" spans="1:11" ht="3" customHeight="1" x14ac:dyDescent="0.35">
      <c r="A331" s="33"/>
      <c r="B331" s="33"/>
      <c r="C331" s="34"/>
      <c r="D331" s="35"/>
      <c r="E331" s="33"/>
      <c r="F331" s="36"/>
      <c r="G331" s="36"/>
      <c r="H331" s="45"/>
      <c r="I331" s="36"/>
    </row>
    <row r="332" spans="1:11" x14ac:dyDescent="0.35">
      <c r="A332" s="27" t="s">
        <v>168</v>
      </c>
      <c r="B332" s="27" t="s">
        <v>7</v>
      </c>
      <c r="C332" s="28" t="s">
        <v>8</v>
      </c>
      <c r="D332" s="29" t="s">
        <v>102</v>
      </c>
      <c r="E332" s="30"/>
      <c r="F332" s="37"/>
      <c r="G332" s="37"/>
      <c r="H332" s="37"/>
      <c r="I332" s="47"/>
    </row>
    <row r="333" spans="1:11" x14ac:dyDescent="0.35">
      <c r="A333" s="5" t="s">
        <v>103</v>
      </c>
      <c r="B333" s="5" t="s">
        <v>13</v>
      </c>
      <c r="C333" s="19" t="s">
        <v>14</v>
      </c>
      <c r="D333" s="6" t="s">
        <v>104</v>
      </c>
      <c r="E333" s="7">
        <v>2</v>
      </c>
      <c r="F333" s="46">
        <v>1395</v>
      </c>
      <c r="G333" s="46">
        <f>ROUNDUP(E333*F333,2)</f>
        <v>2790</v>
      </c>
      <c r="H333" s="32">
        <f>H57</f>
        <v>0</v>
      </c>
      <c r="I333" s="46">
        <f>ROUNDUP(E333*H333,2)</f>
        <v>0</v>
      </c>
      <c r="K333" s="51"/>
    </row>
    <row r="334" spans="1:11" x14ac:dyDescent="0.35">
      <c r="A334" s="5" t="s">
        <v>105</v>
      </c>
      <c r="B334" s="5" t="s">
        <v>13</v>
      </c>
      <c r="C334" s="19" t="s">
        <v>14</v>
      </c>
      <c r="D334" s="6" t="s">
        <v>106</v>
      </c>
      <c r="E334" s="7">
        <v>1</v>
      </c>
      <c r="F334" s="46">
        <v>546.05999999999995</v>
      </c>
      <c r="G334" s="46">
        <f>ROUNDUP(E334*F334,2)</f>
        <v>546.05999999999995</v>
      </c>
      <c r="H334" s="32">
        <f>H58</f>
        <v>0</v>
      </c>
      <c r="I334" s="46">
        <f>ROUNDUP(E334*H334,2)</f>
        <v>0</v>
      </c>
      <c r="K334" s="51"/>
    </row>
    <row r="335" spans="1:11" ht="3" customHeight="1" x14ac:dyDescent="0.35">
      <c r="A335" s="33"/>
      <c r="B335" s="33"/>
      <c r="C335" s="34"/>
      <c r="D335" s="35"/>
      <c r="E335" s="33"/>
      <c r="F335" s="36"/>
      <c r="G335" s="36"/>
      <c r="H335" s="45"/>
      <c r="I335" s="36"/>
    </row>
    <row r="336" spans="1:11" x14ac:dyDescent="0.35">
      <c r="A336" s="8" t="s">
        <v>169</v>
      </c>
      <c r="B336" s="8" t="s">
        <v>7</v>
      </c>
      <c r="C336" s="23" t="s">
        <v>8</v>
      </c>
      <c r="D336" s="9" t="s">
        <v>170</v>
      </c>
      <c r="E336" s="24"/>
      <c r="F336" s="38"/>
      <c r="G336" s="38"/>
      <c r="H336" s="38"/>
      <c r="I336" s="48"/>
    </row>
    <row r="337" spans="1:11" x14ac:dyDescent="0.35">
      <c r="A337" s="5" t="s">
        <v>171</v>
      </c>
      <c r="B337" s="5" t="s">
        <v>13</v>
      </c>
      <c r="C337" s="19" t="s">
        <v>14</v>
      </c>
      <c r="D337" s="6" t="s">
        <v>47</v>
      </c>
      <c r="E337" s="7">
        <v>6</v>
      </c>
      <c r="F337" s="46">
        <v>335.22</v>
      </c>
      <c r="G337" s="46">
        <f t="shared" ref="G337:G354" si="18">ROUNDUP(E337*F337,2)</f>
        <v>2011.32</v>
      </c>
      <c r="H337" s="56"/>
      <c r="I337" s="46">
        <f t="shared" ref="I337:I354" si="19">ROUNDUP(E337*H337,2)</f>
        <v>0</v>
      </c>
      <c r="K337" s="51"/>
    </row>
    <row r="338" spans="1:11" x14ac:dyDescent="0.35">
      <c r="A338" s="5" t="s">
        <v>172</v>
      </c>
      <c r="B338" s="5" t="s">
        <v>13</v>
      </c>
      <c r="C338" s="19" t="s">
        <v>14</v>
      </c>
      <c r="D338" s="6" t="s">
        <v>21</v>
      </c>
      <c r="E338" s="7">
        <v>3</v>
      </c>
      <c r="F338" s="46">
        <v>148.38</v>
      </c>
      <c r="G338" s="46">
        <f t="shared" si="18"/>
        <v>445.14</v>
      </c>
      <c r="H338" s="56"/>
      <c r="I338" s="46">
        <f t="shared" si="19"/>
        <v>0</v>
      </c>
      <c r="K338" s="51"/>
    </row>
    <row r="339" spans="1:11" x14ac:dyDescent="0.35">
      <c r="A339" s="5" t="s">
        <v>173</v>
      </c>
      <c r="B339" s="5" t="s">
        <v>13</v>
      </c>
      <c r="C339" s="19" t="s">
        <v>14</v>
      </c>
      <c r="D339" s="6" t="s">
        <v>23</v>
      </c>
      <c r="E339" s="7">
        <v>3</v>
      </c>
      <c r="F339" s="46">
        <v>175.86</v>
      </c>
      <c r="G339" s="46">
        <f t="shared" si="18"/>
        <v>527.58000000000004</v>
      </c>
      <c r="H339" s="56"/>
      <c r="I339" s="46">
        <f t="shared" si="19"/>
        <v>0</v>
      </c>
      <c r="K339" s="51"/>
    </row>
    <row r="340" spans="1:11" x14ac:dyDescent="0.35">
      <c r="A340" s="5" t="s">
        <v>174</v>
      </c>
      <c r="B340" s="5" t="s">
        <v>13</v>
      </c>
      <c r="C340" s="19" t="s">
        <v>14</v>
      </c>
      <c r="D340" s="6" t="s">
        <v>175</v>
      </c>
      <c r="E340" s="7">
        <v>1</v>
      </c>
      <c r="F340" s="46">
        <v>214.32</v>
      </c>
      <c r="G340" s="46">
        <f t="shared" si="18"/>
        <v>214.32</v>
      </c>
      <c r="H340" s="56"/>
      <c r="I340" s="46">
        <f t="shared" si="19"/>
        <v>0</v>
      </c>
      <c r="K340" s="51"/>
    </row>
    <row r="341" spans="1:11" x14ac:dyDescent="0.35">
      <c r="A341" s="5" t="s">
        <v>176</v>
      </c>
      <c r="B341" s="5" t="s">
        <v>13</v>
      </c>
      <c r="C341" s="19" t="s">
        <v>14</v>
      </c>
      <c r="D341" s="6" t="s">
        <v>49</v>
      </c>
      <c r="E341" s="7">
        <v>8</v>
      </c>
      <c r="F341" s="46">
        <v>192.34</v>
      </c>
      <c r="G341" s="46">
        <f t="shared" si="18"/>
        <v>1538.72</v>
      </c>
      <c r="H341" s="56"/>
      <c r="I341" s="46">
        <f t="shared" si="19"/>
        <v>0</v>
      </c>
      <c r="K341" s="51"/>
    </row>
    <row r="342" spans="1:11" x14ac:dyDescent="0.35">
      <c r="A342" s="5" t="s">
        <v>177</v>
      </c>
      <c r="B342" s="5" t="s">
        <v>13</v>
      </c>
      <c r="C342" s="19" t="s">
        <v>14</v>
      </c>
      <c r="D342" s="6" t="s">
        <v>178</v>
      </c>
      <c r="E342" s="7">
        <v>2</v>
      </c>
      <c r="F342" s="46">
        <v>60.45</v>
      </c>
      <c r="G342" s="46">
        <f t="shared" si="18"/>
        <v>120.9</v>
      </c>
      <c r="H342" s="56"/>
      <c r="I342" s="46">
        <f t="shared" si="19"/>
        <v>0</v>
      </c>
      <c r="K342" s="51"/>
    </row>
    <row r="343" spans="1:11" x14ac:dyDescent="0.35">
      <c r="A343" s="5" t="s">
        <v>179</v>
      </c>
      <c r="B343" s="5" t="s">
        <v>13</v>
      </c>
      <c r="C343" s="19" t="s">
        <v>19</v>
      </c>
      <c r="D343" s="6" t="s">
        <v>18</v>
      </c>
      <c r="E343" s="7">
        <v>20</v>
      </c>
      <c r="F343" s="46">
        <v>4.68</v>
      </c>
      <c r="G343" s="46">
        <f t="shared" si="18"/>
        <v>93.6</v>
      </c>
      <c r="H343" s="56"/>
      <c r="I343" s="46">
        <f t="shared" si="19"/>
        <v>0</v>
      </c>
      <c r="K343" s="51"/>
    </row>
    <row r="344" spans="1:11" x14ac:dyDescent="0.35">
      <c r="A344" s="5" t="s">
        <v>180</v>
      </c>
      <c r="B344" s="5" t="s">
        <v>13</v>
      </c>
      <c r="C344" s="19" t="s">
        <v>14</v>
      </c>
      <c r="D344" s="6" t="s">
        <v>181</v>
      </c>
      <c r="E344" s="7">
        <v>3</v>
      </c>
      <c r="F344" s="46">
        <v>313.24</v>
      </c>
      <c r="G344" s="46">
        <f t="shared" si="18"/>
        <v>939.72</v>
      </c>
      <c r="H344" s="56"/>
      <c r="I344" s="46">
        <f t="shared" si="19"/>
        <v>0</v>
      </c>
      <c r="K344" s="51"/>
    </row>
    <row r="345" spans="1:11" x14ac:dyDescent="0.35">
      <c r="A345" s="5" t="s">
        <v>182</v>
      </c>
      <c r="B345" s="5" t="s">
        <v>13</v>
      </c>
      <c r="C345" s="19" t="s">
        <v>14</v>
      </c>
      <c r="D345" s="6" t="s">
        <v>183</v>
      </c>
      <c r="E345" s="7">
        <v>3</v>
      </c>
      <c r="F345" s="46">
        <v>379.19</v>
      </c>
      <c r="G345" s="46">
        <f t="shared" si="18"/>
        <v>1137.57</v>
      </c>
      <c r="H345" s="56"/>
      <c r="I345" s="46">
        <f t="shared" si="19"/>
        <v>0</v>
      </c>
      <c r="K345" s="51"/>
    </row>
    <row r="346" spans="1:11" x14ac:dyDescent="0.35">
      <c r="A346" s="5" t="s">
        <v>184</v>
      </c>
      <c r="B346" s="5" t="s">
        <v>13</v>
      </c>
      <c r="C346" s="19" t="s">
        <v>14</v>
      </c>
      <c r="D346" s="6" t="s">
        <v>57</v>
      </c>
      <c r="E346" s="7">
        <v>3</v>
      </c>
      <c r="F346" s="46">
        <v>79.13</v>
      </c>
      <c r="G346" s="46">
        <f t="shared" si="18"/>
        <v>237.39</v>
      </c>
      <c r="H346" s="56"/>
      <c r="I346" s="46">
        <f t="shared" si="19"/>
        <v>0</v>
      </c>
      <c r="K346" s="51"/>
    </row>
    <row r="347" spans="1:11" x14ac:dyDescent="0.35">
      <c r="A347" s="5" t="s">
        <v>185</v>
      </c>
      <c r="B347" s="5" t="s">
        <v>13</v>
      </c>
      <c r="C347" s="19" t="s">
        <v>14</v>
      </c>
      <c r="D347" s="6" t="s">
        <v>59</v>
      </c>
      <c r="E347" s="7">
        <v>3</v>
      </c>
      <c r="F347" s="46">
        <v>93.42</v>
      </c>
      <c r="G347" s="46">
        <f t="shared" si="18"/>
        <v>280.26</v>
      </c>
      <c r="H347" s="56"/>
      <c r="I347" s="46">
        <f t="shared" si="19"/>
        <v>0</v>
      </c>
      <c r="K347" s="51"/>
    </row>
    <row r="348" spans="1:11" x14ac:dyDescent="0.35">
      <c r="A348" s="5" t="s">
        <v>186</v>
      </c>
      <c r="B348" s="5" t="s">
        <v>13</v>
      </c>
      <c r="C348" s="19" t="s">
        <v>14</v>
      </c>
      <c r="D348" s="6" t="s">
        <v>187</v>
      </c>
      <c r="E348" s="7">
        <v>2</v>
      </c>
      <c r="F348" s="46">
        <v>274.77</v>
      </c>
      <c r="G348" s="46">
        <f t="shared" si="18"/>
        <v>549.54</v>
      </c>
      <c r="H348" s="56"/>
      <c r="I348" s="46">
        <f t="shared" si="19"/>
        <v>0</v>
      </c>
      <c r="K348" s="51"/>
    </row>
    <row r="349" spans="1:11" x14ac:dyDescent="0.35">
      <c r="A349" s="5" t="s">
        <v>188</v>
      </c>
      <c r="B349" s="5" t="s">
        <v>13</v>
      </c>
      <c r="C349" s="19" t="s">
        <v>14</v>
      </c>
      <c r="D349" s="6" t="s">
        <v>189</v>
      </c>
      <c r="E349" s="7">
        <v>2</v>
      </c>
      <c r="F349" s="46">
        <v>214.32</v>
      </c>
      <c r="G349" s="46">
        <f t="shared" si="18"/>
        <v>428.64</v>
      </c>
      <c r="H349" s="56"/>
      <c r="I349" s="46">
        <f t="shared" si="19"/>
        <v>0</v>
      </c>
      <c r="K349" s="51"/>
    </row>
    <row r="350" spans="1:11" x14ac:dyDescent="0.35">
      <c r="A350" s="5" t="s">
        <v>190</v>
      </c>
      <c r="B350" s="5" t="s">
        <v>13</v>
      </c>
      <c r="C350" s="19" t="s">
        <v>14</v>
      </c>
      <c r="D350" s="6" t="s">
        <v>191</v>
      </c>
      <c r="E350" s="7">
        <v>1</v>
      </c>
      <c r="F350" s="46">
        <v>76.94</v>
      </c>
      <c r="G350" s="46">
        <f t="shared" si="18"/>
        <v>76.94</v>
      </c>
      <c r="H350" s="56"/>
      <c r="I350" s="46">
        <f t="shared" si="19"/>
        <v>0</v>
      </c>
      <c r="K350" s="51"/>
    </row>
    <row r="351" spans="1:11" x14ac:dyDescent="0.35">
      <c r="A351" s="5" t="s">
        <v>192</v>
      </c>
      <c r="B351" s="5" t="s">
        <v>13</v>
      </c>
      <c r="C351" s="19" t="s">
        <v>14</v>
      </c>
      <c r="D351" s="6" t="s">
        <v>193</v>
      </c>
      <c r="E351" s="7">
        <v>1</v>
      </c>
      <c r="F351" s="46">
        <v>43.96</v>
      </c>
      <c r="G351" s="46">
        <f t="shared" si="18"/>
        <v>43.96</v>
      </c>
      <c r="H351" s="56"/>
      <c r="I351" s="46">
        <f t="shared" si="19"/>
        <v>0</v>
      </c>
      <c r="K351" s="51"/>
    </row>
    <row r="352" spans="1:11" x14ac:dyDescent="0.35">
      <c r="A352" s="5" t="s">
        <v>194</v>
      </c>
      <c r="B352" s="5" t="s">
        <v>13</v>
      </c>
      <c r="C352" s="19" t="s">
        <v>14</v>
      </c>
      <c r="D352" s="6" t="s">
        <v>195</v>
      </c>
      <c r="E352" s="7">
        <v>1</v>
      </c>
      <c r="F352" s="46">
        <v>263.77999999999997</v>
      </c>
      <c r="G352" s="46">
        <f t="shared" si="18"/>
        <v>263.77999999999997</v>
      </c>
      <c r="H352" s="56"/>
      <c r="I352" s="46">
        <f t="shared" si="19"/>
        <v>0</v>
      </c>
      <c r="K352" s="51"/>
    </row>
    <row r="353" spans="1:11" x14ac:dyDescent="0.35">
      <c r="A353" s="5" t="s">
        <v>196</v>
      </c>
      <c r="B353" s="5" t="s">
        <v>13</v>
      </c>
      <c r="C353" s="19" t="s">
        <v>14</v>
      </c>
      <c r="D353" s="6" t="s">
        <v>197</v>
      </c>
      <c r="E353" s="7">
        <v>1</v>
      </c>
      <c r="F353" s="46">
        <v>115.41</v>
      </c>
      <c r="G353" s="46">
        <f t="shared" si="18"/>
        <v>115.41</v>
      </c>
      <c r="H353" s="56"/>
      <c r="I353" s="46">
        <f t="shared" si="19"/>
        <v>0</v>
      </c>
      <c r="K353" s="51"/>
    </row>
    <row r="354" spans="1:11" x14ac:dyDescent="0.35">
      <c r="A354" s="5" t="s">
        <v>198</v>
      </c>
      <c r="B354" s="5" t="s">
        <v>13</v>
      </c>
      <c r="C354" s="19" t="s">
        <v>14</v>
      </c>
      <c r="D354" s="6" t="s">
        <v>199</v>
      </c>
      <c r="E354" s="7">
        <v>1</v>
      </c>
      <c r="F354" s="46">
        <v>180.48</v>
      </c>
      <c r="G354" s="46">
        <f t="shared" si="18"/>
        <v>180.48</v>
      </c>
      <c r="H354" s="56"/>
      <c r="I354" s="46">
        <f t="shared" si="19"/>
        <v>0</v>
      </c>
      <c r="K354" s="51"/>
    </row>
    <row r="355" spans="1:11" ht="3" customHeight="1" x14ac:dyDescent="0.35">
      <c r="A355" s="33"/>
      <c r="B355" s="33"/>
      <c r="C355" s="34"/>
      <c r="D355" s="35"/>
      <c r="E355" s="33"/>
      <c r="F355" s="36"/>
      <c r="G355" s="36"/>
      <c r="H355" s="45"/>
      <c r="I355" s="36"/>
    </row>
    <row r="356" spans="1:11" x14ac:dyDescent="0.35">
      <c r="A356" s="8" t="s">
        <v>200</v>
      </c>
      <c r="B356" s="8" t="s">
        <v>7</v>
      </c>
      <c r="C356" s="23" t="s">
        <v>8</v>
      </c>
      <c r="D356" s="9" t="s">
        <v>201</v>
      </c>
      <c r="E356" s="24"/>
      <c r="F356" s="38"/>
      <c r="G356" s="38"/>
      <c r="H356" s="38"/>
      <c r="I356" s="48"/>
    </row>
    <row r="357" spans="1:11" x14ac:dyDescent="0.35">
      <c r="A357" s="5" t="s">
        <v>202</v>
      </c>
      <c r="B357" s="5" t="s">
        <v>13</v>
      </c>
      <c r="C357" s="19" t="s">
        <v>14</v>
      </c>
      <c r="D357" s="6" t="s">
        <v>203</v>
      </c>
      <c r="E357" s="7">
        <v>1</v>
      </c>
      <c r="F357" s="46">
        <v>2950</v>
      </c>
      <c r="G357" s="46">
        <f t="shared" ref="G357:G369" si="20">ROUNDUP(E357*F357,2)</f>
        <v>2950</v>
      </c>
      <c r="H357" s="56"/>
      <c r="I357" s="46">
        <f t="shared" ref="I357:I369" si="21">ROUNDUP(E357*H357,2)</f>
        <v>0</v>
      </c>
    </row>
    <row r="358" spans="1:11" x14ac:dyDescent="0.35">
      <c r="A358" s="5" t="s">
        <v>204</v>
      </c>
      <c r="B358" s="5" t="s">
        <v>13</v>
      </c>
      <c r="C358" s="19" t="s">
        <v>14</v>
      </c>
      <c r="D358" s="6" t="s">
        <v>205</v>
      </c>
      <c r="E358" s="7">
        <v>1</v>
      </c>
      <c r="F358" s="46">
        <v>2485</v>
      </c>
      <c r="G358" s="46">
        <f t="shared" si="20"/>
        <v>2485</v>
      </c>
      <c r="H358" s="56"/>
      <c r="I358" s="46">
        <f t="shared" si="21"/>
        <v>0</v>
      </c>
    </row>
    <row r="359" spans="1:11" x14ac:dyDescent="0.35">
      <c r="A359" s="5" t="s">
        <v>206</v>
      </c>
      <c r="B359" s="5" t="s">
        <v>13</v>
      </c>
      <c r="C359" s="19" t="s">
        <v>14</v>
      </c>
      <c r="D359" s="6" t="s">
        <v>207</v>
      </c>
      <c r="E359" s="7">
        <v>1</v>
      </c>
      <c r="F359" s="46">
        <v>2290</v>
      </c>
      <c r="G359" s="46">
        <f t="shared" si="20"/>
        <v>2290</v>
      </c>
      <c r="H359" s="56"/>
      <c r="I359" s="46">
        <f t="shared" si="21"/>
        <v>0</v>
      </c>
    </row>
    <row r="360" spans="1:11" x14ac:dyDescent="0.35">
      <c r="A360" s="5" t="s">
        <v>208</v>
      </c>
      <c r="B360" s="5" t="s">
        <v>13</v>
      </c>
      <c r="C360" s="19" t="s">
        <v>14</v>
      </c>
      <c r="D360" s="6" t="s">
        <v>209</v>
      </c>
      <c r="E360" s="7">
        <v>1</v>
      </c>
      <c r="F360" s="46">
        <v>4720</v>
      </c>
      <c r="G360" s="46">
        <f t="shared" si="20"/>
        <v>4720</v>
      </c>
      <c r="H360" s="56"/>
      <c r="I360" s="46">
        <f t="shared" si="21"/>
        <v>0</v>
      </c>
    </row>
    <row r="361" spans="1:11" x14ac:dyDescent="0.35">
      <c r="A361" s="5" t="s">
        <v>210</v>
      </c>
      <c r="B361" s="5" t="s">
        <v>13</v>
      </c>
      <c r="C361" s="19" t="s">
        <v>14</v>
      </c>
      <c r="D361" s="6" t="s">
        <v>211</v>
      </c>
      <c r="E361" s="7">
        <v>1</v>
      </c>
      <c r="F361" s="46">
        <v>14950</v>
      </c>
      <c r="G361" s="46">
        <f t="shared" si="20"/>
        <v>14950</v>
      </c>
      <c r="H361" s="56"/>
      <c r="I361" s="46">
        <f t="shared" si="21"/>
        <v>0</v>
      </c>
    </row>
    <row r="362" spans="1:11" x14ac:dyDescent="0.35">
      <c r="A362" s="5" t="s">
        <v>212</v>
      </c>
      <c r="B362" s="5" t="s">
        <v>13</v>
      </c>
      <c r="C362" s="19" t="s">
        <v>14</v>
      </c>
      <c r="D362" s="6" t="s">
        <v>213</v>
      </c>
      <c r="E362" s="7">
        <v>1</v>
      </c>
      <c r="F362" s="46">
        <v>61.05</v>
      </c>
      <c r="G362" s="46">
        <f t="shared" si="20"/>
        <v>61.05</v>
      </c>
      <c r="H362" s="56"/>
      <c r="I362" s="46">
        <f t="shared" si="21"/>
        <v>0</v>
      </c>
    </row>
    <row r="363" spans="1:11" x14ac:dyDescent="0.35">
      <c r="A363" s="5" t="s">
        <v>214</v>
      </c>
      <c r="B363" s="5" t="s">
        <v>13</v>
      </c>
      <c r="C363" s="19" t="s">
        <v>14</v>
      </c>
      <c r="D363" s="6" t="s">
        <v>215</v>
      </c>
      <c r="E363" s="7">
        <v>1</v>
      </c>
      <c r="F363" s="46">
        <v>71.959999999999994</v>
      </c>
      <c r="G363" s="46">
        <f t="shared" si="20"/>
        <v>71.959999999999994</v>
      </c>
      <c r="H363" s="56"/>
      <c r="I363" s="46">
        <f t="shared" si="21"/>
        <v>0</v>
      </c>
    </row>
    <row r="364" spans="1:11" x14ac:dyDescent="0.35">
      <c r="A364" s="5" t="s">
        <v>216</v>
      </c>
      <c r="B364" s="5" t="s">
        <v>13</v>
      </c>
      <c r="C364" s="19" t="s">
        <v>14</v>
      </c>
      <c r="D364" s="6" t="s">
        <v>217</v>
      </c>
      <c r="E364" s="7">
        <v>1</v>
      </c>
      <c r="F364" s="46">
        <v>133.47999999999999</v>
      </c>
      <c r="G364" s="46">
        <f t="shared" si="20"/>
        <v>133.47999999999999</v>
      </c>
      <c r="H364" s="56"/>
      <c r="I364" s="46">
        <f t="shared" si="21"/>
        <v>0</v>
      </c>
    </row>
    <row r="365" spans="1:11" x14ac:dyDescent="0.35">
      <c r="A365" s="5" t="s">
        <v>218</v>
      </c>
      <c r="B365" s="5" t="s">
        <v>13</v>
      </c>
      <c r="C365" s="19" t="s">
        <v>14</v>
      </c>
      <c r="D365" s="6" t="s">
        <v>219</v>
      </c>
      <c r="E365" s="7">
        <v>1</v>
      </c>
      <c r="F365" s="46">
        <v>5302</v>
      </c>
      <c r="G365" s="46">
        <f t="shared" si="20"/>
        <v>5302</v>
      </c>
      <c r="H365" s="56"/>
      <c r="I365" s="46">
        <f t="shared" si="21"/>
        <v>0</v>
      </c>
    </row>
    <row r="366" spans="1:11" x14ac:dyDescent="0.35">
      <c r="A366" s="5" t="s">
        <v>220</v>
      </c>
      <c r="B366" s="5" t="s">
        <v>13</v>
      </c>
      <c r="C366" s="19" t="s">
        <v>77</v>
      </c>
      <c r="D366" s="6" t="s">
        <v>221</v>
      </c>
      <c r="E366" s="7">
        <v>10</v>
      </c>
      <c r="F366" s="46">
        <v>1.58</v>
      </c>
      <c r="G366" s="46">
        <f t="shared" si="20"/>
        <v>15.8</v>
      </c>
      <c r="H366" s="56"/>
      <c r="I366" s="46">
        <f t="shared" si="21"/>
        <v>0</v>
      </c>
    </row>
    <row r="367" spans="1:11" x14ac:dyDescent="0.35">
      <c r="A367" s="5" t="s">
        <v>222</v>
      </c>
      <c r="B367" s="5" t="s">
        <v>13</v>
      </c>
      <c r="C367" s="19" t="s">
        <v>224</v>
      </c>
      <c r="D367" s="6" t="s">
        <v>223</v>
      </c>
      <c r="E367" s="7">
        <v>10</v>
      </c>
      <c r="F367" s="46">
        <v>1.18</v>
      </c>
      <c r="G367" s="46">
        <f t="shared" si="20"/>
        <v>11.8</v>
      </c>
      <c r="H367" s="56"/>
      <c r="I367" s="46">
        <f t="shared" si="21"/>
        <v>0</v>
      </c>
    </row>
    <row r="368" spans="1:11" ht="26" x14ac:dyDescent="0.35">
      <c r="A368" s="5" t="s">
        <v>225</v>
      </c>
      <c r="B368" s="5" t="s">
        <v>13</v>
      </c>
      <c r="C368" s="19" t="s">
        <v>224</v>
      </c>
      <c r="D368" s="6" t="s">
        <v>226</v>
      </c>
      <c r="E368" s="7">
        <v>10</v>
      </c>
      <c r="F368" s="46">
        <v>15.8</v>
      </c>
      <c r="G368" s="46">
        <f t="shared" si="20"/>
        <v>158</v>
      </c>
      <c r="H368" s="56"/>
      <c r="I368" s="46">
        <f t="shared" si="21"/>
        <v>0</v>
      </c>
    </row>
    <row r="369" spans="1:9" x14ac:dyDescent="0.35">
      <c r="A369" s="5" t="s">
        <v>227</v>
      </c>
      <c r="B369" s="5" t="s">
        <v>13</v>
      </c>
      <c r="C369" s="19" t="s">
        <v>14</v>
      </c>
      <c r="D369" s="6" t="s">
        <v>228</v>
      </c>
      <c r="E369" s="7">
        <v>1</v>
      </c>
      <c r="F369" s="46">
        <v>14415</v>
      </c>
      <c r="G369" s="46">
        <f t="shared" si="20"/>
        <v>14415</v>
      </c>
      <c r="H369" s="56"/>
      <c r="I369" s="46">
        <f t="shared" si="21"/>
        <v>0</v>
      </c>
    </row>
    <row r="370" spans="1:9" ht="3" customHeight="1" x14ac:dyDescent="0.35">
      <c r="A370" s="33"/>
      <c r="B370" s="33"/>
      <c r="C370" s="34"/>
      <c r="D370" s="35"/>
      <c r="E370" s="33"/>
      <c r="F370" s="36"/>
      <c r="G370" s="36"/>
      <c r="H370" s="45"/>
      <c r="I370" s="36"/>
    </row>
    <row r="371" spans="1:9" x14ac:dyDescent="0.35">
      <c r="A371" s="8" t="s">
        <v>229</v>
      </c>
      <c r="B371" s="8" t="s">
        <v>7</v>
      </c>
      <c r="C371" s="23" t="s">
        <v>8</v>
      </c>
      <c r="D371" s="9" t="s">
        <v>230</v>
      </c>
      <c r="E371" s="24"/>
      <c r="F371" s="38"/>
      <c r="G371" s="38"/>
      <c r="H371" s="38"/>
      <c r="I371" s="48"/>
    </row>
    <row r="372" spans="1:9" x14ac:dyDescent="0.35">
      <c r="A372" s="5" t="s">
        <v>231</v>
      </c>
      <c r="B372" s="5" t="s">
        <v>13</v>
      </c>
      <c r="C372" s="19" t="s">
        <v>89</v>
      </c>
      <c r="D372" s="6" t="s">
        <v>232</v>
      </c>
      <c r="E372" s="7">
        <v>24</v>
      </c>
      <c r="F372" s="46">
        <v>55.08</v>
      </c>
      <c r="G372" s="46">
        <f t="shared" ref="G372:G378" si="22">ROUNDUP(E372*F372,2)</f>
        <v>1321.92</v>
      </c>
      <c r="H372" s="56"/>
      <c r="I372" s="46">
        <f t="shared" ref="I372:I378" si="23">ROUNDUP(E372*H372,2)</f>
        <v>0</v>
      </c>
    </row>
    <row r="373" spans="1:9" x14ac:dyDescent="0.35">
      <c r="A373" s="5" t="s">
        <v>233</v>
      </c>
      <c r="B373" s="5" t="s">
        <v>13</v>
      </c>
      <c r="C373" s="19" t="s">
        <v>89</v>
      </c>
      <c r="D373" s="6" t="s">
        <v>234</v>
      </c>
      <c r="E373" s="7">
        <v>5</v>
      </c>
      <c r="F373" s="46">
        <v>47.21</v>
      </c>
      <c r="G373" s="46">
        <f t="shared" si="22"/>
        <v>236.05</v>
      </c>
      <c r="H373" s="56"/>
      <c r="I373" s="46">
        <f t="shared" si="23"/>
        <v>0</v>
      </c>
    </row>
    <row r="374" spans="1:9" x14ac:dyDescent="0.35">
      <c r="A374" s="5" t="s">
        <v>235</v>
      </c>
      <c r="B374" s="5" t="s">
        <v>13</v>
      </c>
      <c r="C374" s="19" t="s">
        <v>89</v>
      </c>
      <c r="D374" s="6" t="s">
        <v>236</v>
      </c>
      <c r="E374" s="7">
        <v>12</v>
      </c>
      <c r="F374" s="46">
        <v>50.5</v>
      </c>
      <c r="G374" s="46">
        <f t="shared" si="22"/>
        <v>606</v>
      </c>
      <c r="H374" s="56"/>
      <c r="I374" s="46">
        <f t="shared" si="23"/>
        <v>0</v>
      </c>
    </row>
    <row r="375" spans="1:9" x14ac:dyDescent="0.35">
      <c r="A375" s="5" t="s">
        <v>237</v>
      </c>
      <c r="B375" s="5" t="s">
        <v>13</v>
      </c>
      <c r="C375" s="19" t="s">
        <v>89</v>
      </c>
      <c r="D375" s="6" t="s">
        <v>238</v>
      </c>
      <c r="E375" s="7">
        <v>6</v>
      </c>
      <c r="F375" s="46">
        <v>44.47</v>
      </c>
      <c r="G375" s="46">
        <f t="shared" si="22"/>
        <v>266.82</v>
      </c>
      <c r="H375" s="56"/>
      <c r="I375" s="46">
        <f t="shared" si="23"/>
        <v>0</v>
      </c>
    </row>
    <row r="376" spans="1:9" x14ac:dyDescent="0.35">
      <c r="A376" s="5" t="s">
        <v>239</v>
      </c>
      <c r="B376" s="5" t="s">
        <v>13</v>
      </c>
      <c r="C376" s="19" t="s">
        <v>241</v>
      </c>
      <c r="D376" s="6" t="s">
        <v>240</v>
      </c>
      <c r="E376" s="7">
        <v>75</v>
      </c>
      <c r="F376" s="46">
        <v>0.65</v>
      </c>
      <c r="G376" s="46">
        <f t="shared" si="22"/>
        <v>48.75</v>
      </c>
      <c r="H376" s="56"/>
      <c r="I376" s="46">
        <f t="shared" si="23"/>
        <v>0</v>
      </c>
    </row>
    <row r="377" spans="1:9" x14ac:dyDescent="0.35">
      <c r="A377" s="5" t="s">
        <v>242</v>
      </c>
      <c r="B377" s="5" t="s">
        <v>13</v>
      </c>
      <c r="C377" s="19" t="s">
        <v>14</v>
      </c>
      <c r="D377" s="6" t="s">
        <v>243</v>
      </c>
      <c r="E377" s="7">
        <v>1</v>
      </c>
      <c r="F377" s="46">
        <v>45.28</v>
      </c>
      <c r="G377" s="46">
        <f t="shared" si="22"/>
        <v>45.28</v>
      </c>
      <c r="H377" s="56"/>
      <c r="I377" s="46">
        <f t="shared" si="23"/>
        <v>0</v>
      </c>
    </row>
    <row r="378" spans="1:9" x14ac:dyDescent="0.35">
      <c r="A378" s="5" t="s">
        <v>244</v>
      </c>
      <c r="B378" s="5" t="s">
        <v>13</v>
      </c>
      <c r="C378" s="19" t="s">
        <v>89</v>
      </c>
      <c r="D378" s="6" t="s">
        <v>245</v>
      </c>
      <c r="E378" s="7">
        <v>660.63</v>
      </c>
      <c r="F378" s="46">
        <v>9.3800000000000008</v>
      </c>
      <c r="G378" s="46">
        <f t="shared" si="22"/>
        <v>6196.71</v>
      </c>
      <c r="H378" s="56"/>
      <c r="I378" s="46">
        <f t="shared" si="23"/>
        <v>0</v>
      </c>
    </row>
    <row r="379" spans="1:9" ht="3" customHeight="1" x14ac:dyDescent="0.35">
      <c r="A379" s="33"/>
      <c r="B379" s="33"/>
      <c r="C379" s="34"/>
      <c r="D379" s="35"/>
      <c r="E379" s="33"/>
      <c r="F379" s="36"/>
      <c r="G379" s="36"/>
      <c r="H379" s="45"/>
      <c r="I379" s="36"/>
    </row>
    <row r="380" spans="1:9" x14ac:dyDescent="0.35">
      <c r="A380" s="8" t="s">
        <v>246</v>
      </c>
      <c r="B380" s="8" t="s">
        <v>7</v>
      </c>
      <c r="C380" s="20" t="s">
        <v>8</v>
      </c>
      <c r="D380" s="9" t="s">
        <v>247</v>
      </c>
      <c r="E380" s="10"/>
      <c r="F380" s="22"/>
      <c r="G380" s="49"/>
      <c r="H380" s="22"/>
      <c r="I380" s="49"/>
    </row>
    <row r="381" spans="1:9" x14ac:dyDescent="0.35">
      <c r="A381" s="39" t="s">
        <v>248</v>
      </c>
      <c r="B381" s="39" t="s">
        <v>7</v>
      </c>
      <c r="C381" s="40" t="s">
        <v>8</v>
      </c>
      <c r="D381" s="41" t="s">
        <v>249</v>
      </c>
      <c r="E381" s="7">
        <v>1</v>
      </c>
      <c r="F381" s="46">
        <v>1794.39</v>
      </c>
      <c r="G381" s="46">
        <f>ROUNDUP(E381*F381,2)</f>
        <v>1794.39</v>
      </c>
      <c r="H381" s="56"/>
      <c r="I381" s="46">
        <f>ROUNDUP(E381*H381,2)</f>
        <v>0</v>
      </c>
    </row>
    <row r="382" spans="1:9" x14ac:dyDescent="0.35">
      <c r="A382" s="39" t="s">
        <v>250</v>
      </c>
      <c r="B382" s="39" t="s">
        <v>7</v>
      </c>
      <c r="C382" s="40" t="s">
        <v>8</v>
      </c>
      <c r="D382" s="41" t="s">
        <v>251</v>
      </c>
      <c r="E382" s="7">
        <v>1</v>
      </c>
      <c r="F382" s="46">
        <v>2830.49</v>
      </c>
      <c r="G382" s="46">
        <f>ROUNDUP(E382*F382,2)</f>
        <v>2830.49</v>
      </c>
      <c r="H382" s="56"/>
      <c r="I382" s="46">
        <f>ROUNDUP(E382*H382,2)</f>
        <v>0</v>
      </c>
    </row>
    <row r="383" spans="1:9" x14ac:dyDescent="0.35">
      <c r="A383" s="39" t="s">
        <v>252</v>
      </c>
      <c r="B383" s="39" t="s">
        <v>7</v>
      </c>
      <c r="C383" s="40" t="s">
        <v>8</v>
      </c>
      <c r="D383" s="41" t="s">
        <v>253</v>
      </c>
      <c r="E383" s="7">
        <v>1</v>
      </c>
      <c r="F383" s="46">
        <v>1388.87</v>
      </c>
      <c r="G383" s="46">
        <f>ROUNDUP(E383*F383,2)</f>
        <v>1388.87</v>
      </c>
      <c r="H383" s="56"/>
      <c r="I383" s="46">
        <f>ROUNDUP(E383*H383,2)</f>
        <v>0</v>
      </c>
    </row>
    <row r="384" spans="1:9" x14ac:dyDescent="0.35">
      <c r="A384" s="39" t="s">
        <v>254</v>
      </c>
      <c r="B384" s="39" t="s">
        <v>7</v>
      </c>
      <c r="C384" s="40" t="s">
        <v>8</v>
      </c>
      <c r="D384" s="41" t="s">
        <v>255</v>
      </c>
      <c r="E384" s="7">
        <v>1</v>
      </c>
      <c r="F384" s="46">
        <v>684.93</v>
      </c>
      <c r="G384" s="46">
        <f>ROUNDUP(E384*F384,2)</f>
        <v>684.93</v>
      </c>
      <c r="H384" s="56"/>
      <c r="I384" s="46">
        <f>ROUNDUP(E384*H384,2)</f>
        <v>0</v>
      </c>
    </row>
    <row r="385" spans="1:9" x14ac:dyDescent="0.35">
      <c r="A385" s="39" t="s">
        <v>256</v>
      </c>
      <c r="B385" s="39" t="s">
        <v>7</v>
      </c>
      <c r="C385" s="40" t="s">
        <v>8</v>
      </c>
      <c r="D385" s="41" t="s">
        <v>257</v>
      </c>
      <c r="E385" s="7">
        <v>1</v>
      </c>
      <c r="F385" s="46">
        <v>1076.3399999999999</v>
      </c>
      <c r="G385" s="46">
        <f>ROUNDUP(E385*F385,2)</f>
        <v>1076.3399999999999</v>
      </c>
      <c r="H385" s="56"/>
      <c r="I385" s="46">
        <f>ROUNDUP(E385*H385,2)</f>
        <v>0</v>
      </c>
    </row>
    <row r="386" spans="1:9" ht="3" customHeight="1" x14ac:dyDescent="0.35">
      <c r="A386" s="33"/>
      <c r="B386" s="33"/>
      <c r="C386" s="34"/>
      <c r="D386" s="35"/>
      <c r="E386" s="33"/>
      <c r="F386" s="33"/>
      <c r="G386" s="33"/>
      <c r="H386" s="55"/>
      <c r="I386" s="33"/>
    </row>
    <row r="389" spans="1:9" ht="26" x14ac:dyDescent="0.35">
      <c r="D389" s="50" t="s">
        <v>280</v>
      </c>
      <c r="E389" s="11"/>
      <c r="F389" s="12"/>
      <c r="G389" s="13">
        <f>SUM(G8:G385)</f>
        <v>378151.26</v>
      </c>
      <c r="I389" s="13">
        <f>SUM(I8:I385)</f>
        <v>0</v>
      </c>
    </row>
    <row r="390" spans="1:9" x14ac:dyDescent="0.35">
      <c r="E390" s="11"/>
      <c r="F390" s="12"/>
    </row>
    <row r="391" spans="1:9" x14ac:dyDescent="0.35">
      <c r="D391" s="14" t="s">
        <v>275</v>
      </c>
      <c r="E391" s="11"/>
      <c r="F391" s="12"/>
      <c r="G391" s="15">
        <f>G389*0.13</f>
        <v>49159.66</v>
      </c>
      <c r="I391" s="15">
        <f>I389*0.13</f>
        <v>0</v>
      </c>
    </row>
    <row r="392" spans="1:9" x14ac:dyDescent="0.35">
      <c r="D392" s="14" t="s">
        <v>276</v>
      </c>
      <c r="E392" s="11"/>
      <c r="F392" s="12"/>
      <c r="G392" s="15">
        <f>G389*0.06</f>
        <v>22689.08</v>
      </c>
      <c r="I392" s="15">
        <f>I389*0.06</f>
        <v>0</v>
      </c>
    </row>
    <row r="393" spans="1:9" x14ac:dyDescent="0.35">
      <c r="D393" s="14" t="s">
        <v>277</v>
      </c>
      <c r="E393" s="11"/>
      <c r="F393" s="12"/>
      <c r="G393" s="16">
        <f>SUM(G391:G392)</f>
        <v>71848.740000000005</v>
      </c>
      <c r="I393" s="16">
        <f>SUM(I391:I392)</f>
        <v>0</v>
      </c>
    </row>
    <row r="394" spans="1:9" x14ac:dyDescent="0.35">
      <c r="E394" s="11"/>
      <c r="F394" s="12"/>
    </row>
    <row r="395" spans="1:9" ht="26" x14ac:dyDescent="0.35">
      <c r="D395" s="50" t="s">
        <v>282</v>
      </c>
      <c r="E395" s="17"/>
      <c r="F395" s="18"/>
      <c r="G395" s="13">
        <f>G389+G393</f>
        <v>450000</v>
      </c>
      <c r="I395" s="13">
        <f>I389+I393</f>
        <v>0</v>
      </c>
    </row>
    <row r="398" spans="1:9" x14ac:dyDescent="0.35">
      <c r="A398" s="8" t="s">
        <v>258</v>
      </c>
      <c r="B398" s="8" t="s">
        <v>7</v>
      </c>
      <c r="C398" s="23" t="s">
        <v>8</v>
      </c>
      <c r="D398" s="9" t="s">
        <v>258</v>
      </c>
      <c r="E398" s="24"/>
      <c r="F398" s="25"/>
      <c r="G398" s="25"/>
      <c r="H398" s="25"/>
      <c r="I398" s="26"/>
    </row>
    <row r="399" spans="1:9" x14ac:dyDescent="0.35">
      <c r="A399" s="5" t="s">
        <v>259</v>
      </c>
      <c r="B399" s="5" t="s">
        <v>13</v>
      </c>
      <c r="C399" s="19" t="s">
        <v>14</v>
      </c>
      <c r="D399" s="6" t="s">
        <v>260</v>
      </c>
      <c r="E399" s="7">
        <v>3</v>
      </c>
      <c r="F399" s="46">
        <v>4026.49</v>
      </c>
      <c r="G399" s="46">
        <f t="shared" ref="G399:G404" si="24">ROUNDUP(E399*F399,2)</f>
        <v>12079.47</v>
      </c>
      <c r="H399" s="21"/>
      <c r="I399" s="46">
        <f t="shared" ref="I399:I404" si="25">ROUNDUP(E399*H399,2)</f>
        <v>0</v>
      </c>
    </row>
    <row r="400" spans="1:9" x14ac:dyDescent="0.35">
      <c r="A400" s="5" t="s">
        <v>261</v>
      </c>
      <c r="B400" s="5" t="s">
        <v>13</v>
      </c>
      <c r="C400" s="19" t="s">
        <v>14</v>
      </c>
      <c r="D400" s="6" t="s">
        <v>262</v>
      </c>
      <c r="E400" s="7">
        <v>3</v>
      </c>
      <c r="F400" s="46">
        <v>2090.77</v>
      </c>
      <c r="G400" s="46">
        <f t="shared" si="24"/>
        <v>6272.31</v>
      </c>
      <c r="H400" s="21"/>
      <c r="I400" s="46">
        <f t="shared" si="25"/>
        <v>0</v>
      </c>
    </row>
    <row r="401" spans="1:10" x14ac:dyDescent="0.35">
      <c r="A401" s="5" t="s">
        <v>263</v>
      </c>
      <c r="B401" s="5" t="s">
        <v>13</v>
      </c>
      <c r="C401" s="19" t="s">
        <v>14</v>
      </c>
      <c r="D401" s="6" t="s">
        <v>264</v>
      </c>
      <c r="E401" s="7">
        <v>3</v>
      </c>
      <c r="F401" s="46">
        <v>2332.7399999999998</v>
      </c>
      <c r="G401" s="46">
        <f t="shared" si="24"/>
        <v>6998.22</v>
      </c>
      <c r="H401" s="21"/>
      <c r="I401" s="46">
        <f t="shared" si="25"/>
        <v>0</v>
      </c>
    </row>
    <row r="402" spans="1:10" x14ac:dyDescent="0.35">
      <c r="A402" s="5" t="s">
        <v>265</v>
      </c>
      <c r="B402" s="5" t="s">
        <v>13</v>
      </c>
      <c r="C402" s="19" t="s">
        <v>14</v>
      </c>
      <c r="D402" s="6" t="s">
        <v>266</v>
      </c>
      <c r="E402" s="7">
        <v>1</v>
      </c>
      <c r="F402" s="46">
        <v>20512</v>
      </c>
      <c r="G402" s="46">
        <f t="shared" si="24"/>
        <v>20512</v>
      </c>
      <c r="H402" s="21"/>
      <c r="I402" s="46">
        <f t="shared" si="25"/>
        <v>0</v>
      </c>
    </row>
    <row r="403" spans="1:10" x14ac:dyDescent="0.35">
      <c r="A403" s="5" t="s">
        <v>267</v>
      </c>
      <c r="B403" s="5" t="s">
        <v>13</v>
      </c>
      <c r="C403" s="19" t="s">
        <v>14</v>
      </c>
      <c r="D403" s="6" t="s">
        <v>268</v>
      </c>
      <c r="E403" s="7">
        <v>2</v>
      </c>
      <c r="F403" s="46">
        <v>18512</v>
      </c>
      <c r="G403" s="46">
        <f t="shared" si="24"/>
        <v>37024</v>
      </c>
      <c r="H403" s="21"/>
      <c r="I403" s="46">
        <f t="shared" si="25"/>
        <v>0</v>
      </c>
    </row>
    <row r="404" spans="1:10" x14ac:dyDescent="0.35">
      <c r="A404" s="5" t="s">
        <v>269</v>
      </c>
      <c r="B404" s="5" t="s">
        <v>13</v>
      </c>
      <c r="C404" s="19" t="s">
        <v>14</v>
      </c>
      <c r="D404" s="6" t="s">
        <v>270</v>
      </c>
      <c r="E404" s="7">
        <v>2</v>
      </c>
      <c r="F404" s="46">
        <v>5100</v>
      </c>
      <c r="G404" s="46">
        <f t="shared" si="24"/>
        <v>10200</v>
      </c>
      <c r="H404" s="21"/>
      <c r="I404" s="46">
        <f t="shared" si="25"/>
        <v>0</v>
      </c>
    </row>
    <row r="405" spans="1:10" ht="3" customHeight="1" x14ac:dyDescent="0.35">
      <c r="A405" s="33"/>
      <c r="B405" s="33"/>
      <c r="C405" s="34"/>
      <c r="D405" s="35"/>
      <c r="E405" s="33"/>
      <c r="F405" s="33"/>
      <c r="G405" s="33"/>
      <c r="H405" s="33"/>
      <c r="I405" s="33"/>
    </row>
    <row r="406" spans="1:10" x14ac:dyDescent="0.35">
      <c r="D406" s="42"/>
      <c r="E406" s="43"/>
      <c r="F406" s="43"/>
      <c r="G406" s="43"/>
      <c r="H406" s="43"/>
      <c r="I406" s="43"/>
      <c r="J406" s="43"/>
    </row>
    <row r="407" spans="1:10" x14ac:dyDescent="0.35">
      <c r="D407" s="44"/>
    </row>
    <row r="408" spans="1:10" ht="39" x14ac:dyDescent="0.35">
      <c r="D408" s="50" t="s">
        <v>283</v>
      </c>
      <c r="E408" s="11"/>
      <c r="F408" s="12"/>
      <c r="G408" s="13">
        <f>SUM(G399:G404)</f>
        <v>93086</v>
      </c>
      <c r="I408" s="13">
        <f>SUM(I399:I404)</f>
        <v>0</v>
      </c>
    </row>
    <row r="409" spans="1:10" ht="13.5" thickBot="1" x14ac:dyDescent="0.4">
      <c r="E409" s="11"/>
      <c r="F409" s="12"/>
    </row>
    <row r="410" spans="1:10" ht="26.5" thickBot="1" x14ac:dyDescent="0.4">
      <c r="D410" s="52" t="s">
        <v>284</v>
      </c>
      <c r="E410" s="17"/>
      <c r="F410" s="18"/>
      <c r="G410" s="13">
        <f>G395+G408</f>
        <v>543086</v>
      </c>
      <c r="I410" s="53">
        <f>I395+I408</f>
        <v>0</v>
      </c>
    </row>
    <row r="411" spans="1:10" x14ac:dyDescent="0.35">
      <c r="I411" s="14" t="s">
        <v>285</v>
      </c>
    </row>
    <row r="412" spans="1:10" x14ac:dyDescent="0.35">
      <c r="A412" s="54" t="s">
        <v>286</v>
      </c>
    </row>
  </sheetData>
  <sheetProtection algorithmName="SHA-512" hashValue="aLsOiGVHL9OHad6Tj30E5L2LIP3yit0/I+pH471Kn+zkPhjy6CeI1ny0uraHqa+/bgBWNe6Oh54w9EORNoqz4A==" saltValue="AKn+xbhP6Lb+FezuMmwmbQ==" spinCount="100000" sheet="1" objects="1" scenarios="1"/>
  <mergeCells count="2">
    <mergeCell ref="A2:I3"/>
    <mergeCell ref="A5:I5"/>
  </mergeCells>
  <conditionalFormatting sqref="H62">
    <cfRule type="expression" dxfId="42" priority="50" stopIfTrue="1">
      <formula>$H62&gt;$F62</formula>
    </cfRule>
  </conditionalFormatting>
  <conditionalFormatting sqref="H66:H87 H89:H90">
    <cfRule type="expression" dxfId="41" priority="49" stopIfTrue="1">
      <formula>$H66&gt;$F66</formula>
    </cfRule>
  </conditionalFormatting>
  <conditionalFormatting sqref="H93:H94">
    <cfRule type="expression" dxfId="40" priority="48" stopIfTrue="1">
      <formula>$H93&gt;$F93</formula>
    </cfRule>
  </conditionalFormatting>
  <conditionalFormatting sqref="H97:H99">
    <cfRule type="expression" dxfId="39" priority="47" stopIfTrue="1">
      <formula>$H97&gt;$F97</formula>
    </cfRule>
  </conditionalFormatting>
  <conditionalFormatting sqref="H102:H106">
    <cfRule type="expression" dxfId="38" priority="46" stopIfTrue="1">
      <formula>$H102&gt;$F102</formula>
    </cfRule>
  </conditionalFormatting>
  <conditionalFormatting sqref="H109:H110">
    <cfRule type="expression" dxfId="37" priority="45" stopIfTrue="1">
      <formula>$H109&gt;$F109</formula>
    </cfRule>
  </conditionalFormatting>
  <conditionalFormatting sqref="H114">
    <cfRule type="expression" dxfId="36" priority="44" stopIfTrue="1">
      <formula>$H114&gt;$F114</formula>
    </cfRule>
  </conditionalFormatting>
  <conditionalFormatting sqref="H117:H132">
    <cfRule type="expression" dxfId="35" priority="43" stopIfTrue="1">
      <formula>$H117&gt;$F117</formula>
    </cfRule>
  </conditionalFormatting>
  <conditionalFormatting sqref="H135:H136">
    <cfRule type="expression" dxfId="34" priority="42" stopIfTrue="1">
      <formula>$H135&gt;$F135</formula>
    </cfRule>
  </conditionalFormatting>
  <conditionalFormatting sqref="H139:H141">
    <cfRule type="expression" dxfId="33" priority="41" stopIfTrue="1">
      <formula>$H139&gt;$F139</formula>
    </cfRule>
  </conditionalFormatting>
  <conditionalFormatting sqref="H144:H148">
    <cfRule type="expression" dxfId="32" priority="40" stopIfTrue="1">
      <formula>$H144&gt;$F144</formula>
    </cfRule>
  </conditionalFormatting>
  <conditionalFormatting sqref="H151:H152">
    <cfRule type="expression" dxfId="31" priority="39" stopIfTrue="1">
      <formula>$H151&gt;$F151</formula>
    </cfRule>
  </conditionalFormatting>
  <conditionalFormatting sqref="H156">
    <cfRule type="expression" dxfId="30" priority="37" stopIfTrue="1">
      <formula>$H156&gt;$F156</formula>
    </cfRule>
  </conditionalFormatting>
  <conditionalFormatting sqref="H159:H173">
    <cfRule type="expression" dxfId="29" priority="36" stopIfTrue="1">
      <formula>$H159&gt;$F159</formula>
    </cfRule>
  </conditionalFormatting>
  <conditionalFormatting sqref="H176 H178:H179">
    <cfRule type="expression" dxfId="28" priority="35" stopIfTrue="1">
      <formula>$H176&gt;$F176</formula>
    </cfRule>
  </conditionalFormatting>
  <conditionalFormatting sqref="H182:H186">
    <cfRule type="expression" dxfId="27" priority="34" stopIfTrue="1">
      <formula>$H182&gt;$F182</formula>
    </cfRule>
  </conditionalFormatting>
  <conditionalFormatting sqref="H189:H190">
    <cfRule type="expression" dxfId="26" priority="33" stopIfTrue="1">
      <formula>$H189&gt;$F189</formula>
    </cfRule>
  </conditionalFormatting>
  <conditionalFormatting sqref="H193:H194">
    <cfRule type="expression" dxfId="25" priority="32" stopIfTrue="1">
      <formula>$H193&gt;$F193</formula>
    </cfRule>
  </conditionalFormatting>
  <conditionalFormatting sqref="H198">
    <cfRule type="expression" dxfId="24" priority="31" stopIfTrue="1">
      <formula>$H198&gt;$F198</formula>
    </cfRule>
  </conditionalFormatting>
  <conditionalFormatting sqref="H201:H213">
    <cfRule type="expression" dxfId="23" priority="30" stopIfTrue="1">
      <formula>$H201&gt;$F201</formula>
    </cfRule>
  </conditionalFormatting>
  <conditionalFormatting sqref="H216:H218">
    <cfRule type="expression" dxfId="22" priority="29" stopIfTrue="1">
      <formula>$H216&gt;$F216</formula>
    </cfRule>
  </conditionalFormatting>
  <conditionalFormatting sqref="H221:H224">
    <cfRule type="expression" dxfId="21" priority="28" stopIfTrue="1">
      <formula>$H221&gt;$F221</formula>
    </cfRule>
  </conditionalFormatting>
  <conditionalFormatting sqref="H227:H228">
    <cfRule type="expression" dxfId="20" priority="27" stopIfTrue="1">
      <formula>$H227&gt;$F227</formula>
    </cfRule>
  </conditionalFormatting>
  <conditionalFormatting sqref="H231:H232">
    <cfRule type="expression" dxfId="19" priority="26" stopIfTrue="1">
      <formula>$H231&gt;$F231</formula>
    </cfRule>
  </conditionalFormatting>
  <conditionalFormatting sqref="H236">
    <cfRule type="expression" dxfId="18" priority="25" stopIfTrue="1">
      <formula>$H236&gt;$F236</formula>
    </cfRule>
  </conditionalFormatting>
  <conditionalFormatting sqref="H239:H248">
    <cfRule type="expression" dxfId="17" priority="24" stopIfTrue="1">
      <formula>$H239&gt;$F239</formula>
    </cfRule>
  </conditionalFormatting>
  <conditionalFormatting sqref="H251:H253">
    <cfRule type="expression" dxfId="16" priority="23" stopIfTrue="1">
      <formula>$H251&gt;$F251</formula>
    </cfRule>
  </conditionalFormatting>
  <conditionalFormatting sqref="H256:H260">
    <cfRule type="expression" dxfId="15" priority="22" stopIfTrue="1">
      <formula>$H256&gt;$F256</formula>
    </cfRule>
  </conditionalFormatting>
  <conditionalFormatting sqref="H263:H264">
    <cfRule type="expression" dxfId="14" priority="21" stopIfTrue="1">
      <formula>$H263&gt;$F263</formula>
    </cfRule>
  </conditionalFormatting>
  <conditionalFormatting sqref="H267:H268">
    <cfRule type="expression" dxfId="13" priority="20" stopIfTrue="1">
      <formula>$H267&gt;$F267</formula>
    </cfRule>
  </conditionalFormatting>
  <conditionalFormatting sqref="H272:H281">
    <cfRule type="expression" dxfId="12" priority="19" stopIfTrue="1">
      <formula>$H272&gt;$F272</formula>
    </cfRule>
  </conditionalFormatting>
  <conditionalFormatting sqref="H284">
    <cfRule type="expression" dxfId="11" priority="18" stopIfTrue="1">
      <formula>$H284&gt;$F284</formula>
    </cfRule>
  </conditionalFormatting>
  <conditionalFormatting sqref="H287:H288">
    <cfRule type="expression" dxfId="10" priority="17" stopIfTrue="1">
      <formula>$H287&gt;$F287</formula>
    </cfRule>
  </conditionalFormatting>
  <conditionalFormatting sqref="H291:H293">
    <cfRule type="expression" dxfId="9" priority="16" stopIfTrue="1">
      <formula>$H291&gt;$F291</formula>
    </cfRule>
  </conditionalFormatting>
  <conditionalFormatting sqref="H296:H299">
    <cfRule type="expression" dxfId="8" priority="15" stopIfTrue="1">
      <formula>$H296&gt;$F296</formula>
    </cfRule>
  </conditionalFormatting>
  <conditionalFormatting sqref="H302:H303">
    <cfRule type="expression" dxfId="7" priority="14" stopIfTrue="1">
      <formula>$H302&gt;$F302</formula>
    </cfRule>
  </conditionalFormatting>
  <conditionalFormatting sqref="H307">
    <cfRule type="expression" dxfId="6" priority="13" stopIfTrue="1">
      <formula>$H307&gt;$F307</formula>
    </cfRule>
  </conditionalFormatting>
  <conditionalFormatting sqref="H310:H315">
    <cfRule type="expression" dxfId="5" priority="12" stopIfTrue="1">
      <formula>$H310&gt;$F310</formula>
    </cfRule>
  </conditionalFormatting>
  <conditionalFormatting sqref="H318:H319">
    <cfRule type="expression" dxfId="4" priority="11" stopIfTrue="1">
      <formula>$H318&gt;$F318</formula>
    </cfRule>
  </conditionalFormatting>
  <conditionalFormatting sqref="H322:H324">
    <cfRule type="expression" dxfId="3" priority="10" stopIfTrue="1">
      <formula>$H322&gt;$F322</formula>
    </cfRule>
  </conditionalFormatting>
  <conditionalFormatting sqref="H327:H330">
    <cfRule type="expression" dxfId="2" priority="9" stopIfTrue="1">
      <formula>$H327&gt;$F327</formula>
    </cfRule>
  </conditionalFormatting>
  <conditionalFormatting sqref="H333:H334">
    <cfRule type="expression" dxfId="1" priority="8" stopIfTrue="1">
      <formula>$H333&gt;$F333</formula>
    </cfRule>
  </conditionalFormatting>
  <conditionalFormatting sqref="H399:H404">
    <cfRule type="expression" dxfId="0" priority="1" stopIfTrue="1">
      <formula>$H399&gt;$F399</formula>
    </cfRule>
  </conditionalFormatting>
  <dataValidations count="2">
    <dataValidation type="list" allowBlank="1" showInputMessage="1" showErrorMessage="1" sqref="B8:B386 B398:B65419" xr:uid="{9E00BF19-4743-4BEF-BBCB-51EB85D1F645}">
      <formula1>"Capítulo,Partida,Mano de obra,Maquinaria,Material,Otros,"</formula1>
    </dataValidation>
    <dataValidation type="decimal" allowBlank="1" showInputMessage="1" showErrorMessage="1" error="El precio ofertado debe ser mayor que 0 y menor o igual que el precio máximo de referencia para PEM" sqref="H10 H13:H36 H39:H40 H43:H46 H49:H54 H57:H58 H62 H65:H90 H93:H94 H97:H99 H102:H106 H109:H110 H114 H117:H132 H135:H136 H139:H141 H144:H148 H151:H152 H156 H159:H173 H176:H179 H182:H186 H189:H190 H193:H194 H198 H201:H213 H216:H218 H221:H224 H227:H228 H231:H232 H236 H239:H248 H251:H253 H256:H260 H263:H264 H267:H268 H272:H281 H284 H287:H288 H291:H293 H296:H299 H302:H303 H307 H310:H315 H318:H319 H322:H324 H327:H330 H333:H334 H337:H354 H357:H369 H372:H378 H399:H404" xr:uid="{1A093441-A14F-472D-911A-F18B2C98D435}">
      <formula1>0.01</formula1>
      <formula2>F10</formula2>
    </dataValidation>
  </dataValidations>
  <pageMargins left="0.7" right="0.7" top="0.75" bottom="0.75" header="0.3" footer="0.3"/>
  <pageSetup paperSize="9" orientation="portrait"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21_023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RMC</dc:creator>
  <cp:lastModifiedBy>Beatriz Sánchez</cp:lastModifiedBy>
  <dcterms:created xsi:type="dcterms:W3CDTF">2021-05-19T10:58:18Z</dcterms:created>
  <dcterms:modified xsi:type="dcterms:W3CDTF">2021-06-15T09:09:47Z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ón Presto">
    <vt:lpwstr>1.0</vt:lpwstr>
  </property>
</Properties>
</file>