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1\21-047 WC y vallado conciertos llave en mano\3.Pliego y calendario\Versión definitiva\"/>
    </mc:Choice>
  </mc:AlternateContent>
  <xr:revisionPtr revIDLastSave="0" documentId="13_ncr:1_{E53EA0AF-0743-4A12-B6C1-1BE644BCC5C0}" xr6:coauthVersionLast="47" xr6:coauthVersionMax="47" xr10:uidLastSave="{00000000-0000-0000-0000-000000000000}"/>
  <bookViews>
    <workbookView xWindow="-110" yWindow="-110" windowWidth="19420" windowHeight="10420" xr2:uid="{A36D569F-2F97-4644-85E0-C17C3EF22CD0}"/>
  </bookViews>
  <sheets>
    <sheet name="21_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2" i="1" l="1"/>
  <c r="D100" i="1"/>
  <c r="I89" i="1"/>
  <c r="I85" i="1"/>
  <c r="G44" i="1"/>
  <c r="G40" i="1"/>
  <c r="I44" i="1"/>
  <c r="I40" i="1"/>
  <c r="I74" i="1"/>
  <c r="I70" i="1"/>
  <c r="G74" i="1"/>
  <c r="G70" i="1"/>
  <c r="I56" i="1"/>
  <c r="I57" i="1"/>
  <c r="I58" i="1"/>
  <c r="I59" i="1"/>
  <c r="I60" i="1"/>
  <c r="I61" i="1"/>
  <c r="I62" i="1"/>
  <c r="I63" i="1"/>
  <c r="I55" i="1"/>
  <c r="D41" i="1"/>
  <c r="I29" i="1"/>
  <c r="I25" i="1"/>
  <c r="G29" i="1"/>
  <c r="G25" i="1"/>
  <c r="D26" i="1"/>
  <c r="G89" i="1" l="1"/>
  <c r="G59" i="1"/>
  <c r="G14" i="1"/>
  <c r="I14" i="1"/>
  <c r="I12" i="1"/>
  <c r="I13" i="1"/>
  <c r="I15" i="1"/>
  <c r="I16" i="1"/>
  <c r="I17" i="1"/>
  <c r="I18" i="1"/>
  <c r="I10" i="1"/>
  <c r="G63" i="1" l="1"/>
  <c r="G62" i="1"/>
  <c r="G61" i="1"/>
  <c r="G60" i="1"/>
  <c r="G58" i="1"/>
  <c r="G57" i="1"/>
  <c r="E86" i="1"/>
  <c r="I86" i="1" s="1"/>
  <c r="E71" i="1"/>
  <c r="G56" i="1"/>
  <c r="G85" i="1"/>
  <c r="I66" i="1"/>
  <c r="G55" i="1"/>
  <c r="G71" i="1" l="1"/>
  <c r="I71" i="1"/>
  <c r="E87" i="1"/>
  <c r="I87" i="1" s="1"/>
  <c r="G65" i="1"/>
  <c r="G86" i="1"/>
  <c r="E72" i="1"/>
  <c r="G12" i="1"/>
  <c r="G13" i="1"/>
  <c r="G15" i="1"/>
  <c r="G16" i="1"/>
  <c r="G17" i="1"/>
  <c r="G18" i="1"/>
  <c r="G10" i="1"/>
  <c r="I72" i="1" l="1"/>
  <c r="G72" i="1"/>
  <c r="E88" i="1"/>
  <c r="I88" i="1" s="1"/>
  <c r="G87" i="1"/>
  <c r="E73" i="1"/>
  <c r="E41" i="1"/>
  <c r="E26" i="1"/>
  <c r="E42" i="1" l="1"/>
  <c r="E43" i="1" s="1"/>
  <c r="G41" i="1"/>
  <c r="I41" i="1"/>
  <c r="I73" i="1"/>
  <c r="G73" i="1"/>
  <c r="E27" i="1"/>
  <c r="E28" i="1" s="1"/>
  <c r="I26" i="1"/>
  <c r="G26" i="1"/>
  <c r="E90" i="1"/>
  <c r="I90" i="1" s="1"/>
  <c r="G88" i="1"/>
  <c r="E75" i="1"/>
  <c r="D11" i="1"/>
  <c r="I43" i="1" l="1"/>
  <c r="G43" i="1"/>
  <c r="G75" i="1"/>
  <c r="I75" i="1"/>
  <c r="G42" i="1"/>
  <c r="I42" i="1"/>
  <c r="I28" i="1"/>
  <c r="G28" i="1"/>
  <c r="I27" i="1"/>
  <c r="G27" i="1"/>
  <c r="E91" i="1"/>
  <c r="I91" i="1" s="1"/>
  <c r="G90" i="1"/>
  <c r="I11" i="1"/>
  <c r="I21" i="1" s="1"/>
  <c r="E76" i="1"/>
  <c r="E45" i="1"/>
  <c r="G11" i="1"/>
  <c r="G20" i="1" s="1"/>
  <c r="E30" i="1"/>
  <c r="G45" i="1" l="1"/>
  <c r="I45" i="1"/>
  <c r="G76" i="1"/>
  <c r="I76" i="1"/>
  <c r="G30" i="1"/>
  <c r="I30" i="1"/>
  <c r="G91" i="1"/>
  <c r="E92" i="1"/>
  <c r="I92" i="1" s="1"/>
  <c r="E77" i="1"/>
  <c r="E46" i="1"/>
  <c r="E31" i="1"/>
  <c r="G46" i="1" l="1"/>
  <c r="I46" i="1"/>
  <c r="I77" i="1"/>
  <c r="G77" i="1"/>
  <c r="G92" i="1"/>
  <c r="G31" i="1"/>
  <c r="I31" i="1"/>
  <c r="E93" i="1"/>
  <c r="E78" i="1"/>
  <c r="E47" i="1"/>
  <c r="E32" i="1"/>
  <c r="G93" i="1" l="1"/>
  <c r="I93" i="1"/>
  <c r="I96" i="1" s="1"/>
  <c r="I47" i="1"/>
  <c r="G47" i="1"/>
  <c r="G78" i="1"/>
  <c r="G80" i="1" s="1"/>
  <c r="I78" i="1"/>
  <c r="I81" i="1" s="1"/>
  <c r="G95" i="1"/>
  <c r="I32" i="1"/>
  <c r="G32" i="1"/>
  <c r="E48" i="1"/>
  <c r="E33" i="1"/>
  <c r="I48" i="1" l="1"/>
  <c r="I51" i="1" s="1"/>
  <c r="G48" i="1"/>
  <c r="G50" i="1" s="1"/>
  <c r="I33" i="1"/>
  <c r="I36" i="1" s="1"/>
  <c r="G33" i="1"/>
  <c r="G35" i="1" s="1"/>
  <c r="D104" i="1" l="1"/>
</calcChain>
</file>

<file path=xl/sharedStrings.xml><?xml version="1.0" encoding="utf-8"?>
<sst xmlns="http://schemas.openxmlformats.org/spreadsheetml/2006/main" count="180" uniqueCount="46">
  <si>
    <t>Total Anual Estimado</t>
  </si>
  <si>
    <t>WC / VALLAS / LAVAMANOS / RAFIA</t>
  </si>
  <si>
    <t>Total Anual Ofertado</t>
  </si>
  <si>
    <t>TOTAL OFERTADO (*)</t>
  </si>
  <si>
    <t>WC Químico unipersonal sin necesidad de acometida.</t>
  </si>
  <si>
    <t>ml</t>
  </si>
  <si>
    <t>ud</t>
  </si>
  <si>
    <t>Valla Alta (instalada)</t>
  </si>
  <si>
    <t>Valla Peatonal inclinada y no (instalada)</t>
  </si>
  <si>
    <t>Rafia (90% opacidad minimo)</t>
  </si>
  <si>
    <t>UD</t>
  </si>
  <si>
    <t>Urinario multiposición autónomo</t>
  </si>
  <si>
    <t>Lavamanos múltiple de conexión a red</t>
  </si>
  <si>
    <t>Lavamanos multiposición autónomo</t>
  </si>
  <si>
    <t>WC Módulo  PMR con acometida.</t>
  </si>
  <si>
    <t>WC Módulo (Módulos de 6 Mts de longitud minima con mín. 14 baños)</t>
  </si>
  <si>
    <t>WC Módulo (Modulos de 6 Mts de longitud minima con mín. 14 baños)</t>
  </si>
  <si>
    <t xml:space="preserve"> En ..........................., a ........ de .............................. de 20...</t>
  </si>
  <si>
    <t xml:space="preserve">           </t>
  </si>
  <si>
    <t xml:space="preserve"> Fdo.: ..........................................................</t>
  </si>
  <si>
    <t>(Firma y sello de la empresa)</t>
  </si>
  <si>
    <r>
      <t xml:space="preserve">UBICACIÓN: </t>
    </r>
    <r>
      <rPr>
        <sz val="10"/>
        <color rgb="FF000000"/>
        <rFont val="Barlow"/>
      </rPr>
      <t>IFEMA MADRID</t>
    </r>
  </si>
  <si>
    <t>Aforo hasta 15000 personas</t>
  </si>
  <si>
    <t>Aforo de 15000 a 30000 personas</t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</si>
  <si>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(1 día de uso del mismo montaje)</t>
    </r>
  </si>
  <si>
    <t>Total anual máximo estimado</t>
  </si>
  <si>
    <r>
      <t xml:space="preserve">IMPORTE UNITARIO OFERTADO
</t>
    </r>
    <r>
      <rPr>
        <sz val="10"/>
        <color theme="4"/>
        <rFont val="Barlow"/>
      </rPr>
      <t xml:space="preserve">(1 día de uso del mismo montaje) 
</t>
    </r>
    <r>
      <rPr>
        <b/>
        <sz val="10"/>
        <color theme="4"/>
        <rFont val="Barlow"/>
      </rPr>
      <t>(c)</t>
    </r>
  </si>
  <si>
    <r>
      <t xml:space="preserve">SUBTOTAL ANUAL OFERTADO
</t>
    </r>
    <r>
      <rPr>
        <sz val="10"/>
        <color theme="4"/>
        <rFont val="Barlow"/>
      </rPr>
      <t>(1 día de uso del mismo montaje)</t>
    </r>
    <r>
      <rPr>
        <b/>
        <sz val="10"/>
        <color theme="4"/>
        <rFont val="Barlow"/>
      </rPr>
      <t xml:space="preserve">
(a x b x c)</t>
    </r>
  </si>
  <si>
    <r>
      <t xml:space="preserve">SUBTOTAL ANUAL OFERTADO
</t>
    </r>
    <r>
      <rPr>
        <sz val="10"/>
        <color theme="4"/>
        <rFont val="Barlow"/>
      </rPr>
      <t>(2 días de uso del mismo montaje)</t>
    </r>
    <r>
      <rPr>
        <b/>
        <sz val="10"/>
        <color theme="4"/>
        <rFont val="Barlow"/>
      </rPr>
      <t xml:space="preserve">
(a x b x c)</t>
    </r>
  </si>
  <si>
    <r>
      <t xml:space="preserve">IMPORTE UNITARIO OFERTADO
</t>
    </r>
    <r>
      <rPr>
        <sz val="10"/>
        <color theme="4"/>
        <rFont val="Barlow"/>
      </rPr>
      <t xml:space="preserve">(2 días de uso del mismo montaje) 
</t>
    </r>
    <r>
      <rPr>
        <b/>
        <sz val="10"/>
        <color theme="4"/>
        <rFont val="Barlow"/>
      </rPr>
      <t>(c)</t>
    </r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</si>
  <si>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(2 días de uso del mismo montaje)</t>
    </r>
  </si>
  <si>
    <t>Q
(a)</t>
  </si>
  <si>
    <r>
      <rPr>
        <b/>
        <sz val="10"/>
        <color theme="4"/>
        <rFont val="Barlow"/>
      </rPr>
      <t xml:space="preserve">Nº días uso anual </t>
    </r>
    <r>
      <rPr>
        <sz val="10"/>
        <color theme="4"/>
        <rFont val="Barlow"/>
      </rPr>
      <t xml:space="preserve">
(1 día de uso del mismo montaje)
</t>
    </r>
    <r>
      <rPr>
        <b/>
        <sz val="10"/>
        <color theme="4"/>
        <rFont val="Barlow"/>
      </rPr>
      <t>(b)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</si>
  <si>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(1 día de uso del mismo montaje)</t>
    </r>
  </si>
  <si>
    <r>
      <rPr>
        <b/>
        <sz val="10"/>
        <color theme="4"/>
        <rFont val="Barlow"/>
      </rPr>
      <t xml:space="preserve">Nº días uso anual </t>
    </r>
    <r>
      <rPr>
        <sz val="10"/>
        <color theme="4"/>
        <rFont val="Barlow"/>
      </rPr>
      <t xml:space="preserve">
(2 días de uso del mismo montaje)
</t>
    </r>
    <r>
      <rPr>
        <b/>
        <sz val="10"/>
        <color theme="4"/>
        <rFont val="Barlow"/>
      </rPr>
      <t>(b)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</si>
  <si>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(2 días de uso del mismo montaje)</t>
    </r>
  </si>
  <si>
    <r>
      <rPr>
        <b/>
        <sz val="10"/>
        <color theme="4"/>
        <rFont val="Barlow"/>
      </rPr>
      <t xml:space="preserve">Nº días uso anual </t>
    </r>
    <r>
      <rPr>
        <sz val="10"/>
        <color theme="4"/>
        <rFont val="Barlow"/>
      </rPr>
      <t xml:space="preserve">
(3 o más días de uso del mismo montaje)
</t>
    </r>
    <r>
      <rPr>
        <b/>
        <sz val="10"/>
        <color theme="4"/>
        <rFont val="Barlow"/>
      </rPr>
      <t>(b)</t>
    </r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</si>
  <si>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(3 o más días de uso del mismo montaje)</t>
    </r>
  </si>
  <si>
    <r>
      <rPr>
        <b/>
        <sz val="10"/>
        <color theme="4"/>
        <rFont val="Barlow"/>
      </rPr>
      <t xml:space="preserve">Subtotal anual máximo
</t>
    </r>
    <r>
      <rPr>
        <sz val="10"/>
        <color theme="4"/>
        <rFont val="Barlow"/>
      </rPr>
      <t>(3 o más días de uso del mismo montaje)</t>
    </r>
  </si>
  <si>
    <r>
      <t xml:space="preserve">IMPORTE UNITARIO OFERTADO
</t>
    </r>
    <r>
      <rPr>
        <sz val="10"/>
        <color theme="4"/>
        <rFont val="Barlow"/>
      </rPr>
      <t xml:space="preserve">(3 o más días de uso del mismo montaje) 
</t>
    </r>
    <r>
      <rPr>
        <b/>
        <sz val="10"/>
        <color theme="4"/>
        <rFont val="Barlow"/>
      </rPr>
      <t>(c)</t>
    </r>
  </si>
  <si>
    <r>
      <t xml:space="preserve">SUBTOTAL ANUAL OFERTADO
</t>
    </r>
    <r>
      <rPr>
        <sz val="10"/>
        <color theme="4"/>
        <rFont val="Barlow"/>
      </rPr>
      <t>(3 o más días de uso del mismo montaje)</t>
    </r>
    <r>
      <rPr>
        <b/>
        <sz val="10"/>
        <color theme="4"/>
        <rFont val="Barlow"/>
      </rPr>
      <t xml:space="preserve">
(a x b x c)</t>
    </r>
  </si>
  <si>
    <t>Total anual ofertado</t>
  </si>
  <si>
    <t>PRESUPUESTO MÁXIMO DE LICITACIÓN</t>
  </si>
  <si>
    <t>(*) Esta cifra será la que deberá reflejarse en el Anexo IX-A MODELO DE OFERTA ECONÓMICA del Pliego de Clausulas Administrativas Particulares</t>
  </si>
  <si>
    <t>DÍAS DE USO ANUALES ESTIMADOS</t>
  </si>
  <si>
    <r>
      <rPr>
        <u/>
        <sz val="10"/>
        <color theme="1"/>
        <rFont val="Barlow"/>
      </rPr>
      <t>NOTA</t>
    </r>
    <r>
      <rPr>
        <sz val="10"/>
        <color theme="1"/>
        <rFont val="Barlow"/>
      </rPr>
      <t>:
- Se deberán cumplimentar únicamente las celdas sombreadas en gris. 
- Todos los precios incluirán la parte proporcional de limpieza y consumibles (incial y final), vaciado de los tanques, mantenimiento, personal y transporte.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</si>
</sst>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4183B"/>
      <name val="Barlow"/>
    </font>
    <font>
      <sz val="10"/>
      <color theme="1"/>
      <name val="Barlow"/>
    </font>
    <font>
      <b/>
      <sz val="10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rgb="FFFF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u/>
      <sz val="10"/>
      <color rgb="FFFF0000"/>
      <name val="Barlow"/>
    </font>
    <font>
      <u/>
      <sz val="10"/>
      <color theme="4"/>
      <name val="Barlow"/>
    </font>
    <font>
      <b/>
      <sz val="10"/>
      <color theme="1"/>
      <name val="Barlow"/>
    </font>
    <font>
      <b/>
      <sz val="10"/>
      <color theme="0"/>
      <name val="Barlow"/>
    </font>
    <font>
      <i/>
      <sz val="10"/>
      <name val="Barlow"/>
    </font>
    <font>
      <sz val="12"/>
      <color theme="1"/>
      <name val="Barlow"/>
    </font>
    <font>
      <i/>
      <sz val="10"/>
      <color rgb="FF000000"/>
      <name val="Barlow"/>
    </font>
    <font>
      <u/>
      <sz val="10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164" fontId="6" fillId="5" borderId="12" xfId="0" applyNumberFormat="1" applyFont="1" applyFill="1" applyBorder="1" applyAlignment="1" applyProtection="1">
      <alignment horizontal="center" vertical="center"/>
      <protection locked="0"/>
    </xf>
    <xf numFmtId="164" fontId="6" fillId="5" borderId="8" xfId="0" applyNumberFormat="1" applyFont="1" applyFill="1" applyBorder="1" applyAlignment="1" applyProtection="1">
      <alignment horizontal="center" vertical="center"/>
      <protection locked="0"/>
    </xf>
    <xf numFmtId="164" fontId="3" fillId="5" borderId="8" xfId="0" applyNumberFormat="1" applyFont="1" applyFill="1" applyBorder="1" applyAlignment="1" applyProtection="1">
      <alignment horizontal="center" vertical="center"/>
      <protection locked="0"/>
    </xf>
    <xf numFmtId="164" fontId="6" fillId="5" borderId="10" xfId="0" applyNumberFormat="1" applyFont="1" applyFill="1" applyBorder="1" applyAlignment="1" applyProtection="1">
      <alignment horizontal="center" vertical="center"/>
      <protection locked="0"/>
    </xf>
    <xf numFmtId="164" fontId="6" fillId="5" borderId="5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164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3" fillId="0" borderId="30" xfId="0" applyFont="1" applyBorder="1" applyAlignment="1" applyProtection="1">
      <alignment horizontal="left" vertical="center" wrapText="1"/>
    </xf>
    <xf numFmtId="0" fontId="3" fillId="0" borderId="31" xfId="0" applyFont="1" applyBorder="1" applyAlignment="1" applyProtection="1">
      <alignment horizontal="left" vertical="center"/>
    </xf>
    <xf numFmtId="0" fontId="3" fillId="0" borderId="32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3" fillId="0" borderId="33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34" xfId="0" applyFont="1" applyBorder="1" applyAlignment="1" applyProtection="1">
      <alignment horizontal="left" vertical="center"/>
    </xf>
    <xf numFmtId="0" fontId="17" fillId="0" borderId="0" xfId="0" applyFont="1" applyAlignment="1" applyProtection="1">
      <alignment vertical="center"/>
    </xf>
    <xf numFmtId="0" fontId="3" fillId="0" borderId="35" xfId="0" applyFont="1" applyBorder="1" applyAlignment="1" applyProtection="1">
      <alignment horizontal="left" vertical="center"/>
    </xf>
    <xf numFmtId="0" fontId="3" fillId="0" borderId="29" xfId="0" applyFont="1" applyBorder="1" applyAlignment="1" applyProtection="1">
      <alignment horizontal="left" vertical="center"/>
    </xf>
    <xf numFmtId="0" fontId="3" fillId="0" borderId="36" xfId="0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8" fillId="2" borderId="15" xfId="0" applyFont="1" applyFill="1" applyBorder="1" applyAlignment="1" applyProtection="1">
      <alignment vertical="center"/>
    </xf>
    <xf numFmtId="0" fontId="8" fillId="2" borderId="17" xfId="0" applyFont="1" applyFill="1" applyBorder="1" applyAlignment="1" applyProtection="1">
      <alignment horizontal="center" vertical="center"/>
    </xf>
    <xf numFmtId="0" fontId="8" fillId="2" borderId="16" xfId="0" applyFont="1" applyFill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 wrapText="1"/>
    </xf>
    <xf numFmtId="0" fontId="9" fillId="0" borderId="17" xfId="0" applyFont="1" applyFill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0" fontId="8" fillId="0" borderId="16" xfId="0" applyFont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left" vertical="center"/>
    </xf>
    <xf numFmtId="0" fontId="6" fillId="4" borderId="20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164" fontId="6" fillId="2" borderId="14" xfId="0" applyNumberFormat="1" applyFont="1" applyFill="1" applyBorder="1" applyAlignment="1" applyProtection="1">
      <alignment horizontal="center" vertical="center"/>
    </xf>
    <xf numFmtId="164" fontId="3" fillId="2" borderId="24" xfId="0" applyNumberFormat="1" applyFont="1" applyFill="1" applyBorder="1" applyAlignment="1" applyProtection="1">
      <alignment horizontal="center" vertical="center"/>
    </xf>
    <xf numFmtId="164" fontId="3" fillId="4" borderId="13" xfId="0" applyNumberFormat="1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left" vertical="center"/>
    </xf>
    <xf numFmtId="0" fontId="6" fillId="4" borderId="18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2" fontId="3" fillId="2" borderId="8" xfId="0" applyNumberFormat="1" applyFont="1" applyFill="1" applyBorder="1" applyAlignment="1" applyProtection="1">
      <alignment horizontal="center" vertical="center"/>
    </xf>
    <xf numFmtId="164" fontId="6" fillId="2" borderId="1" xfId="0" applyNumberFormat="1" applyFont="1" applyFill="1" applyBorder="1" applyAlignment="1" applyProtection="1">
      <alignment horizontal="center" vertical="center"/>
    </xf>
    <xf numFmtId="164" fontId="3" fillId="2" borderId="25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left" vertical="center"/>
    </xf>
    <xf numFmtId="164" fontId="6" fillId="2" borderId="25" xfId="0" applyNumberFormat="1" applyFont="1" applyFill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left" vertical="center"/>
    </xf>
    <xf numFmtId="0" fontId="6" fillId="0" borderId="2" xfId="0" applyFont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/>
    </xf>
    <xf numFmtId="2" fontId="3" fillId="2" borderId="10" xfId="0" applyNumberFormat="1" applyFont="1" applyFill="1" applyBorder="1" applyAlignment="1" applyProtection="1">
      <alignment horizontal="center" vertical="center"/>
    </xf>
    <xf numFmtId="164" fontId="6" fillId="2" borderId="4" xfId="0" applyNumberFormat="1" applyFont="1" applyFill="1" applyBorder="1" applyAlignment="1" applyProtection="1">
      <alignment horizontal="center" vertical="center"/>
    </xf>
    <xf numFmtId="164" fontId="3" fillId="2" borderId="3" xfId="0" applyNumberFormat="1" applyFont="1" applyFill="1" applyBorder="1" applyAlignment="1" applyProtection="1">
      <alignment horizontal="center" vertical="center"/>
    </xf>
    <xf numFmtId="164" fontId="3" fillId="4" borderId="11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/>
    </xf>
    <xf numFmtId="3" fontId="3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horizontal="center" vertical="center"/>
    </xf>
    <xf numFmtId="164" fontId="4" fillId="0" borderId="22" xfId="0" applyNumberFormat="1" applyFont="1" applyBorder="1" applyAlignment="1" applyProtection="1">
      <alignment horizontal="center" vertical="center"/>
    </xf>
    <xf numFmtId="164" fontId="13" fillId="0" borderId="22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center" vertical="center"/>
    </xf>
    <xf numFmtId="164" fontId="13" fillId="0" borderId="22" xfId="0" applyNumberFormat="1" applyFont="1" applyBorder="1" applyAlignment="1" applyProtection="1">
      <alignment horizontal="center" vertical="center"/>
    </xf>
    <xf numFmtId="164" fontId="4" fillId="0" borderId="0" xfId="0" applyNumberFormat="1" applyFont="1" applyBorder="1" applyAlignment="1" applyProtection="1">
      <alignment horizontal="center" vertical="center"/>
    </xf>
    <xf numFmtId="164" fontId="13" fillId="0" borderId="0" xfId="0" applyNumberFormat="1" applyFont="1" applyBorder="1" applyAlignment="1" applyProtection="1">
      <alignment horizontal="center" vertical="center"/>
    </xf>
    <xf numFmtId="164" fontId="12" fillId="0" borderId="0" xfId="0" applyNumberFormat="1" applyFont="1" applyBorder="1" applyAlignment="1" applyProtection="1">
      <alignment horizontal="center" vertical="center"/>
    </xf>
    <xf numFmtId="3" fontId="3" fillId="2" borderId="5" xfId="0" applyNumberFormat="1" applyFont="1" applyFill="1" applyBorder="1" applyAlignment="1" applyProtection="1">
      <alignment horizontal="center" vertical="center"/>
    </xf>
    <xf numFmtId="164" fontId="3" fillId="2" borderId="6" xfId="0" applyNumberFormat="1" applyFont="1" applyFill="1" applyBorder="1" applyAlignment="1" applyProtection="1">
      <alignment horizontal="center" vertical="center"/>
    </xf>
    <xf numFmtId="164" fontId="3" fillId="2" borderId="7" xfId="0" applyNumberFormat="1" applyFont="1" applyFill="1" applyBorder="1" applyAlignment="1" applyProtection="1">
      <alignment horizontal="center" vertical="center"/>
    </xf>
    <xf numFmtId="164" fontId="3" fillId="4" borderId="7" xfId="0" applyNumberFormat="1" applyFont="1" applyFill="1" applyBorder="1" applyAlignment="1" applyProtection="1">
      <alignment horizontal="center" vertical="center"/>
    </xf>
    <xf numFmtId="3" fontId="3" fillId="2" borderId="8" xfId="0" applyNumberFormat="1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</xf>
    <xf numFmtId="164" fontId="3" fillId="2" borderId="13" xfId="0" applyNumberFormat="1" applyFont="1" applyFill="1" applyBorder="1" applyAlignment="1" applyProtection="1">
      <alignment horizontal="center" vertical="center"/>
    </xf>
    <xf numFmtId="3" fontId="3" fillId="2" borderId="10" xfId="0" applyNumberFormat="1" applyFont="1" applyFill="1" applyBorder="1" applyAlignment="1" applyProtection="1">
      <alignment horizontal="center" vertical="center"/>
    </xf>
    <xf numFmtId="164" fontId="3" fillId="2" borderId="4" xfId="0" applyNumberFormat="1" applyFont="1" applyFill="1" applyBorder="1" applyAlignment="1" applyProtection="1">
      <alignment horizontal="center" vertical="center"/>
    </xf>
    <xf numFmtId="164" fontId="3" fillId="2" borderId="26" xfId="0" applyNumberFormat="1" applyFont="1" applyFill="1" applyBorder="1" applyAlignment="1" applyProtection="1">
      <alignment horizontal="center" vertical="center"/>
    </xf>
    <xf numFmtId="164" fontId="3" fillId="4" borderId="26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vertical="center"/>
    </xf>
    <xf numFmtId="0" fontId="8" fillId="0" borderId="27" xfId="0" applyFont="1" applyFill="1" applyBorder="1" applyAlignment="1" applyProtection="1">
      <alignment horizontal="center" vertical="center" wrapText="1"/>
    </xf>
    <xf numFmtId="0" fontId="8" fillId="0" borderId="28" xfId="0" applyFont="1" applyBorder="1" applyAlignment="1" applyProtection="1">
      <alignment horizontal="center" vertical="center" wrapText="1"/>
    </xf>
    <xf numFmtId="164" fontId="3" fillId="0" borderId="7" xfId="0" applyNumberFormat="1" applyFont="1" applyBorder="1" applyAlignment="1" applyProtection="1">
      <alignment horizontal="center" vertical="center"/>
    </xf>
    <xf numFmtId="164" fontId="3" fillId="0" borderId="9" xfId="0" applyNumberFormat="1" applyFont="1" applyBorder="1" applyAlignment="1" applyProtection="1">
      <alignment horizontal="center" vertical="center"/>
    </xf>
    <xf numFmtId="164" fontId="3" fillId="0" borderId="11" xfId="0" applyNumberFormat="1" applyFont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</xf>
    <xf numFmtId="0" fontId="6" fillId="0" borderId="8" xfId="0" applyFont="1" applyFill="1" applyBorder="1" applyAlignment="1" applyProtection="1">
      <alignment horizontal="left" vertical="center"/>
    </xf>
    <xf numFmtId="164" fontId="3" fillId="2" borderId="9" xfId="0" applyNumberFormat="1" applyFont="1" applyFill="1" applyBorder="1" applyAlignment="1" applyProtection="1">
      <alignment horizontal="center" vertical="center"/>
    </xf>
    <xf numFmtId="164" fontId="3" fillId="2" borderId="11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</xf>
    <xf numFmtId="0" fontId="4" fillId="0" borderId="2" xfId="0" applyFont="1" applyBorder="1" applyProtection="1"/>
    <xf numFmtId="164" fontId="4" fillId="0" borderId="2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 vertical="center"/>
    </xf>
    <xf numFmtId="0" fontId="14" fillId="3" borderId="2" xfId="0" applyFont="1" applyFill="1" applyBorder="1" applyProtection="1"/>
    <xf numFmtId="0" fontId="14" fillId="3" borderId="29" xfId="0" applyFont="1" applyFill="1" applyBorder="1" applyAlignment="1" applyProtection="1">
      <alignment horizontal="center" vertical="center"/>
    </xf>
    <xf numFmtId="2" fontId="14" fillId="3" borderId="29" xfId="0" applyNumberFormat="1" applyFont="1" applyFill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horizontal="center" vertical="center"/>
    </xf>
    <xf numFmtId="164" fontId="13" fillId="0" borderId="2" xfId="0" applyNumberFormat="1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justify" vertical="center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242B-0E8A-7D4A-820E-122E213BA14D}">
  <sheetPr>
    <pageSetUpPr fitToPage="1"/>
  </sheetPr>
  <dimension ref="B3:T120"/>
  <sheetViews>
    <sheetView tabSelected="1" topLeftCell="A88" zoomScale="70" zoomScaleNormal="70" workbookViewId="0">
      <selection activeCell="H85" sqref="H85:H93"/>
    </sheetView>
  </sheetViews>
  <sheetFormatPr baseColWidth="10" defaultColWidth="10.83203125" defaultRowHeight="13" x14ac:dyDescent="0.35"/>
  <cols>
    <col min="1" max="1" width="10.83203125" style="8"/>
    <col min="2" max="2" width="52.75" style="8" customWidth="1"/>
    <col min="3" max="3" width="6.4140625" style="9" bestFit="1" customWidth="1"/>
    <col min="4" max="4" width="10.83203125" style="8" bestFit="1" customWidth="1"/>
    <col min="5" max="5" width="12.25" style="8" bestFit="1" customWidth="1"/>
    <col min="6" max="6" width="22.9140625" style="8" bestFit="1" customWidth="1"/>
    <col min="7" max="7" width="16.08203125" style="8" customWidth="1"/>
    <col min="8" max="8" width="21.33203125" style="9" bestFit="1" customWidth="1"/>
    <col min="9" max="9" width="20.83203125" style="8" bestFit="1" customWidth="1"/>
    <col min="10" max="10" width="18.75" style="8" bestFit="1" customWidth="1"/>
    <col min="11" max="11" width="18" style="8" bestFit="1" customWidth="1"/>
    <col min="12" max="12" width="18.33203125" style="8" bestFit="1" customWidth="1"/>
    <col min="13" max="13" width="21.33203125" style="8" bestFit="1" customWidth="1"/>
    <col min="14" max="14" width="20.83203125" style="8" bestFit="1" customWidth="1"/>
    <col min="15" max="15" width="17.58203125" style="8" bestFit="1" customWidth="1"/>
    <col min="16" max="16" width="17.5" style="8" bestFit="1" customWidth="1"/>
    <col min="17" max="17" width="18.5" style="8" customWidth="1"/>
    <col min="18" max="18" width="21.33203125" style="8" bestFit="1" customWidth="1"/>
    <col min="19" max="19" width="20.83203125" style="8" bestFit="1" customWidth="1"/>
    <col min="20" max="20" width="19.25" style="8" bestFit="1" customWidth="1"/>
    <col min="21" max="16384" width="10.83203125" style="8"/>
  </cols>
  <sheetData>
    <row r="3" spans="2:19" ht="13.5" thickBot="1" x14ac:dyDescent="0.4"/>
    <row r="4" spans="2:19" ht="15" x14ac:dyDescent="0.35">
      <c r="B4" s="10" t="s">
        <v>1</v>
      </c>
      <c r="C4" s="11"/>
      <c r="D4" s="12" t="s">
        <v>45</v>
      </c>
      <c r="E4" s="13"/>
      <c r="F4" s="13"/>
      <c r="G4" s="13"/>
      <c r="H4" s="13"/>
      <c r="I4" s="14"/>
    </row>
    <row r="5" spans="2:19" ht="15" x14ac:dyDescent="0.35">
      <c r="B5" s="15" t="s">
        <v>21</v>
      </c>
      <c r="C5" s="16"/>
      <c r="D5" s="17"/>
      <c r="E5" s="18"/>
      <c r="F5" s="18"/>
      <c r="G5" s="18"/>
      <c r="H5" s="18"/>
      <c r="I5" s="19"/>
    </row>
    <row r="6" spans="2:19" ht="15" x14ac:dyDescent="0.35">
      <c r="B6" s="15"/>
      <c r="C6" s="16"/>
      <c r="D6" s="17"/>
      <c r="E6" s="18"/>
      <c r="F6" s="18"/>
      <c r="G6" s="18"/>
      <c r="H6" s="18"/>
      <c r="I6" s="19"/>
    </row>
    <row r="7" spans="2:19" ht="15.5" thickBot="1" x14ac:dyDescent="0.4">
      <c r="B7" s="20"/>
      <c r="C7" s="16"/>
      <c r="D7" s="21"/>
      <c r="E7" s="22"/>
      <c r="F7" s="22"/>
      <c r="G7" s="22"/>
      <c r="H7" s="22"/>
      <c r="I7" s="23"/>
    </row>
    <row r="8" spans="2:19" ht="15.5" thickBot="1" x14ac:dyDescent="0.4">
      <c r="D8" s="9"/>
      <c r="E8" s="24"/>
      <c r="F8" s="24"/>
      <c r="G8" s="24"/>
      <c r="H8" s="24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2:19" ht="88" customHeight="1" thickBot="1" x14ac:dyDescent="0.4">
      <c r="B9" s="25" t="s">
        <v>22</v>
      </c>
      <c r="C9" s="26" t="s">
        <v>10</v>
      </c>
      <c r="D9" s="27" t="s">
        <v>31</v>
      </c>
      <c r="E9" s="28" t="s">
        <v>32</v>
      </c>
      <c r="F9" s="29" t="s">
        <v>33</v>
      </c>
      <c r="G9" s="30" t="s">
        <v>24</v>
      </c>
      <c r="H9" s="31" t="s">
        <v>26</v>
      </c>
      <c r="I9" s="32" t="s">
        <v>27</v>
      </c>
    </row>
    <row r="10" spans="2:19" x14ac:dyDescent="0.35">
      <c r="B10" s="33" t="s">
        <v>15</v>
      </c>
      <c r="C10" s="34" t="s">
        <v>6</v>
      </c>
      <c r="D10" s="35">
        <v>56</v>
      </c>
      <c r="E10" s="36">
        <v>4</v>
      </c>
      <c r="F10" s="37">
        <v>64</v>
      </c>
      <c r="G10" s="38">
        <f t="shared" ref="G10:G18" si="0">D10*E10*F10</f>
        <v>14336</v>
      </c>
      <c r="H10" s="1"/>
      <c r="I10" s="39">
        <f t="shared" ref="I10:I18" si="1">D10*E10*H10</f>
        <v>0</v>
      </c>
    </row>
    <row r="11" spans="2:19" x14ac:dyDescent="0.35">
      <c r="B11" s="40" t="s">
        <v>4</v>
      </c>
      <c r="C11" s="41" t="s">
        <v>6</v>
      </c>
      <c r="D11" s="42">
        <f>110-46</f>
        <v>64</v>
      </c>
      <c r="E11" s="43">
        <v>4</v>
      </c>
      <c r="F11" s="44">
        <v>40</v>
      </c>
      <c r="G11" s="45">
        <f t="shared" si="0"/>
        <v>10240</v>
      </c>
      <c r="H11" s="2"/>
      <c r="I11" s="46">
        <f t="shared" si="1"/>
        <v>0</v>
      </c>
    </row>
    <row r="12" spans="2:19" x14ac:dyDescent="0.35">
      <c r="B12" s="40" t="s">
        <v>14</v>
      </c>
      <c r="C12" s="41" t="s">
        <v>6</v>
      </c>
      <c r="D12" s="42">
        <v>12</v>
      </c>
      <c r="E12" s="43">
        <v>4</v>
      </c>
      <c r="F12" s="44">
        <v>70</v>
      </c>
      <c r="G12" s="45">
        <f t="shared" si="0"/>
        <v>3360</v>
      </c>
      <c r="H12" s="2"/>
      <c r="I12" s="46">
        <f t="shared" si="1"/>
        <v>0</v>
      </c>
    </row>
    <row r="13" spans="2:19" x14ac:dyDescent="0.35">
      <c r="B13" s="47" t="s">
        <v>11</v>
      </c>
      <c r="C13" s="41" t="s">
        <v>6</v>
      </c>
      <c r="D13" s="42">
        <v>30</v>
      </c>
      <c r="E13" s="43">
        <v>4</v>
      </c>
      <c r="F13" s="44">
        <v>40</v>
      </c>
      <c r="G13" s="45">
        <f t="shared" si="0"/>
        <v>4800</v>
      </c>
      <c r="H13" s="2"/>
      <c r="I13" s="46">
        <f t="shared" si="1"/>
        <v>0</v>
      </c>
    </row>
    <row r="14" spans="2:19" x14ac:dyDescent="0.35">
      <c r="B14" s="47" t="s">
        <v>12</v>
      </c>
      <c r="C14" s="41" t="s">
        <v>6</v>
      </c>
      <c r="D14" s="42">
        <v>60</v>
      </c>
      <c r="E14" s="43">
        <v>4</v>
      </c>
      <c r="F14" s="44">
        <v>10</v>
      </c>
      <c r="G14" s="48">
        <f t="shared" si="0"/>
        <v>2400</v>
      </c>
      <c r="H14" s="3"/>
      <c r="I14" s="46">
        <f t="shared" si="1"/>
        <v>0</v>
      </c>
    </row>
    <row r="15" spans="2:19" x14ac:dyDescent="0.35">
      <c r="B15" s="47" t="s">
        <v>13</v>
      </c>
      <c r="C15" s="41" t="s">
        <v>6</v>
      </c>
      <c r="D15" s="42">
        <v>60</v>
      </c>
      <c r="E15" s="43">
        <v>4</v>
      </c>
      <c r="F15" s="44">
        <v>10</v>
      </c>
      <c r="G15" s="48">
        <f t="shared" si="0"/>
        <v>2400</v>
      </c>
      <c r="H15" s="3"/>
      <c r="I15" s="46">
        <f t="shared" si="1"/>
        <v>0</v>
      </c>
    </row>
    <row r="16" spans="2:19" x14ac:dyDescent="0.35">
      <c r="B16" s="47" t="s">
        <v>7</v>
      </c>
      <c r="C16" s="41" t="s">
        <v>5</v>
      </c>
      <c r="D16" s="42">
        <v>1800</v>
      </c>
      <c r="E16" s="43">
        <v>4</v>
      </c>
      <c r="F16" s="44">
        <v>3</v>
      </c>
      <c r="G16" s="45">
        <f t="shared" si="0"/>
        <v>21600</v>
      </c>
      <c r="H16" s="2"/>
      <c r="I16" s="46">
        <f t="shared" si="1"/>
        <v>0</v>
      </c>
    </row>
    <row r="17" spans="2:20" x14ac:dyDescent="0.35">
      <c r="B17" s="49" t="s">
        <v>8</v>
      </c>
      <c r="C17" s="50" t="s">
        <v>5</v>
      </c>
      <c r="D17" s="42">
        <v>600</v>
      </c>
      <c r="E17" s="43">
        <v>4</v>
      </c>
      <c r="F17" s="44">
        <v>2</v>
      </c>
      <c r="G17" s="45">
        <f t="shared" si="0"/>
        <v>4800</v>
      </c>
      <c r="H17" s="2"/>
      <c r="I17" s="46">
        <f t="shared" si="1"/>
        <v>0</v>
      </c>
    </row>
    <row r="18" spans="2:20" ht="13.5" thickBot="1" x14ac:dyDescent="0.4">
      <c r="B18" s="51" t="s">
        <v>9</v>
      </c>
      <c r="C18" s="52" t="s">
        <v>5</v>
      </c>
      <c r="D18" s="53">
        <v>1800</v>
      </c>
      <c r="E18" s="54">
        <v>4</v>
      </c>
      <c r="F18" s="55">
        <v>2.5</v>
      </c>
      <c r="G18" s="56">
        <f t="shared" si="0"/>
        <v>18000</v>
      </c>
      <c r="H18" s="4"/>
      <c r="I18" s="57">
        <f t="shared" si="1"/>
        <v>0</v>
      </c>
    </row>
    <row r="19" spans="2:20" ht="15" x14ac:dyDescent="0.35">
      <c r="B19" s="58"/>
      <c r="C19" s="59"/>
      <c r="D19" s="9"/>
      <c r="I19" s="60"/>
      <c r="J19" s="60"/>
    </row>
    <row r="20" spans="2:20" ht="15.5" thickBot="1" x14ac:dyDescent="0.4">
      <c r="D20" s="61"/>
      <c r="F20" s="62" t="s">
        <v>25</v>
      </c>
      <c r="G20" s="63">
        <f>SUM(G10:G18)</f>
        <v>81936</v>
      </c>
      <c r="J20" s="64"/>
    </row>
    <row r="21" spans="2:20" ht="16" thickTop="1" thickBot="1" x14ac:dyDescent="0.4">
      <c r="D21" s="61"/>
      <c r="E21" s="65"/>
      <c r="F21" s="65"/>
      <c r="G21" s="65"/>
      <c r="H21" s="62" t="s">
        <v>41</v>
      </c>
      <c r="I21" s="66">
        <f>SUM(I10:I18)</f>
        <v>0</v>
      </c>
    </row>
    <row r="22" spans="2:20" ht="15.5" thickTop="1" x14ac:dyDescent="0.35">
      <c r="D22" s="61"/>
      <c r="E22" s="65"/>
      <c r="F22" s="65"/>
      <c r="G22" s="65"/>
      <c r="H22" s="67"/>
      <c r="I22" s="68"/>
      <c r="K22" s="65"/>
      <c r="L22" s="65"/>
      <c r="M22" s="65"/>
      <c r="N22" s="69"/>
      <c r="O22" s="68"/>
      <c r="P22" s="65"/>
      <c r="Q22" s="65"/>
      <c r="R22" s="65"/>
      <c r="S22" s="69"/>
      <c r="T22" s="68"/>
    </row>
    <row r="23" spans="2:20" ht="15.5" thickBot="1" x14ac:dyDescent="0.4">
      <c r="D23" s="61"/>
      <c r="E23" s="65"/>
      <c r="F23" s="65"/>
      <c r="G23" s="65"/>
      <c r="H23" s="67"/>
      <c r="I23" s="68"/>
      <c r="K23" s="65"/>
      <c r="L23" s="65"/>
      <c r="M23" s="65"/>
      <c r="N23" s="69"/>
      <c r="O23" s="68"/>
      <c r="P23" s="65"/>
      <c r="Q23" s="65"/>
      <c r="R23" s="65"/>
      <c r="S23" s="69"/>
      <c r="T23" s="68"/>
    </row>
    <row r="24" spans="2:20" ht="84.5" thickBot="1" x14ac:dyDescent="0.4">
      <c r="B24" s="25" t="s">
        <v>22</v>
      </c>
      <c r="C24" s="26" t="s">
        <v>10</v>
      </c>
      <c r="D24" s="27" t="s">
        <v>31</v>
      </c>
      <c r="E24" s="28" t="s">
        <v>34</v>
      </c>
      <c r="F24" s="29" t="s">
        <v>35</v>
      </c>
      <c r="G24" s="30" t="s">
        <v>30</v>
      </c>
      <c r="H24" s="31" t="s">
        <v>29</v>
      </c>
      <c r="I24" s="32" t="s">
        <v>28</v>
      </c>
      <c r="K24" s="65"/>
      <c r="L24" s="65"/>
      <c r="M24" s="65"/>
      <c r="N24" s="69"/>
      <c r="O24" s="68"/>
      <c r="P24" s="65"/>
      <c r="Q24" s="65"/>
      <c r="R24" s="65"/>
      <c r="S24" s="69"/>
      <c r="T24" s="68"/>
    </row>
    <row r="25" spans="2:20" ht="15" x14ac:dyDescent="0.35">
      <c r="B25" s="33" t="s">
        <v>15</v>
      </c>
      <c r="C25" s="34" t="s">
        <v>6</v>
      </c>
      <c r="D25" s="35">
        <v>56</v>
      </c>
      <c r="E25" s="70">
        <v>4</v>
      </c>
      <c r="F25" s="71">
        <v>51.2</v>
      </c>
      <c r="G25" s="72">
        <f>D25*E25*F25</f>
        <v>11468.800000000001</v>
      </c>
      <c r="H25" s="5"/>
      <c r="I25" s="73">
        <f>D25*E25*H25</f>
        <v>0</v>
      </c>
      <c r="K25" s="65"/>
      <c r="L25" s="65"/>
      <c r="M25" s="65"/>
      <c r="N25" s="69"/>
      <c r="O25" s="68"/>
      <c r="P25" s="65"/>
      <c r="Q25" s="65"/>
      <c r="R25" s="65"/>
      <c r="S25" s="69"/>
      <c r="T25" s="68"/>
    </row>
    <row r="26" spans="2:20" ht="15" x14ac:dyDescent="0.35">
      <c r="B26" s="40" t="s">
        <v>4</v>
      </c>
      <c r="C26" s="41" t="s">
        <v>6</v>
      </c>
      <c r="D26" s="42">
        <f>110-46</f>
        <v>64</v>
      </c>
      <c r="E26" s="74">
        <f>E25</f>
        <v>4</v>
      </c>
      <c r="F26" s="75">
        <v>32</v>
      </c>
      <c r="G26" s="76">
        <f t="shared" ref="G26:G33" si="2">D26*E26*F26</f>
        <v>8192</v>
      </c>
      <c r="H26" s="2"/>
      <c r="I26" s="39">
        <f t="shared" ref="I26:I33" si="3">D26*E26*H26</f>
        <v>0</v>
      </c>
      <c r="K26" s="65"/>
      <c r="L26" s="65"/>
      <c r="M26" s="65"/>
      <c r="N26" s="69"/>
      <c r="O26" s="68"/>
      <c r="P26" s="65"/>
      <c r="Q26" s="65"/>
      <c r="R26" s="65"/>
      <c r="S26" s="69"/>
      <c r="T26" s="68"/>
    </row>
    <row r="27" spans="2:20" ht="15" x14ac:dyDescent="0.35">
      <c r="B27" s="40" t="s">
        <v>14</v>
      </c>
      <c r="C27" s="41" t="s">
        <v>6</v>
      </c>
      <c r="D27" s="42">
        <v>12</v>
      </c>
      <c r="E27" s="74">
        <f t="shared" ref="E27:E33" si="4">E26</f>
        <v>4</v>
      </c>
      <c r="F27" s="75">
        <v>56</v>
      </c>
      <c r="G27" s="76">
        <f t="shared" si="2"/>
        <v>2688</v>
      </c>
      <c r="H27" s="2"/>
      <c r="I27" s="39">
        <f t="shared" si="3"/>
        <v>0</v>
      </c>
      <c r="K27" s="65"/>
      <c r="L27" s="65"/>
      <c r="M27" s="65"/>
      <c r="N27" s="69"/>
      <c r="O27" s="68"/>
      <c r="P27" s="65"/>
      <c r="Q27" s="65"/>
      <c r="R27" s="65"/>
      <c r="S27" s="69"/>
      <c r="T27" s="68"/>
    </row>
    <row r="28" spans="2:20" ht="15" x14ac:dyDescent="0.35">
      <c r="B28" s="47" t="s">
        <v>11</v>
      </c>
      <c r="C28" s="41" t="s">
        <v>6</v>
      </c>
      <c r="D28" s="42">
        <v>30</v>
      </c>
      <c r="E28" s="74">
        <f t="shared" si="4"/>
        <v>4</v>
      </c>
      <c r="F28" s="75">
        <v>32</v>
      </c>
      <c r="G28" s="76">
        <f t="shared" si="2"/>
        <v>3840</v>
      </c>
      <c r="H28" s="2"/>
      <c r="I28" s="39">
        <f t="shared" si="3"/>
        <v>0</v>
      </c>
      <c r="K28" s="65"/>
      <c r="L28" s="65"/>
      <c r="M28" s="65"/>
      <c r="N28" s="69"/>
      <c r="O28" s="68"/>
      <c r="P28" s="65"/>
      <c r="Q28" s="65"/>
      <c r="R28" s="65"/>
      <c r="S28" s="69"/>
      <c r="T28" s="68"/>
    </row>
    <row r="29" spans="2:20" ht="15" x14ac:dyDescent="0.35">
      <c r="B29" s="47" t="s">
        <v>12</v>
      </c>
      <c r="C29" s="41" t="s">
        <v>6</v>
      </c>
      <c r="D29" s="42">
        <v>60</v>
      </c>
      <c r="E29" s="74">
        <v>4</v>
      </c>
      <c r="F29" s="44">
        <v>8</v>
      </c>
      <c r="G29" s="76">
        <f t="shared" si="2"/>
        <v>1920</v>
      </c>
      <c r="H29" s="3"/>
      <c r="I29" s="39">
        <f t="shared" si="3"/>
        <v>0</v>
      </c>
      <c r="K29" s="65"/>
      <c r="L29" s="65"/>
      <c r="M29" s="65"/>
      <c r="N29" s="69"/>
      <c r="O29" s="68"/>
      <c r="P29" s="65"/>
      <c r="Q29" s="65"/>
      <c r="R29" s="65"/>
      <c r="S29" s="69"/>
      <c r="T29" s="68"/>
    </row>
    <row r="30" spans="2:20" ht="15" x14ac:dyDescent="0.35">
      <c r="B30" s="47" t="s">
        <v>13</v>
      </c>
      <c r="C30" s="41" t="s">
        <v>6</v>
      </c>
      <c r="D30" s="42">
        <v>60</v>
      </c>
      <c r="E30" s="74">
        <f>E28</f>
        <v>4</v>
      </c>
      <c r="F30" s="44">
        <v>8</v>
      </c>
      <c r="G30" s="76">
        <f t="shared" si="2"/>
        <v>1920</v>
      </c>
      <c r="H30" s="3"/>
      <c r="I30" s="39">
        <f t="shared" si="3"/>
        <v>0</v>
      </c>
      <c r="K30" s="65"/>
      <c r="L30" s="65"/>
      <c r="M30" s="65"/>
      <c r="N30" s="69"/>
      <c r="O30" s="68"/>
      <c r="P30" s="65"/>
      <c r="Q30" s="65"/>
      <c r="R30" s="65"/>
      <c r="S30" s="69"/>
      <c r="T30" s="68"/>
    </row>
    <row r="31" spans="2:20" ht="15" x14ac:dyDescent="0.35">
      <c r="B31" s="47" t="s">
        <v>7</v>
      </c>
      <c r="C31" s="41" t="s">
        <v>5</v>
      </c>
      <c r="D31" s="42">
        <v>1800</v>
      </c>
      <c r="E31" s="74">
        <f t="shared" si="4"/>
        <v>4</v>
      </c>
      <c r="F31" s="75">
        <v>2.4</v>
      </c>
      <c r="G31" s="76">
        <f t="shared" si="2"/>
        <v>17280</v>
      </c>
      <c r="H31" s="2"/>
      <c r="I31" s="39">
        <f t="shared" si="3"/>
        <v>0</v>
      </c>
      <c r="K31" s="65"/>
      <c r="L31" s="65"/>
      <c r="M31" s="65"/>
      <c r="N31" s="69"/>
      <c r="O31" s="68"/>
      <c r="P31" s="65"/>
      <c r="Q31" s="65"/>
      <c r="R31" s="65"/>
      <c r="S31" s="69"/>
      <c r="T31" s="68"/>
    </row>
    <row r="32" spans="2:20" ht="15" x14ac:dyDescent="0.35">
      <c r="B32" s="49" t="s">
        <v>8</v>
      </c>
      <c r="C32" s="50" t="s">
        <v>5</v>
      </c>
      <c r="D32" s="42">
        <v>600</v>
      </c>
      <c r="E32" s="74">
        <f t="shared" si="4"/>
        <v>4</v>
      </c>
      <c r="F32" s="75">
        <v>1.6</v>
      </c>
      <c r="G32" s="76">
        <f t="shared" si="2"/>
        <v>3840</v>
      </c>
      <c r="H32" s="2"/>
      <c r="I32" s="39">
        <f t="shared" si="3"/>
        <v>0</v>
      </c>
      <c r="K32" s="65"/>
      <c r="L32" s="65"/>
      <c r="M32" s="65"/>
      <c r="N32" s="69"/>
      <c r="O32" s="68"/>
      <c r="P32" s="65"/>
      <c r="Q32" s="65"/>
      <c r="R32" s="65"/>
      <c r="S32" s="69"/>
      <c r="T32" s="68"/>
    </row>
    <row r="33" spans="2:20" ht="15.5" thickBot="1" x14ac:dyDescent="0.4">
      <c r="B33" s="51" t="s">
        <v>9</v>
      </c>
      <c r="C33" s="52" t="s">
        <v>5</v>
      </c>
      <c r="D33" s="53">
        <v>1800</v>
      </c>
      <c r="E33" s="77">
        <f t="shared" si="4"/>
        <v>4</v>
      </c>
      <c r="F33" s="78">
        <v>2</v>
      </c>
      <c r="G33" s="79">
        <f t="shared" si="2"/>
        <v>14400</v>
      </c>
      <c r="H33" s="4"/>
      <c r="I33" s="80">
        <f t="shared" si="3"/>
        <v>0</v>
      </c>
      <c r="K33" s="65"/>
      <c r="L33" s="65"/>
      <c r="M33" s="65"/>
      <c r="N33" s="69"/>
      <c r="O33" s="68"/>
      <c r="P33" s="65"/>
      <c r="Q33" s="65"/>
      <c r="R33" s="65"/>
      <c r="S33" s="69"/>
      <c r="T33" s="68"/>
    </row>
    <row r="34" spans="2:20" ht="15" x14ac:dyDescent="0.35">
      <c r="D34" s="61"/>
      <c r="F34" s="81"/>
      <c r="G34" s="81"/>
      <c r="K34" s="65"/>
      <c r="L34" s="65"/>
      <c r="M34" s="65"/>
      <c r="N34" s="69"/>
      <c r="O34" s="68"/>
      <c r="P34" s="65"/>
      <c r="Q34" s="65"/>
      <c r="R34" s="65"/>
      <c r="S34" s="69"/>
      <c r="T34" s="68"/>
    </row>
    <row r="35" spans="2:20" ht="15.5" thickBot="1" x14ac:dyDescent="0.4">
      <c r="D35" s="61"/>
      <c r="F35" s="62" t="s">
        <v>25</v>
      </c>
      <c r="G35" s="63">
        <f>SUM(G25:G33)</f>
        <v>65548.800000000003</v>
      </c>
      <c r="I35" s="65"/>
      <c r="K35" s="65"/>
      <c r="L35" s="65"/>
      <c r="M35" s="65"/>
      <c r="N35" s="69"/>
      <c r="O35" s="68"/>
      <c r="P35" s="65"/>
      <c r="Q35" s="65"/>
      <c r="R35" s="65"/>
      <c r="S35" s="69"/>
      <c r="T35" s="68"/>
    </row>
    <row r="36" spans="2:20" ht="16" thickTop="1" thickBot="1" x14ac:dyDescent="0.4">
      <c r="D36" s="61"/>
      <c r="E36" s="65"/>
      <c r="F36" s="65"/>
      <c r="G36" s="65"/>
      <c r="H36" s="62" t="s">
        <v>41</v>
      </c>
      <c r="I36" s="66">
        <f>SUM(I25:I33)</f>
        <v>0</v>
      </c>
      <c r="K36" s="65"/>
      <c r="L36" s="65"/>
      <c r="M36" s="65"/>
      <c r="N36" s="69"/>
      <c r="O36" s="68"/>
      <c r="P36" s="65"/>
      <c r="Q36" s="65"/>
      <c r="R36" s="65"/>
      <c r="S36" s="69"/>
      <c r="T36" s="68"/>
    </row>
    <row r="37" spans="2:20" ht="15.5" thickTop="1" x14ac:dyDescent="0.35">
      <c r="D37" s="61"/>
      <c r="E37" s="65"/>
      <c r="F37" s="65"/>
      <c r="G37" s="65"/>
      <c r="H37" s="67"/>
      <c r="I37" s="68"/>
      <c r="K37" s="65"/>
      <c r="L37" s="65"/>
      <c r="M37" s="65"/>
      <c r="N37" s="69"/>
      <c r="O37" s="68"/>
      <c r="P37" s="65"/>
      <c r="Q37" s="65"/>
      <c r="R37" s="65"/>
      <c r="S37" s="69"/>
      <c r="T37" s="68"/>
    </row>
    <row r="38" spans="2:20" ht="15.5" thickBot="1" x14ac:dyDescent="0.4">
      <c r="D38" s="61"/>
      <c r="E38" s="65"/>
      <c r="F38" s="65"/>
      <c r="G38" s="65"/>
      <c r="H38" s="67"/>
      <c r="I38" s="68"/>
      <c r="K38" s="65"/>
      <c r="L38" s="65"/>
      <c r="M38" s="65"/>
      <c r="N38" s="69"/>
      <c r="O38" s="68"/>
      <c r="P38" s="65"/>
      <c r="Q38" s="65"/>
      <c r="R38" s="65"/>
      <c r="S38" s="69"/>
      <c r="T38" s="68"/>
    </row>
    <row r="39" spans="2:20" ht="84.5" thickBot="1" x14ac:dyDescent="0.4">
      <c r="B39" s="25" t="s">
        <v>22</v>
      </c>
      <c r="C39" s="26" t="s">
        <v>10</v>
      </c>
      <c r="D39" s="27" t="s">
        <v>31</v>
      </c>
      <c r="E39" s="28" t="s">
        <v>36</v>
      </c>
      <c r="F39" s="29" t="s">
        <v>37</v>
      </c>
      <c r="G39" s="30" t="s">
        <v>38</v>
      </c>
      <c r="H39" s="82" t="s">
        <v>39</v>
      </c>
      <c r="I39" s="83" t="s">
        <v>40</v>
      </c>
      <c r="K39" s="65"/>
      <c r="L39" s="65"/>
      <c r="M39" s="65"/>
      <c r="N39" s="69"/>
      <c r="O39" s="68"/>
      <c r="P39" s="65"/>
      <c r="Q39" s="65"/>
      <c r="R39" s="65"/>
      <c r="S39" s="69"/>
      <c r="T39" s="68"/>
    </row>
    <row r="40" spans="2:20" ht="15" x14ac:dyDescent="0.35">
      <c r="B40" s="33" t="s">
        <v>15</v>
      </c>
      <c r="C40" s="34" t="s">
        <v>6</v>
      </c>
      <c r="D40" s="35">
        <v>56</v>
      </c>
      <c r="E40" s="70">
        <v>6</v>
      </c>
      <c r="F40" s="71">
        <v>42.666666666666664</v>
      </c>
      <c r="G40" s="72">
        <f>D40*E40*F40</f>
        <v>14336</v>
      </c>
      <c r="H40" s="6"/>
      <c r="I40" s="84">
        <f>D40*E40*H40</f>
        <v>0</v>
      </c>
      <c r="K40" s="65"/>
      <c r="L40" s="65"/>
      <c r="M40" s="65"/>
      <c r="N40" s="69"/>
      <c r="O40" s="68"/>
      <c r="P40" s="65"/>
      <c r="Q40" s="65"/>
      <c r="R40" s="65"/>
      <c r="S40" s="69"/>
      <c r="T40" s="68"/>
    </row>
    <row r="41" spans="2:20" ht="15" x14ac:dyDescent="0.35">
      <c r="B41" s="40" t="s">
        <v>4</v>
      </c>
      <c r="C41" s="41" t="s">
        <v>6</v>
      </c>
      <c r="D41" s="42">
        <f>110-46</f>
        <v>64</v>
      </c>
      <c r="E41" s="74">
        <f>E40</f>
        <v>6</v>
      </c>
      <c r="F41" s="75">
        <v>26.666666666666668</v>
      </c>
      <c r="G41" s="76">
        <f t="shared" ref="G41:G48" si="5">D41*E41*F41</f>
        <v>10240</v>
      </c>
      <c r="H41" s="3"/>
      <c r="I41" s="85">
        <f t="shared" ref="I41:I48" si="6">D41*E41*H41</f>
        <v>0</v>
      </c>
      <c r="K41" s="65"/>
      <c r="L41" s="65"/>
      <c r="M41" s="65"/>
      <c r="N41" s="69"/>
      <c r="O41" s="68"/>
      <c r="P41" s="65"/>
      <c r="Q41" s="65"/>
      <c r="R41" s="65"/>
      <c r="S41" s="69"/>
      <c r="T41" s="68"/>
    </row>
    <row r="42" spans="2:20" ht="15" x14ac:dyDescent="0.35">
      <c r="B42" s="40" t="s">
        <v>14</v>
      </c>
      <c r="C42" s="41" t="s">
        <v>6</v>
      </c>
      <c r="D42" s="42">
        <v>12</v>
      </c>
      <c r="E42" s="74">
        <f>E41</f>
        <v>6</v>
      </c>
      <c r="F42" s="75">
        <v>46.666666666666664</v>
      </c>
      <c r="G42" s="76">
        <f t="shared" si="5"/>
        <v>3360</v>
      </c>
      <c r="H42" s="3"/>
      <c r="I42" s="85">
        <f t="shared" si="6"/>
        <v>0</v>
      </c>
      <c r="K42" s="65"/>
      <c r="L42" s="65"/>
      <c r="M42" s="65"/>
      <c r="N42" s="69"/>
      <c r="O42" s="68"/>
      <c r="P42" s="65"/>
      <c r="Q42" s="65"/>
      <c r="R42" s="65"/>
      <c r="S42" s="69"/>
      <c r="T42" s="68"/>
    </row>
    <row r="43" spans="2:20" ht="15" x14ac:dyDescent="0.35">
      <c r="B43" s="47" t="s">
        <v>11</v>
      </c>
      <c r="C43" s="41" t="s">
        <v>6</v>
      </c>
      <c r="D43" s="42">
        <v>30</v>
      </c>
      <c r="E43" s="74">
        <f>E42</f>
        <v>6</v>
      </c>
      <c r="F43" s="75">
        <v>26.666666666666668</v>
      </c>
      <c r="G43" s="76">
        <f t="shared" si="5"/>
        <v>4800</v>
      </c>
      <c r="H43" s="3"/>
      <c r="I43" s="85">
        <f t="shared" si="6"/>
        <v>0</v>
      </c>
      <c r="K43" s="65"/>
      <c r="L43" s="65"/>
      <c r="M43" s="65"/>
      <c r="N43" s="69"/>
      <c r="O43" s="68"/>
      <c r="P43" s="65"/>
      <c r="Q43" s="65"/>
      <c r="R43" s="65"/>
      <c r="S43" s="69"/>
      <c r="T43" s="68"/>
    </row>
    <row r="44" spans="2:20" ht="15" x14ac:dyDescent="0.35">
      <c r="B44" s="47" t="s">
        <v>12</v>
      </c>
      <c r="C44" s="41" t="s">
        <v>6</v>
      </c>
      <c r="D44" s="42">
        <v>60</v>
      </c>
      <c r="E44" s="74">
        <v>6</v>
      </c>
      <c r="F44" s="44">
        <v>6.666666666666667</v>
      </c>
      <c r="G44" s="76">
        <f t="shared" si="5"/>
        <v>2400</v>
      </c>
      <c r="H44" s="3"/>
      <c r="I44" s="85">
        <f t="shared" si="6"/>
        <v>0</v>
      </c>
      <c r="K44" s="65"/>
      <c r="L44" s="65"/>
      <c r="M44" s="65"/>
      <c r="N44" s="69"/>
      <c r="O44" s="68"/>
      <c r="P44" s="65"/>
      <c r="Q44" s="65"/>
      <c r="R44" s="65"/>
      <c r="S44" s="69"/>
      <c r="T44" s="68"/>
    </row>
    <row r="45" spans="2:20" ht="15" x14ac:dyDescent="0.35">
      <c r="B45" s="47" t="s">
        <v>13</v>
      </c>
      <c r="C45" s="41" t="s">
        <v>6</v>
      </c>
      <c r="D45" s="42">
        <v>60</v>
      </c>
      <c r="E45" s="74">
        <f>E43</f>
        <v>6</v>
      </c>
      <c r="F45" s="44">
        <v>6.666666666666667</v>
      </c>
      <c r="G45" s="76">
        <f t="shared" si="5"/>
        <v>2400</v>
      </c>
      <c r="H45" s="3"/>
      <c r="I45" s="85">
        <f t="shared" si="6"/>
        <v>0</v>
      </c>
      <c r="K45" s="65"/>
      <c r="L45" s="65"/>
      <c r="M45" s="65"/>
      <c r="N45" s="69"/>
      <c r="O45" s="68"/>
      <c r="P45" s="65"/>
      <c r="Q45" s="65"/>
      <c r="R45" s="65"/>
      <c r="S45" s="69"/>
      <c r="T45" s="68"/>
    </row>
    <row r="46" spans="2:20" ht="15" x14ac:dyDescent="0.35">
      <c r="B46" s="47" t="s">
        <v>7</v>
      </c>
      <c r="C46" s="41" t="s">
        <v>5</v>
      </c>
      <c r="D46" s="42">
        <v>1800</v>
      </c>
      <c r="E46" s="74">
        <f>E45</f>
        <v>6</v>
      </c>
      <c r="F46" s="75">
        <v>2</v>
      </c>
      <c r="G46" s="76">
        <f t="shared" si="5"/>
        <v>21600</v>
      </c>
      <c r="H46" s="3"/>
      <c r="I46" s="85">
        <f t="shared" si="6"/>
        <v>0</v>
      </c>
      <c r="K46" s="65"/>
      <c r="L46" s="65"/>
      <c r="M46" s="65"/>
      <c r="N46" s="69"/>
      <c r="O46" s="68"/>
      <c r="P46" s="65"/>
      <c r="Q46" s="65"/>
      <c r="R46" s="65"/>
      <c r="S46" s="69"/>
      <c r="T46" s="68"/>
    </row>
    <row r="47" spans="2:20" ht="15" x14ac:dyDescent="0.35">
      <c r="B47" s="49" t="s">
        <v>8</v>
      </c>
      <c r="C47" s="50" t="s">
        <v>5</v>
      </c>
      <c r="D47" s="42">
        <v>600</v>
      </c>
      <c r="E47" s="74">
        <f>E46</f>
        <v>6</v>
      </c>
      <c r="F47" s="75">
        <v>1.3333333333333333</v>
      </c>
      <c r="G47" s="76">
        <f t="shared" si="5"/>
        <v>4800</v>
      </c>
      <c r="H47" s="3"/>
      <c r="I47" s="85">
        <f t="shared" si="6"/>
        <v>0</v>
      </c>
      <c r="K47" s="65"/>
      <c r="L47" s="65"/>
      <c r="M47" s="65"/>
      <c r="N47" s="69"/>
      <c r="O47" s="68"/>
      <c r="P47" s="65"/>
      <c r="Q47" s="65"/>
      <c r="R47" s="65"/>
      <c r="S47" s="69"/>
      <c r="T47" s="68"/>
    </row>
    <row r="48" spans="2:20" ht="15.5" thickBot="1" x14ac:dyDescent="0.4">
      <c r="B48" s="51" t="s">
        <v>9</v>
      </c>
      <c r="C48" s="52" t="s">
        <v>5</v>
      </c>
      <c r="D48" s="53">
        <v>1800</v>
      </c>
      <c r="E48" s="77">
        <f>E47</f>
        <v>6</v>
      </c>
      <c r="F48" s="78">
        <v>1.6666666666666667</v>
      </c>
      <c r="G48" s="79">
        <f t="shared" si="5"/>
        <v>18000</v>
      </c>
      <c r="H48" s="7"/>
      <c r="I48" s="86">
        <f t="shared" si="6"/>
        <v>0</v>
      </c>
      <c r="K48" s="65"/>
      <c r="L48" s="65"/>
      <c r="M48" s="65"/>
      <c r="N48" s="69"/>
      <c r="O48" s="68"/>
      <c r="P48" s="65"/>
      <c r="Q48" s="65"/>
      <c r="R48" s="65"/>
      <c r="S48" s="69"/>
      <c r="T48" s="68"/>
    </row>
    <row r="49" spans="2:20" ht="15" x14ac:dyDescent="0.35">
      <c r="D49" s="61"/>
      <c r="K49" s="65"/>
      <c r="L49" s="65"/>
      <c r="M49" s="65"/>
      <c r="N49" s="69"/>
      <c r="O49" s="68"/>
      <c r="P49" s="65"/>
      <c r="Q49" s="65"/>
      <c r="R49" s="65"/>
      <c r="S49" s="69"/>
      <c r="T49" s="68"/>
    </row>
    <row r="50" spans="2:20" ht="15.5" thickBot="1" x14ac:dyDescent="0.4">
      <c r="D50" s="61"/>
      <c r="F50" s="62" t="s">
        <v>25</v>
      </c>
      <c r="G50" s="66">
        <f>SUM(G40:G48)</f>
        <v>81936</v>
      </c>
      <c r="K50" s="65"/>
      <c r="L50" s="65"/>
      <c r="M50" s="65"/>
      <c r="N50" s="69"/>
      <c r="O50" s="68"/>
      <c r="P50" s="65"/>
      <c r="Q50" s="65"/>
      <c r="R50" s="65"/>
      <c r="S50" s="69"/>
      <c r="T50" s="68"/>
    </row>
    <row r="51" spans="2:20" ht="16" thickTop="1" thickBot="1" x14ac:dyDescent="0.4">
      <c r="D51" s="61"/>
      <c r="E51" s="65"/>
      <c r="F51" s="65"/>
      <c r="G51" s="65"/>
      <c r="H51" s="62" t="s">
        <v>41</v>
      </c>
      <c r="I51" s="66">
        <f>SUM(I40:I48)</f>
        <v>0</v>
      </c>
      <c r="K51" s="65"/>
      <c r="L51" s="65"/>
      <c r="M51" s="65"/>
      <c r="N51" s="69"/>
      <c r="O51" s="68"/>
      <c r="P51" s="65"/>
      <c r="Q51" s="65"/>
      <c r="R51" s="65"/>
      <c r="S51" s="69"/>
      <c r="T51" s="68"/>
    </row>
    <row r="52" spans="2:20" ht="15.5" thickTop="1" x14ac:dyDescent="0.35">
      <c r="D52" s="61"/>
      <c r="E52" s="65"/>
      <c r="F52" s="65"/>
      <c r="G52" s="65"/>
      <c r="H52" s="67"/>
      <c r="I52" s="68"/>
      <c r="K52" s="65"/>
      <c r="L52" s="65"/>
      <c r="M52" s="65"/>
      <c r="N52" s="69"/>
      <c r="O52" s="68"/>
      <c r="P52" s="65"/>
      <c r="Q52" s="65"/>
      <c r="R52" s="65"/>
      <c r="S52" s="69"/>
      <c r="T52" s="68"/>
    </row>
    <row r="53" spans="2:20" ht="15.5" thickBot="1" x14ac:dyDescent="0.4">
      <c r="D53" s="9"/>
      <c r="E53" s="61"/>
      <c r="F53" s="61"/>
      <c r="G53" s="61"/>
      <c r="H53" s="61"/>
    </row>
    <row r="54" spans="2:20" ht="81" customHeight="1" thickBot="1" x14ac:dyDescent="0.4">
      <c r="B54" s="25" t="s">
        <v>23</v>
      </c>
      <c r="C54" s="26" t="s">
        <v>10</v>
      </c>
      <c r="D54" s="27" t="s">
        <v>31</v>
      </c>
      <c r="E54" s="28" t="s">
        <v>32</v>
      </c>
      <c r="F54" s="29" t="s">
        <v>33</v>
      </c>
      <c r="G54" s="30" t="s">
        <v>24</v>
      </c>
      <c r="H54" s="82" t="s">
        <v>26</v>
      </c>
      <c r="I54" s="83" t="s">
        <v>27</v>
      </c>
    </row>
    <row r="55" spans="2:20" x14ac:dyDescent="0.35">
      <c r="B55" s="87" t="s">
        <v>16</v>
      </c>
      <c r="C55" s="41" t="s">
        <v>6</v>
      </c>
      <c r="D55" s="42">
        <v>160</v>
      </c>
      <c r="E55" s="43">
        <v>2</v>
      </c>
      <c r="F55" s="44">
        <v>64</v>
      </c>
      <c r="G55" s="45">
        <f t="shared" ref="G55:G63" si="7">D55*E55*F55</f>
        <v>20480</v>
      </c>
      <c r="H55" s="6"/>
      <c r="I55" s="73">
        <f>D55*E55*H55</f>
        <v>0</v>
      </c>
    </row>
    <row r="56" spans="2:20" x14ac:dyDescent="0.35">
      <c r="B56" s="40" t="s">
        <v>4</v>
      </c>
      <c r="C56" s="41" t="s">
        <v>6</v>
      </c>
      <c r="D56" s="42">
        <v>200</v>
      </c>
      <c r="E56" s="43">
        <v>2</v>
      </c>
      <c r="F56" s="44">
        <v>40</v>
      </c>
      <c r="G56" s="45">
        <f t="shared" si="7"/>
        <v>16000</v>
      </c>
      <c r="H56" s="3"/>
      <c r="I56" s="46">
        <f t="shared" ref="I56:I63" si="8">D56*E56*H56</f>
        <v>0</v>
      </c>
    </row>
    <row r="57" spans="2:20" x14ac:dyDescent="0.35">
      <c r="B57" s="40" t="s">
        <v>14</v>
      </c>
      <c r="C57" s="41" t="s">
        <v>6</v>
      </c>
      <c r="D57" s="42">
        <v>24</v>
      </c>
      <c r="E57" s="43">
        <v>2</v>
      </c>
      <c r="F57" s="44">
        <v>70</v>
      </c>
      <c r="G57" s="45">
        <f t="shared" si="7"/>
        <v>3360</v>
      </c>
      <c r="H57" s="3"/>
      <c r="I57" s="46">
        <f t="shared" si="8"/>
        <v>0</v>
      </c>
    </row>
    <row r="58" spans="2:20" x14ac:dyDescent="0.35">
      <c r="B58" s="88" t="s">
        <v>11</v>
      </c>
      <c r="C58" s="41" t="s">
        <v>6</v>
      </c>
      <c r="D58" s="42">
        <v>60</v>
      </c>
      <c r="E58" s="43">
        <v>2</v>
      </c>
      <c r="F58" s="44">
        <v>40</v>
      </c>
      <c r="G58" s="45">
        <f t="shared" si="7"/>
        <v>4800</v>
      </c>
      <c r="H58" s="3"/>
      <c r="I58" s="46">
        <f t="shared" si="8"/>
        <v>0</v>
      </c>
    </row>
    <row r="59" spans="2:20" x14ac:dyDescent="0.35">
      <c r="B59" s="47" t="s">
        <v>12</v>
      </c>
      <c r="C59" s="41" t="s">
        <v>6</v>
      </c>
      <c r="D59" s="42">
        <v>150</v>
      </c>
      <c r="E59" s="43">
        <v>2</v>
      </c>
      <c r="F59" s="44">
        <v>10</v>
      </c>
      <c r="G59" s="48">
        <f t="shared" si="7"/>
        <v>3000</v>
      </c>
      <c r="H59" s="3"/>
      <c r="I59" s="46">
        <f t="shared" si="8"/>
        <v>0</v>
      </c>
    </row>
    <row r="60" spans="2:20" x14ac:dyDescent="0.35">
      <c r="B60" s="47" t="s">
        <v>13</v>
      </c>
      <c r="C60" s="41" t="s">
        <v>6</v>
      </c>
      <c r="D60" s="42">
        <v>150</v>
      </c>
      <c r="E60" s="43">
        <v>2</v>
      </c>
      <c r="F60" s="44">
        <v>10</v>
      </c>
      <c r="G60" s="48">
        <f t="shared" si="7"/>
        <v>3000</v>
      </c>
      <c r="H60" s="3"/>
      <c r="I60" s="46">
        <f t="shared" si="8"/>
        <v>0</v>
      </c>
    </row>
    <row r="61" spans="2:20" x14ac:dyDescent="0.35">
      <c r="B61" s="47" t="s">
        <v>7</v>
      </c>
      <c r="C61" s="41" t="s">
        <v>5</v>
      </c>
      <c r="D61" s="42">
        <v>2000</v>
      </c>
      <c r="E61" s="43">
        <v>2</v>
      </c>
      <c r="F61" s="44">
        <v>3</v>
      </c>
      <c r="G61" s="45">
        <f t="shared" si="7"/>
        <v>12000</v>
      </c>
      <c r="H61" s="3"/>
      <c r="I61" s="46">
        <f t="shared" si="8"/>
        <v>0</v>
      </c>
    </row>
    <row r="62" spans="2:20" x14ac:dyDescent="0.35">
      <c r="B62" s="49" t="s">
        <v>8</v>
      </c>
      <c r="C62" s="50" t="s">
        <v>5</v>
      </c>
      <c r="D62" s="42">
        <v>600</v>
      </c>
      <c r="E62" s="43">
        <v>2</v>
      </c>
      <c r="F62" s="44">
        <v>2</v>
      </c>
      <c r="G62" s="45">
        <f t="shared" si="7"/>
        <v>2400</v>
      </c>
      <c r="H62" s="3"/>
      <c r="I62" s="46">
        <f t="shared" si="8"/>
        <v>0</v>
      </c>
    </row>
    <row r="63" spans="2:20" ht="13.5" thickBot="1" x14ac:dyDescent="0.4">
      <c r="B63" s="51" t="s">
        <v>9</v>
      </c>
      <c r="C63" s="52" t="s">
        <v>5</v>
      </c>
      <c r="D63" s="53">
        <v>2000</v>
      </c>
      <c r="E63" s="54">
        <v>2</v>
      </c>
      <c r="F63" s="55">
        <v>2.5</v>
      </c>
      <c r="G63" s="56">
        <f t="shared" si="7"/>
        <v>10000</v>
      </c>
      <c r="H63" s="7"/>
      <c r="I63" s="57">
        <f t="shared" si="8"/>
        <v>0</v>
      </c>
    </row>
    <row r="64" spans="2:20" ht="15" x14ac:dyDescent="0.35">
      <c r="B64" s="58"/>
      <c r="C64" s="59"/>
      <c r="D64" s="9"/>
      <c r="I64" s="60"/>
      <c r="J64" s="60"/>
    </row>
    <row r="65" spans="2:20" ht="15.5" thickBot="1" x14ac:dyDescent="0.4">
      <c r="D65" s="61"/>
      <c r="F65" s="62" t="s">
        <v>25</v>
      </c>
      <c r="G65" s="66">
        <f>SUM(G55:G63)</f>
        <v>75040</v>
      </c>
      <c r="J65" s="64"/>
    </row>
    <row r="66" spans="2:20" ht="16" thickTop="1" thickBot="1" x14ac:dyDescent="0.4">
      <c r="D66" s="61"/>
      <c r="E66" s="65"/>
      <c r="F66" s="65"/>
      <c r="G66" s="65"/>
      <c r="H66" s="62" t="s">
        <v>41</v>
      </c>
      <c r="I66" s="66">
        <f>SUM(I55:I63)</f>
        <v>0</v>
      </c>
    </row>
    <row r="67" spans="2:20" ht="15.5" thickTop="1" x14ac:dyDescent="0.35">
      <c r="D67" s="61"/>
      <c r="E67" s="65"/>
      <c r="F67" s="65"/>
      <c r="G67" s="65"/>
      <c r="H67" s="65"/>
      <c r="I67" s="69"/>
      <c r="J67" s="68"/>
      <c r="K67" s="65"/>
      <c r="L67" s="65"/>
      <c r="M67" s="65"/>
      <c r="N67" s="69"/>
      <c r="O67" s="68"/>
      <c r="P67" s="65"/>
      <c r="Q67" s="65"/>
      <c r="R67" s="65"/>
      <c r="S67" s="69"/>
      <c r="T67" s="68"/>
    </row>
    <row r="68" spans="2:20" ht="15.5" thickBot="1" x14ac:dyDescent="0.4">
      <c r="D68" s="61"/>
      <c r="E68" s="65"/>
      <c r="F68" s="65"/>
      <c r="G68" s="65"/>
      <c r="H68" s="65"/>
      <c r="I68" s="69"/>
      <c r="J68" s="68"/>
      <c r="K68" s="65"/>
      <c r="L68" s="65"/>
      <c r="M68" s="65"/>
      <c r="N68" s="69"/>
      <c r="O68" s="68"/>
      <c r="P68" s="65"/>
      <c r="Q68" s="65"/>
      <c r="R68" s="65"/>
      <c r="S68" s="69"/>
      <c r="T68" s="68"/>
    </row>
    <row r="69" spans="2:20" ht="84.5" thickBot="1" x14ac:dyDescent="0.4">
      <c r="B69" s="25" t="s">
        <v>23</v>
      </c>
      <c r="C69" s="26" t="s">
        <v>10</v>
      </c>
      <c r="D69" s="27" t="s">
        <v>31</v>
      </c>
      <c r="E69" s="28" t="s">
        <v>34</v>
      </c>
      <c r="F69" s="29" t="s">
        <v>35</v>
      </c>
      <c r="G69" s="30" t="s">
        <v>30</v>
      </c>
      <c r="H69" s="82" t="s">
        <v>29</v>
      </c>
      <c r="I69" s="83" t="s">
        <v>28</v>
      </c>
      <c r="J69" s="68"/>
      <c r="K69" s="65"/>
      <c r="L69" s="65"/>
      <c r="M69" s="65"/>
      <c r="N69" s="69"/>
      <c r="O69" s="68"/>
      <c r="P69" s="65"/>
      <c r="Q69" s="65"/>
      <c r="R69" s="65"/>
      <c r="S69" s="69"/>
      <c r="T69" s="68"/>
    </row>
    <row r="70" spans="2:20" ht="15" x14ac:dyDescent="0.35">
      <c r="B70" s="87" t="s">
        <v>16</v>
      </c>
      <c r="C70" s="41" t="s">
        <v>6</v>
      </c>
      <c r="D70" s="42">
        <v>160</v>
      </c>
      <c r="E70" s="70">
        <v>4</v>
      </c>
      <c r="F70" s="71">
        <v>51.2</v>
      </c>
      <c r="G70" s="72">
        <f>D70*E70*F70</f>
        <v>32768</v>
      </c>
      <c r="H70" s="6"/>
      <c r="I70" s="73">
        <f>D70*E70*H70</f>
        <v>0</v>
      </c>
      <c r="J70" s="68"/>
      <c r="K70" s="65"/>
      <c r="L70" s="65"/>
      <c r="M70" s="65"/>
      <c r="N70" s="69"/>
      <c r="O70" s="68"/>
      <c r="P70" s="65"/>
      <c r="Q70" s="65"/>
      <c r="R70" s="65"/>
      <c r="S70" s="69"/>
      <c r="T70" s="68"/>
    </row>
    <row r="71" spans="2:20" ht="15" x14ac:dyDescent="0.35">
      <c r="B71" s="40" t="s">
        <v>4</v>
      </c>
      <c r="C71" s="41" t="s">
        <v>6</v>
      </c>
      <c r="D71" s="42">
        <v>200</v>
      </c>
      <c r="E71" s="74">
        <f>E70</f>
        <v>4</v>
      </c>
      <c r="F71" s="75">
        <v>32</v>
      </c>
      <c r="G71" s="89">
        <f t="shared" ref="G71:G78" si="9">D71*E71*F71</f>
        <v>25600</v>
      </c>
      <c r="H71" s="3"/>
      <c r="I71" s="46">
        <f t="shared" ref="I71:I78" si="10">D71*E71*H71</f>
        <v>0</v>
      </c>
      <c r="J71" s="68"/>
      <c r="K71" s="65"/>
      <c r="L71" s="65"/>
      <c r="M71" s="65"/>
      <c r="N71" s="69"/>
      <c r="O71" s="68"/>
      <c r="P71" s="65"/>
      <c r="Q71" s="65"/>
      <c r="R71" s="65"/>
      <c r="S71" s="69"/>
      <c r="T71" s="68"/>
    </row>
    <row r="72" spans="2:20" ht="15" x14ac:dyDescent="0.35">
      <c r="B72" s="40" t="s">
        <v>14</v>
      </c>
      <c r="C72" s="41" t="s">
        <v>6</v>
      </c>
      <c r="D72" s="42">
        <v>24</v>
      </c>
      <c r="E72" s="74">
        <f t="shared" ref="E72:E78" si="11">E71</f>
        <v>4</v>
      </c>
      <c r="F72" s="75">
        <v>56</v>
      </c>
      <c r="G72" s="89">
        <f t="shared" si="9"/>
        <v>5376</v>
      </c>
      <c r="H72" s="3"/>
      <c r="I72" s="46">
        <f t="shared" si="10"/>
        <v>0</v>
      </c>
      <c r="J72" s="68"/>
      <c r="K72" s="65"/>
      <c r="L72" s="65"/>
      <c r="M72" s="65"/>
      <c r="N72" s="69"/>
      <c r="O72" s="68"/>
      <c r="P72" s="65"/>
      <c r="Q72" s="65"/>
      <c r="R72" s="65"/>
      <c r="S72" s="69"/>
      <c r="T72" s="68"/>
    </row>
    <row r="73" spans="2:20" ht="15" x14ac:dyDescent="0.35">
      <c r="B73" s="88" t="s">
        <v>11</v>
      </c>
      <c r="C73" s="41" t="s">
        <v>6</v>
      </c>
      <c r="D73" s="42">
        <v>60</v>
      </c>
      <c r="E73" s="74">
        <f t="shared" si="11"/>
        <v>4</v>
      </c>
      <c r="F73" s="75">
        <v>32</v>
      </c>
      <c r="G73" s="89">
        <f t="shared" si="9"/>
        <v>7680</v>
      </c>
      <c r="H73" s="3"/>
      <c r="I73" s="46">
        <f t="shared" si="10"/>
        <v>0</v>
      </c>
      <c r="J73" s="68"/>
      <c r="K73" s="65"/>
      <c r="L73" s="65"/>
      <c r="M73" s="65"/>
      <c r="N73" s="69"/>
      <c r="O73" s="68"/>
      <c r="P73" s="65"/>
      <c r="Q73" s="65"/>
      <c r="R73" s="65"/>
      <c r="S73" s="69"/>
      <c r="T73" s="68"/>
    </row>
    <row r="74" spans="2:20" ht="15" x14ac:dyDescent="0.35">
      <c r="B74" s="47" t="s">
        <v>12</v>
      </c>
      <c r="C74" s="41" t="s">
        <v>6</v>
      </c>
      <c r="D74" s="42">
        <v>150</v>
      </c>
      <c r="E74" s="74">
        <v>4</v>
      </c>
      <c r="F74" s="44">
        <v>8</v>
      </c>
      <c r="G74" s="89">
        <f t="shared" si="9"/>
        <v>4800</v>
      </c>
      <c r="H74" s="3"/>
      <c r="I74" s="46">
        <f t="shared" si="10"/>
        <v>0</v>
      </c>
      <c r="J74" s="68"/>
      <c r="K74" s="65"/>
      <c r="L74" s="65"/>
      <c r="M74" s="65"/>
      <c r="N74" s="69"/>
      <c r="O74" s="68"/>
      <c r="P74" s="65"/>
      <c r="Q74" s="65"/>
      <c r="R74" s="65"/>
      <c r="S74" s="69"/>
      <c r="T74" s="68"/>
    </row>
    <row r="75" spans="2:20" ht="15" x14ac:dyDescent="0.35">
      <c r="B75" s="47" t="s">
        <v>13</v>
      </c>
      <c r="C75" s="41" t="s">
        <v>6</v>
      </c>
      <c r="D75" s="42">
        <v>150</v>
      </c>
      <c r="E75" s="74">
        <f>E73</f>
        <v>4</v>
      </c>
      <c r="F75" s="44">
        <v>8</v>
      </c>
      <c r="G75" s="89">
        <f t="shared" si="9"/>
        <v>4800</v>
      </c>
      <c r="H75" s="3"/>
      <c r="I75" s="46">
        <f t="shared" si="10"/>
        <v>0</v>
      </c>
      <c r="J75" s="68"/>
      <c r="K75" s="65"/>
      <c r="L75" s="65"/>
      <c r="M75" s="65"/>
      <c r="N75" s="69"/>
      <c r="O75" s="68"/>
      <c r="P75" s="65"/>
      <c r="Q75" s="65"/>
      <c r="R75" s="65"/>
      <c r="S75" s="69"/>
      <c r="T75" s="68"/>
    </row>
    <row r="76" spans="2:20" ht="15" x14ac:dyDescent="0.35">
      <c r="B76" s="47" t="s">
        <v>7</v>
      </c>
      <c r="C76" s="41" t="s">
        <v>5</v>
      </c>
      <c r="D76" s="42">
        <v>2000</v>
      </c>
      <c r="E76" s="74">
        <f t="shared" si="11"/>
        <v>4</v>
      </c>
      <c r="F76" s="44">
        <v>2.4</v>
      </c>
      <c r="G76" s="89">
        <f t="shared" si="9"/>
        <v>19200</v>
      </c>
      <c r="H76" s="3"/>
      <c r="I76" s="46">
        <f t="shared" si="10"/>
        <v>0</v>
      </c>
      <c r="J76" s="68"/>
      <c r="K76" s="65"/>
      <c r="L76" s="65"/>
      <c r="M76" s="65"/>
      <c r="N76" s="69"/>
      <c r="O76" s="68"/>
      <c r="P76" s="65"/>
      <c r="Q76" s="65"/>
      <c r="R76" s="65"/>
      <c r="S76" s="69"/>
      <c r="T76" s="68"/>
    </row>
    <row r="77" spans="2:20" ht="15" x14ac:dyDescent="0.35">
      <c r="B77" s="49" t="s">
        <v>8</v>
      </c>
      <c r="C77" s="50" t="s">
        <v>5</v>
      </c>
      <c r="D77" s="42">
        <v>600</v>
      </c>
      <c r="E77" s="74">
        <f t="shared" si="11"/>
        <v>4</v>
      </c>
      <c r="F77" s="75">
        <v>1.6</v>
      </c>
      <c r="G77" s="89">
        <f t="shared" si="9"/>
        <v>3840</v>
      </c>
      <c r="H77" s="3"/>
      <c r="I77" s="46">
        <f t="shared" si="10"/>
        <v>0</v>
      </c>
      <c r="J77" s="68"/>
      <c r="K77" s="65"/>
      <c r="L77" s="65"/>
      <c r="M77" s="65"/>
      <c r="N77" s="69"/>
      <c r="O77" s="68"/>
      <c r="P77" s="65"/>
      <c r="Q77" s="65"/>
      <c r="R77" s="65"/>
      <c r="S77" s="69"/>
      <c r="T77" s="68"/>
    </row>
    <row r="78" spans="2:20" ht="15.5" thickBot="1" x14ac:dyDescent="0.4">
      <c r="B78" s="51" t="s">
        <v>9</v>
      </c>
      <c r="C78" s="52" t="s">
        <v>5</v>
      </c>
      <c r="D78" s="53">
        <v>2000</v>
      </c>
      <c r="E78" s="77">
        <f t="shared" si="11"/>
        <v>4</v>
      </c>
      <c r="F78" s="78">
        <v>2</v>
      </c>
      <c r="G78" s="90">
        <f t="shared" si="9"/>
        <v>16000</v>
      </c>
      <c r="H78" s="7"/>
      <c r="I78" s="57">
        <f t="shared" si="10"/>
        <v>0</v>
      </c>
      <c r="J78" s="68"/>
      <c r="K78" s="65"/>
      <c r="L78" s="65"/>
      <c r="M78" s="65"/>
      <c r="N78" s="69"/>
      <c r="O78" s="68"/>
      <c r="P78" s="65"/>
      <c r="Q78" s="65"/>
      <c r="R78" s="65"/>
      <c r="S78" s="69"/>
      <c r="T78" s="68"/>
    </row>
    <row r="79" spans="2:20" ht="15" x14ac:dyDescent="0.35">
      <c r="D79" s="61"/>
      <c r="F79" s="81"/>
      <c r="G79" s="81"/>
      <c r="J79" s="68"/>
      <c r="K79" s="65"/>
      <c r="L79" s="65"/>
      <c r="M79" s="65"/>
      <c r="N79" s="69"/>
      <c r="O79" s="68"/>
      <c r="P79" s="65"/>
      <c r="Q79" s="65"/>
      <c r="R79" s="65"/>
      <c r="S79" s="69"/>
      <c r="T79" s="68"/>
    </row>
    <row r="80" spans="2:20" ht="15.5" thickBot="1" x14ac:dyDescent="0.4">
      <c r="D80" s="61"/>
      <c r="F80" s="62" t="s">
        <v>25</v>
      </c>
      <c r="G80" s="66">
        <f>SUM(G70:G78)</f>
        <v>120064</v>
      </c>
      <c r="I80" s="65"/>
      <c r="J80" s="68"/>
      <c r="K80" s="65"/>
      <c r="L80" s="65"/>
      <c r="M80" s="65"/>
      <c r="N80" s="69"/>
      <c r="O80" s="68"/>
      <c r="P80" s="65"/>
      <c r="Q80" s="65"/>
      <c r="R80" s="65"/>
      <c r="S80" s="69"/>
      <c r="T80" s="68"/>
    </row>
    <row r="81" spans="2:20" ht="16" thickTop="1" thickBot="1" x14ac:dyDescent="0.4">
      <c r="D81" s="61"/>
      <c r="E81" s="65"/>
      <c r="F81" s="65"/>
      <c r="G81" s="65"/>
      <c r="H81" s="62" t="s">
        <v>41</v>
      </c>
      <c r="I81" s="66">
        <f>SUM(I70:I78)</f>
        <v>0</v>
      </c>
      <c r="J81" s="68"/>
      <c r="K81" s="65"/>
      <c r="L81" s="65"/>
      <c r="M81" s="65"/>
      <c r="N81" s="69"/>
      <c r="O81" s="68"/>
      <c r="P81" s="65"/>
      <c r="Q81" s="65"/>
      <c r="R81" s="65"/>
      <c r="S81" s="69"/>
      <c r="T81" s="68"/>
    </row>
    <row r="82" spans="2:20" ht="15.5" thickTop="1" x14ac:dyDescent="0.35">
      <c r="D82" s="61"/>
      <c r="E82" s="65"/>
      <c r="F82" s="65"/>
      <c r="G82" s="65"/>
      <c r="H82" s="65"/>
      <c r="I82" s="69"/>
      <c r="J82" s="68"/>
      <c r="K82" s="65"/>
      <c r="L82" s="65"/>
      <c r="M82" s="65"/>
      <c r="N82" s="69"/>
      <c r="O82" s="68"/>
      <c r="P82" s="65"/>
      <c r="Q82" s="65"/>
      <c r="R82" s="65"/>
      <c r="S82" s="69"/>
      <c r="T82" s="68"/>
    </row>
    <row r="83" spans="2:20" ht="15.5" thickBot="1" x14ac:dyDescent="0.4">
      <c r="D83" s="61"/>
      <c r="E83" s="65"/>
      <c r="F83" s="65"/>
      <c r="G83" s="65"/>
      <c r="H83" s="65"/>
      <c r="I83" s="69"/>
      <c r="J83" s="68"/>
      <c r="K83" s="65"/>
      <c r="L83" s="65"/>
      <c r="M83" s="65"/>
      <c r="N83" s="69"/>
      <c r="O83" s="68"/>
      <c r="P83" s="65"/>
      <c r="Q83" s="65"/>
      <c r="R83" s="65"/>
      <c r="S83" s="69"/>
      <c r="T83" s="68"/>
    </row>
    <row r="84" spans="2:20" ht="84.5" thickBot="1" x14ac:dyDescent="0.4">
      <c r="B84" s="25" t="s">
        <v>23</v>
      </c>
      <c r="C84" s="26" t="s">
        <v>10</v>
      </c>
      <c r="D84" s="27" t="s">
        <v>31</v>
      </c>
      <c r="E84" s="28" t="s">
        <v>36</v>
      </c>
      <c r="F84" s="29" t="s">
        <v>37</v>
      </c>
      <c r="G84" s="30" t="s">
        <v>38</v>
      </c>
      <c r="H84" s="82" t="s">
        <v>39</v>
      </c>
      <c r="I84" s="83" t="s">
        <v>40</v>
      </c>
      <c r="J84" s="68"/>
      <c r="K84" s="65"/>
      <c r="L84" s="65"/>
      <c r="M84" s="65"/>
      <c r="N84" s="69"/>
      <c r="O84" s="68"/>
      <c r="P84" s="65"/>
      <c r="Q84" s="65"/>
      <c r="R84" s="65"/>
      <c r="S84" s="69"/>
      <c r="T84" s="68"/>
    </row>
    <row r="85" spans="2:20" ht="15" x14ac:dyDescent="0.35">
      <c r="B85" s="33" t="s">
        <v>16</v>
      </c>
      <c r="C85" s="34" t="s">
        <v>6</v>
      </c>
      <c r="D85" s="35">
        <v>160</v>
      </c>
      <c r="E85" s="74">
        <v>6</v>
      </c>
      <c r="F85" s="75">
        <v>42.666666666666664</v>
      </c>
      <c r="G85" s="45">
        <f t="shared" ref="G85:G93" si="12">D55*E85*F85</f>
        <v>40960</v>
      </c>
      <c r="H85" s="6"/>
      <c r="I85" s="84">
        <f>D85*E85*H85</f>
        <v>0</v>
      </c>
      <c r="J85" s="68"/>
      <c r="K85" s="65"/>
      <c r="L85" s="65"/>
      <c r="M85" s="65"/>
      <c r="N85" s="69"/>
      <c r="O85" s="68"/>
      <c r="P85" s="65"/>
      <c r="Q85" s="65"/>
      <c r="R85" s="65"/>
      <c r="S85" s="69"/>
      <c r="T85" s="68"/>
    </row>
    <row r="86" spans="2:20" ht="15" x14ac:dyDescent="0.35">
      <c r="B86" s="40" t="s">
        <v>4</v>
      </c>
      <c r="C86" s="41" t="s">
        <v>6</v>
      </c>
      <c r="D86" s="42">
        <v>200</v>
      </c>
      <c r="E86" s="74">
        <f>E85</f>
        <v>6</v>
      </c>
      <c r="F86" s="75">
        <v>26.666666666666668</v>
      </c>
      <c r="G86" s="45">
        <f t="shared" si="12"/>
        <v>32000</v>
      </c>
      <c r="H86" s="3"/>
      <c r="I86" s="85">
        <f t="shared" ref="I86:I93" si="13">D86*E86*H86</f>
        <v>0</v>
      </c>
      <c r="J86" s="68"/>
      <c r="K86" s="65"/>
      <c r="L86" s="65"/>
      <c r="M86" s="65"/>
      <c r="N86" s="69"/>
      <c r="O86" s="68"/>
      <c r="P86" s="65"/>
      <c r="Q86" s="65"/>
      <c r="R86" s="65"/>
      <c r="S86" s="69"/>
      <c r="T86" s="68"/>
    </row>
    <row r="87" spans="2:20" ht="15" x14ac:dyDescent="0.35">
      <c r="B87" s="40" t="s">
        <v>14</v>
      </c>
      <c r="C87" s="41" t="s">
        <v>6</v>
      </c>
      <c r="D87" s="42">
        <v>24</v>
      </c>
      <c r="E87" s="74">
        <f t="shared" ref="E87:E93" si="14">E86</f>
        <v>6</v>
      </c>
      <c r="F87" s="75">
        <v>46.666666666666664</v>
      </c>
      <c r="G87" s="45">
        <f t="shared" si="12"/>
        <v>6720</v>
      </c>
      <c r="H87" s="3"/>
      <c r="I87" s="85">
        <f t="shared" si="13"/>
        <v>0</v>
      </c>
      <c r="J87" s="68"/>
      <c r="K87" s="65"/>
      <c r="L87" s="65"/>
      <c r="M87" s="65"/>
      <c r="N87" s="69"/>
      <c r="O87" s="68"/>
      <c r="P87" s="65"/>
      <c r="Q87" s="65"/>
      <c r="R87" s="65"/>
      <c r="S87" s="69"/>
      <c r="T87" s="68"/>
    </row>
    <row r="88" spans="2:20" ht="15" x14ac:dyDescent="0.35">
      <c r="B88" s="88" t="s">
        <v>11</v>
      </c>
      <c r="C88" s="41" t="s">
        <v>6</v>
      </c>
      <c r="D88" s="42">
        <v>60</v>
      </c>
      <c r="E88" s="74">
        <f t="shared" si="14"/>
        <v>6</v>
      </c>
      <c r="F88" s="75">
        <v>26.666666666666668</v>
      </c>
      <c r="G88" s="45">
        <f t="shared" si="12"/>
        <v>9600</v>
      </c>
      <c r="H88" s="3"/>
      <c r="I88" s="85">
        <f t="shared" si="13"/>
        <v>0</v>
      </c>
      <c r="J88" s="68"/>
      <c r="K88" s="65"/>
      <c r="L88" s="65"/>
      <c r="M88" s="65"/>
      <c r="N88" s="69"/>
      <c r="O88" s="68"/>
      <c r="P88" s="65"/>
      <c r="Q88" s="65"/>
      <c r="R88" s="65"/>
      <c r="S88" s="69"/>
      <c r="T88" s="68"/>
    </row>
    <row r="89" spans="2:20" ht="15" x14ac:dyDescent="0.35">
      <c r="B89" s="47" t="s">
        <v>12</v>
      </c>
      <c r="C89" s="41" t="s">
        <v>6</v>
      </c>
      <c r="D89" s="42">
        <v>150</v>
      </c>
      <c r="E89" s="74">
        <v>6</v>
      </c>
      <c r="F89" s="44">
        <v>6.666666666666667</v>
      </c>
      <c r="G89" s="45">
        <f t="shared" si="12"/>
        <v>6000</v>
      </c>
      <c r="H89" s="3"/>
      <c r="I89" s="85">
        <f t="shared" si="13"/>
        <v>0</v>
      </c>
      <c r="J89" s="68"/>
      <c r="K89" s="65"/>
      <c r="L89" s="65"/>
      <c r="M89" s="65"/>
      <c r="N89" s="69"/>
      <c r="O89" s="68"/>
      <c r="P89" s="65"/>
      <c r="Q89" s="65"/>
      <c r="R89" s="65"/>
      <c r="S89" s="69"/>
      <c r="T89" s="68"/>
    </row>
    <row r="90" spans="2:20" ht="15" x14ac:dyDescent="0.35">
      <c r="B90" s="47" t="s">
        <v>13</v>
      </c>
      <c r="C90" s="41" t="s">
        <v>6</v>
      </c>
      <c r="D90" s="42">
        <v>150</v>
      </c>
      <c r="E90" s="74">
        <f>E88</f>
        <v>6</v>
      </c>
      <c r="F90" s="44">
        <v>6.666666666666667</v>
      </c>
      <c r="G90" s="45">
        <f t="shared" si="12"/>
        <v>6000</v>
      </c>
      <c r="H90" s="3"/>
      <c r="I90" s="85">
        <f t="shared" si="13"/>
        <v>0</v>
      </c>
      <c r="J90" s="68"/>
      <c r="K90" s="65"/>
      <c r="L90" s="65"/>
      <c r="M90" s="65"/>
      <c r="N90" s="69"/>
      <c r="O90" s="68"/>
      <c r="P90" s="65"/>
      <c r="Q90" s="65"/>
      <c r="R90" s="65"/>
      <c r="S90" s="69"/>
      <c r="T90" s="68"/>
    </row>
    <row r="91" spans="2:20" ht="15" x14ac:dyDescent="0.35">
      <c r="B91" s="47" t="s">
        <v>7</v>
      </c>
      <c r="C91" s="41" t="s">
        <v>5</v>
      </c>
      <c r="D91" s="42">
        <v>2000</v>
      </c>
      <c r="E91" s="74">
        <f t="shared" si="14"/>
        <v>6</v>
      </c>
      <c r="F91" s="75">
        <v>2</v>
      </c>
      <c r="G91" s="45">
        <f t="shared" si="12"/>
        <v>24000</v>
      </c>
      <c r="H91" s="3"/>
      <c r="I91" s="85">
        <f t="shared" si="13"/>
        <v>0</v>
      </c>
      <c r="J91" s="68"/>
      <c r="K91" s="65"/>
      <c r="L91" s="65"/>
      <c r="M91" s="65"/>
      <c r="N91" s="69"/>
      <c r="O91" s="68"/>
      <c r="P91" s="65"/>
      <c r="Q91" s="65"/>
      <c r="R91" s="65"/>
      <c r="S91" s="69"/>
      <c r="T91" s="68"/>
    </row>
    <row r="92" spans="2:20" x14ac:dyDescent="0.35">
      <c r="B92" s="49" t="s">
        <v>8</v>
      </c>
      <c r="C92" s="50" t="s">
        <v>5</v>
      </c>
      <c r="D92" s="42">
        <v>600</v>
      </c>
      <c r="E92" s="74">
        <f t="shared" si="14"/>
        <v>6</v>
      </c>
      <c r="F92" s="75">
        <v>1.3333333333333333</v>
      </c>
      <c r="G92" s="45">
        <f t="shared" si="12"/>
        <v>4800</v>
      </c>
      <c r="H92" s="3"/>
      <c r="I92" s="85">
        <f t="shared" si="13"/>
        <v>0</v>
      </c>
    </row>
    <row r="93" spans="2:20" ht="13.5" thickBot="1" x14ac:dyDescent="0.4">
      <c r="B93" s="51" t="s">
        <v>9</v>
      </c>
      <c r="C93" s="52" t="s">
        <v>5</v>
      </c>
      <c r="D93" s="53">
        <v>2000</v>
      </c>
      <c r="E93" s="77">
        <f t="shared" si="14"/>
        <v>6</v>
      </c>
      <c r="F93" s="78">
        <v>1.6666666666666667</v>
      </c>
      <c r="G93" s="56">
        <f t="shared" si="12"/>
        <v>20000</v>
      </c>
      <c r="H93" s="7"/>
      <c r="I93" s="86">
        <f t="shared" si="13"/>
        <v>0</v>
      </c>
    </row>
    <row r="94" spans="2:20" x14ac:dyDescent="0.35">
      <c r="B94" s="91"/>
      <c r="C94" s="92"/>
      <c r="D94" s="92"/>
    </row>
    <row r="95" spans="2:20" ht="15.5" thickBot="1" x14ac:dyDescent="0.4">
      <c r="B95" s="91"/>
      <c r="C95" s="92"/>
      <c r="D95" s="92"/>
      <c r="F95" s="62" t="s">
        <v>0</v>
      </c>
      <c r="G95" s="66">
        <f>SUM(G85:G93)</f>
        <v>150080</v>
      </c>
    </row>
    <row r="96" spans="2:20" ht="16" thickTop="1" thickBot="1" x14ac:dyDescent="0.4">
      <c r="B96" s="91"/>
      <c r="C96" s="92"/>
      <c r="D96" s="92"/>
      <c r="G96" s="69"/>
      <c r="H96" s="62" t="s">
        <v>2</v>
      </c>
      <c r="I96" s="66">
        <f>SUM(I85:I93)</f>
        <v>0</v>
      </c>
    </row>
    <row r="97" spans="2:10" ht="13.5" thickTop="1" x14ac:dyDescent="0.35">
      <c r="B97" s="91"/>
      <c r="C97" s="92"/>
      <c r="D97" s="92"/>
      <c r="G97" s="69"/>
      <c r="H97" s="65"/>
    </row>
    <row r="98" spans="2:10" x14ac:dyDescent="0.35">
      <c r="B98" s="91"/>
      <c r="C98" s="92"/>
      <c r="D98" s="92"/>
      <c r="G98" s="69"/>
      <c r="H98" s="65"/>
    </row>
    <row r="99" spans="2:10" x14ac:dyDescent="0.35">
      <c r="B99" s="91"/>
      <c r="C99" s="92"/>
      <c r="D99" s="92"/>
      <c r="G99" s="69"/>
      <c r="H99" s="65"/>
    </row>
    <row r="100" spans="2:10" ht="15.5" thickBot="1" x14ac:dyDescent="0.45">
      <c r="B100" s="93" t="s">
        <v>42</v>
      </c>
      <c r="C100" s="94"/>
      <c r="D100" s="94">
        <f>G20+G35+G50+G65+G80+G95</f>
        <v>574604.80000000005</v>
      </c>
      <c r="E100" s="65"/>
      <c r="F100" s="65"/>
      <c r="G100" s="65"/>
      <c r="H100" s="95"/>
    </row>
    <row r="101" spans="2:10" x14ac:dyDescent="0.35">
      <c r="B101" s="91"/>
      <c r="C101" s="92"/>
      <c r="D101" s="92"/>
      <c r="H101" s="95"/>
    </row>
    <row r="102" spans="2:10" ht="15.5" thickBot="1" x14ac:dyDescent="0.45">
      <c r="B102" s="96" t="s">
        <v>44</v>
      </c>
      <c r="C102" s="97"/>
      <c r="D102" s="98">
        <f>E10+E25+E40+E55+E70+E85</f>
        <v>26</v>
      </c>
      <c r="H102" s="95"/>
    </row>
    <row r="104" spans="2:10" ht="15.5" thickBot="1" x14ac:dyDescent="0.4">
      <c r="B104" s="99" t="s">
        <v>3</v>
      </c>
      <c r="C104" s="100"/>
      <c r="D104" s="101">
        <f>I21+I36+I51+I66+I81+I96</f>
        <v>0</v>
      </c>
    </row>
    <row r="105" spans="2:10" x14ac:dyDescent="0.35">
      <c r="B105" s="102"/>
      <c r="C105" s="103"/>
      <c r="D105" s="81"/>
    </row>
    <row r="106" spans="2:10" ht="15" x14ac:dyDescent="0.35">
      <c r="B106" s="104" t="s">
        <v>43</v>
      </c>
      <c r="C106" s="105"/>
      <c r="D106" s="81"/>
    </row>
    <row r="107" spans="2:10" ht="16" x14ac:dyDescent="0.35">
      <c r="D107" s="81"/>
      <c r="F107" s="106"/>
      <c r="G107" s="106"/>
      <c r="H107" s="107"/>
      <c r="I107" s="108"/>
    </row>
    <row r="108" spans="2:10" ht="16" x14ac:dyDescent="0.35">
      <c r="F108" s="108"/>
      <c r="G108" s="108"/>
      <c r="H108" s="109" t="s">
        <v>17</v>
      </c>
      <c r="I108" s="108"/>
    </row>
    <row r="109" spans="2:10" ht="16" x14ac:dyDescent="0.35">
      <c r="F109" s="110"/>
      <c r="G109" s="110"/>
      <c r="H109" s="107"/>
      <c r="I109" s="108"/>
    </row>
    <row r="110" spans="2:10" ht="16" x14ac:dyDescent="0.35">
      <c r="F110" s="110" t="s">
        <v>18</v>
      </c>
      <c r="G110" s="110"/>
      <c r="H110" s="109" t="s">
        <v>19</v>
      </c>
      <c r="I110" s="108"/>
      <c r="J110" s="108"/>
    </row>
    <row r="111" spans="2:10" ht="16" x14ac:dyDescent="0.35">
      <c r="F111" s="108"/>
      <c r="G111" s="108"/>
      <c r="H111" s="107"/>
      <c r="I111" s="110" t="s">
        <v>20</v>
      </c>
      <c r="J111" s="108"/>
    </row>
    <row r="112" spans="2:10" ht="16" x14ac:dyDescent="0.35">
      <c r="J112" s="108"/>
    </row>
    <row r="113" spans="5:10" ht="16" x14ac:dyDescent="0.35">
      <c r="H113" s="109" t="s">
        <v>18</v>
      </c>
      <c r="I113" s="110"/>
      <c r="J113" s="108"/>
    </row>
    <row r="114" spans="5:10" ht="16" x14ac:dyDescent="0.35">
      <c r="H114" s="107"/>
      <c r="I114" s="108"/>
      <c r="J114" s="110"/>
    </row>
    <row r="116" spans="5:10" x14ac:dyDescent="0.35">
      <c r="E116" s="81"/>
    </row>
    <row r="118" spans="5:10" x14ac:dyDescent="0.35">
      <c r="E118" s="81"/>
    </row>
    <row r="120" spans="5:10" x14ac:dyDescent="0.35">
      <c r="E120" s="81"/>
    </row>
  </sheetData>
  <sheetProtection algorithmName="SHA-512" hashValue="zmyzXWmmcWppY5JMyMtViNHoNf+U2mThlwrEDB+A0mfXKErQW6guzjG5lJtmGVUsEWQMvZBsHfQsTJZMqbKbwA==" saltValue="qlVBZNcz9VAm7/mMmdJJDA==" spinCount="100000" sheet="1" objects="1" scenarios="1"/>
  <mergeCells count="1">
    <mergeCell ref="D4:I7"/>
  </mergeCells>
  <phoneticPr fontId="1" type="noConversion"/>
  <pageMargins left="0.7" right="0.7" top="0.75" bottom="0.75" header="0.3" footer="0.3"/>
  <pageSetup paperSize="9" scale="47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21_047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IFEMA MADRID</cp:lastModifiedBy>
  <cp:lastPrinted>2020-04-01T15:33:42Z</cp:lastPrinted>
  <dcterms:created xsi:type="dcterms:W3CDTF">2020-03-12T09:49:53Z</dcterms:created>
  <dcterms:modified xsi:type="dcterms:W3CDTF">2021-10-27T10:47:08Z</dcterms:modified>
</cp:coreProperties>
</file>