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2\22-028 Técnica CONCIERTOS LLAVE EN MANO\3.Pliego y calendario\"/>
    </mc:Choice>
  </mc:AlternateContent>
  <xr:revisionPtr revIDLastSave="0" documentId="13_ncr:1_{1C1CFC9D-8BD5-46CF-84A6-720C81D1954C}" xr6:coauthVersionLast="47" xr6:coauthVersionMax="47" xr10:uidLastSave="{00000000-0000-0000-0000-000000000000}"/>
  <workbookProtection workbookAlgorithmName="SHA-512" workbookHashValue="AKVbCT1YzVzX6GykA/Gj3KustOlumzAVRnNbG0wUJ20OOb8RY/coq3ts/A2/rKY5M2I+9SGjCO1nVIAZsOJqKg==" workbookSaltValue="CymJOzMrRlDeB6JbJnUYFA==" workbookSpinCount="100000" lockStructure="1"/>
  <bookViews>
    <workbookView xWindow="-110" yWindow="-110" windowWidth="19420" windowHeight="10420" xr2:uid="{A36D569F-2F97-4644-85E0-C17C3EF22CD0}"/>
  </bookViews>
  <sheets>
    <sheet name="0. Resumen - Técnica" sheetId="4" r:id="rId1"/>
    <sheet name="1. Iluminación" sheetId="1" r:id="rId2"/>
    <sheet name="2. Realización" sheetId="2" r:id="rId3"/>
    <sheet name="3. Sonido" sheetId="3" r:id="rId4"/>
  </sheets>
  <definedNames>
    <definedName name="_xlnm.Print_Area" localSheetId="0">'0. Resumen - Técnica'!$A$1:$E$13</definedName>
    <definedName name="_xlnm.Print_Area" localSheetId="2">'2. Realización'!$A$1:$L$104</definedName>
    <definedName name="_xlnm.Print_Area" localSheetId="3">'3. Sonido'!$A$1:$M$162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56" i="3" l="1"/>
  <c r="E150" i="3"/>
  <c r="E149" i="3"/>
  <c r="E148" i="3"/>
  <c r="E146" i="3"/>
  <c r="E145" i="3"/>
  <c r="E144" i="3"/>
  <c r="E142" i="3"/>
  <c r="E141" i="3"/>
  <c r="E140" i="3"/>
  <c r="E139" i="3"/>
  <c r="E138" i="3"/>
  <c r="E136" i="3"/>
  <c r="E135" i="3"/>
  <c r="E133" i="3"/>
  <c r="E131" i="3"/>
  <c r="E130" i="3"/>
  <c r="E129" i="3"/>
  <c r="E127" i="3"/>
  <c r="E126" i="3"/>
  <c r="E124" i="3"/>
  <c r="E123" i="3"/>
  <c r="E122" i="3"/>
  <c r="E121" i="3"/>
  <c r="E120" i="3"/>
  <c r="E118" i="3"/>
  <c r="E116" i="3"/>
  <c r="E115" i="3"/>
  <c r="E114" i="3"/>
  <c r="E112" i="3"/>
  <c r="E111" i="3"/>
  <c r="E110" i="3"/>
  <c r="E109" i="3"/>
  <c r="E101" i="3"/>
  <c r="E100" i="3"/>
  <c r="E99" i="3"/>
  <c r="E97" i="3"/>
  <c r="E96" i="3"/>
  <c r="E95" i="3"/>
  <c r="E93" i="3"/>
  <c r="E91" i="3"/>
  <c r="E90" i="3"/>
  <c r="E89" i="3"/>
  <c r="E87" i="3"/>
  <c r="E86" i="3"/>
  <c r="E84" i="3"/>
  <c r="E82" i="3"/>
  <c r="E81" i="3"/>
  <c r="E80" i="3"/>
  <c r="E78" i="3"/>
  <c r="E77" i="3"/>
  <c r="E75" i="3"/>
  <c r="E74" i="3"/>
  <c r="E73" i="3"/>
  <c r="E72" i="3"/>
  <c r="E71" i="3"/>
  <c r="E69" i="3"/>
  <c r="E67" i="3"/>
  <c r="E66" i="3"/>
  <c r="E65" i="3"/>
  <c r="E63" i="3"/>
  <c r="E62" i="3"/>
  <c r="E61" i="3"/>
  <c r="E60" i="3"/>
  <c r="E52" i="3"/>
  <c r="E51" i="3"/>
  <c r="E50" i="3"/>
  <c r="E48" i="3"/>
  <c r="E47" i="3"/>
  <c r="E46" i="3"/>
  <c r="E44" i="3"/>
  <c r="E42" i="3"/>
  <c r="E41" i="3"/>
  <c r="E40" i="3"/>
  <c r="E38" i="3"/>
  <c r="E37" i="3"/>
  <c r="E35" i="3"/>
  <c r="E33" i="3"/>
  <c r="E32" i="3"/>
  <c r="E31" i="3"/>
  <c r="E29" i="3"/>
  <c r="E28" i="3"/>
  <c r="E26" i="3"/>
  <c r="E25" i="3"/>
  <c r="E24" i="3"/>
  <c r="E23" i="3"/>
  <c r="E22" i="3"/>
  <c r="E20" i="3"/>
  <c r="E18" i="3"/>
  <c r="E17" i="3"/>
  <c r="E16" i="3"/>
  <c r="E14" i="3"/>
  <c r="E13" i="3"/>
  <c r="E12" i="3"/>
  <c r="E11" i="3"/>
  <c r="K24" i="2" l="1"/>
  <c r="F101" i="2"/>
  <c r="F96" i="2"/>
  <c r="F95" i="2"/>
  <c r="F94" i="2"/>
  <c r="F93" i="2"/>
  <c r="F92" i="2"/>
  <c r="F90" i="2"/>
  <c r="F89" i="2"/>
  <c r="F88" i="2"/>
  <c r="F86" i="2"/>
  <c r="F85" i="2"/>
  <c r="F84" i="2"/>
  <c r="F83" i="2"/>
  <c r="F82" i="2"/>
  <c r="F80" i="2"/>
  <c r="F79" i="2"/>
  <c r="F78" i="2"/>
  <c r="F77" i="2"/>
  <c r="F76" i="2"/>
  <c r="F74" i="2"/>
  <c r="F73" i="2"/>
  <c r="E96" i="2"/>
  <c r="E95" i="2"/>
  <c r="E94" i="2"/>
  <c r="E93" i="2"/>
  <c r="E92" i="2"/>
  <c r="E90" i="2"/>
  <c r="E89" i="2"/>
  <c r="E88" i="2"/>
  <c r="E86" i="2"/>
  <c r="E85" i="2"/>
  <c r="E84" i="2"/>
  <c r="E83" i="2"/>
  <c r="E82" i="2"/>
  <c r="E80" i="2"/>
  <c r="E79" i="2"/>
  <c r="E78" i="2"/>
  <c r="E77" i="2"/>
  <c r="E76" i="2"/>
  <c r="E74" i="2"/>
  <c r="E73" i="2"/>
  <c r="E65" i="2"/>
  <c r="E64" i="2"/>
  <c r="E63" i="2"/>
  <c r="E62" i="2"/>
  <c r="E61" i="2"/>
  <c r="E59" i="2"/>
  <c r="E58" i="2"/>
  <c r="E57" i="2"/>
  <c r="E55" i="2"/>
  <c r="E54" i="2"/>
  <c r="E53" i="2"/>
  <c r="E52" i="2"/>
  <c r="E51" i="2"/>
  <c r="E49" i="2"/>
  <c r="E48" i="2"/>
  <c r="E47" i="2"/>
  <c r="E46" i="2"/>
  <c r="E45" i="2"/>
  <c r="E43" i="2"/>
  <c r="E42" i="2"/>
  <c r="E34" i="2"/>
  <c r="E33" i="2"/>
  <c r="E32" i="2"/>
  <c r="E31" i="2"/>
  <c r="E30" i="2"/>
  <c r="E28" i="2"/>
  <c r="E27" i="2"/>
  <c r="E26" i="2"/>
  <c r="E24" i="2"/>
  <c r="E23" i="2"/>
  <c r="E22" i="2"/>
  <c r="E21" i="2"/>
  <c r="E20" i="2"/>
  <c r="E18" i="2"/>
  <c r="E17" i="2"/>
  <c r="E16" i="2"/>
  <c r="E15" i="2"/>
  <c r="E14" i="2"/>
  <c r="E12" i="2"/>
  <c r="E11" i="2"/>
  <c r="E161" i="1" l="1"/>
  <c r="E155" i="1"/>
  <c r="E154" i="1"/>
  <c r="E153" i="1"/>
  <c r="E151" i="1"/>
  <c r="E150" i="1"/>
  <c r="E149" i="1"/>
  <c r="E148" i="1"/>
  <c r="E147" i="1"/>
  <c r="E146" i="1"/>
  <c r="E145" i="1"/>
  <c r="E143" i="1"/>
  <c r="E142" i="1"/>
  <c r="E141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04" i="1"/>
  <c r="E103" i="1"/>
  <c r="E102" i="1"/>
  <c r="E100" i="1"/>
  <c r="E99" i="1"/>
  <c r="E98" i="1"/>
  <c r="E97" i="1"/>
  <c r="E96" i="1"/>
  <c r="E95" i="1"/>
  <c r="E94" i="1"/>
  <c r="E92" i="1"/>
  <c r="E91" i="1"/>
  <c r="E90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3" i="1"/>
  <c r="E72" i="1"/>
  <c r="E71" i="1"/>
  <c r="E70" i="1"/>
  <c r="E69" i="1"/>
  <c r="E68" i="1"/>
  <c r="E67" i="1"/>
  <c r="E66" i="1"/>
  <c r="E65" i="1"/>
  <c r="E64" i="1"/>
  <c r="E63" i="1"/>
  <c r="E62" i="1"/>
  <c r="E53" i="1"/>
  <c r="E52" i="1"/>
  <c r="E51" i="1"/>
  <c r="E49" i="1"/>
  <c r="E48" i="1"/>
  <c r="E47" i="1"/>
  <c r="E46" i="1"/>
  <c r="E45" i="1"/>
  <c r="E44" i="1"/>
  <c r="E43" i="1"/>
  <c r="E41" i="1"/>
  <c r="E40" i="1"/>
  <c r="E39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12" i="1"/>
  <c r="E13" i="1"/>
  <c r="E14" i="1"/>
  <c r="E15" i="1"/>
  <c r="E16" i="1"/>
  <c r="E17" i="1"/>
  <c r="E18" i="1"/>
  <c r="E19" i="1"/>
  <c r="E20" i="1"/>
  <c r="E21" i="1"/>
  <c r="E22" i="1"/>
  <c r="E11" i="1"/>
  <c r="G86" i="2"/>
  <c r="K86" i="2" s="1"/>
  <c r="G55" i="2"/>
  <c r="I55" i="2" s="1"/>
  <c r="I24" i="2"/>
  <c r="I86" i="2" l="1"/>
  <c r="K55" i="2"/>
  <c r="G109" i="3" l="1"/>
  <c r="K109" i="3" s="1"/>
  <c r="G110" i="3"/>
  <c r="G111" i="3"/>
  <c r="G112" i="3"/>
  <c r="G114" i="3"/>
  <c r="K114" i="3" s="1"/>
  <c r="G115" i="3"/>
  <c r="G116" i="3"/>
  <c r="G118" i="3"/>
  <c r="G120" i="3"/>
  <c r="G121" i="3"/>
  <c r="G122" i="3"/>
  <c r="K122" i="3" s="1"/>
  <c r="G123" i="3"/>
  <c r="G124" i="3"/>
  <c r="K124" i="3" s="1"/>
  <c r="G126" i="3"/>
  <c r="G127" i="3"/>
  <c r="G129" i="3"/>
  <c r="K129" i="3" s="1"/>
  <c r="G130" i="3"/>
  <c r="K130" i="3" s="1"/>
  <c r="G131" i="3"/>
  <c r="K131" i="3" s="1"/>
  <c r="G133" i="3"/>
  <c r="G135" i="3"/>
  <c r="G136" i="3"/>
  <c r="G138" i="3"/>
  <c r="G139" i="3"/>
  <c r="G140" i="3"/>
  <c r="G141" i="3"/>
  <c r="G142" i="3"/>
  <c r="K142" i="3" s="1"/>
  <c r="G144" i="3"/>
  <c r="G145" i="3"/>
  <c r="G146" i="3"/>
  <c r="G148" i="3"/>
  <c r="G149" i="3"/>
  <c r="G150" i="3"/>
  <c r="K150" i="3" s="1"/>
  <c r="G108" i="3"/>
  <c r="G59" i="3"/>
  <c r="K59" i="3" s="1"/>
  <c r="G20" i="3"/>
  <c r="G11" i="3"/>
  <c r="G12" i="3"/>
  <c r="G13" i="3"/>
  <c r="G14" i="3"/>
  <c r="G16" i="3"/>
  <c r="G17" i="3"/>
  <c r="G18" i="3"/>
  <c r="G22" i="3"/>
  <c r="G23" i="3"/>
  <c r="G24" i="3"/>
  <c r="G25" i="3"/>
  <c r="G26" i="3"/>
  <c r="G28" i="3"/>
  <c r="G29" i="3"/>
  <c r="G31" i="3"/>
  <c r="G32" i="3"/>
  <c r="G33" i="3"/>
  <c r="G35" i="3"/>
  <c r="G37" i="3"/>
  <c r="G38" i="3"/>
  <c r="G40" i="3"/>
  <c r="G41" i="3"/>
  <c r="G42" i="3"/>
  <c r="G44" i="3"/>
  <c r="G46" i="3"/>
  <c r="G47" i="3"/>
  <c r="G48" i="3"/>
  <c r="G50" i="3"/>
  <c r="G51" i="3"/>
  <c r="G52" i="3"/>
  <c r="G10" i="3"/>
  <c r="I142" i="3" l="1"/>
  <c r="K127" i="3"/>
  <c r="I148" i="3"/>
  <c r="K148" i="3"/>
  <c r="K138" i="3"/>
  <c r="K126" i="3"/>
  <c r="K115" i="3"/>
  <c r="K116" i="3"/>
  <c r="K146" i="3"/>
  <c r="K136" i="3"/>
  <c r="K145" i="3"/>
  <c r="K135" i="3"/>
  <c r="K123" i="3"/>
  <c r="K112" i="3"/>
  <c r="K144" i="3"/>
  <c r="K133" i="3"/>
  <c r="K111" i="3"/>
  <c r="I149" i="3"/>
  <c r="K149" i="3"/>
  <c r="K10" i="3"/>
  <c r="K121" i="3"/>
  <c r="K110" i="3"/>
  <c r="K139" i="3"/>
  <c r="K108" i="3"/>
  <c r="I141" i="3"/>
  <c r="K141" i="3"/>
  <c r="K120" i="3"/>
  <c r="K140" i="3"/>
  <c r="K118" i="3"/>
  <c r="I150" i="3"/>
  <c r="I10" i="3"/>
  <c r="D162" i="3"/>
  <c r="K152" i="3" l="1"/>
  <c r="H156" i="3"/>
  <c r="G42" i="2"/>
  <c r="G43" i="2"/>
  <c r="G45" i="2"/>
  <c r="G46" i="2"/>
  <c r="G47" i="2"/>
  <c r="K47" i="2" s="1"/>
  <c r="G48" i="2"/>
  <c r="K48" i="2" s="1"/>
  <c r="G49" i="2"/>
  <c r="K49" i="2" s="1"/>
  <c r="G51" i="2"/>
  <c r="G52" i="2"/>
  <c r="K52" i="2" s="1"/>
  <c r="G53" i="2"/>
  <c r="K53" i="2" s="1"/>
  <c r="G54" i="2"/>
  <c r="K54" i="2" s="1"/>
  <c r="G57" i="2"/>
  <c r="K57" i="2" s="1"/>
  <c r="G58" i="2"/>
  <c r="K58" i="2" s="1"/>
  <c r="G59" i="2"/>
  <c r="K59" i="2" s="1"/>
  <c r="G61" i="2"/>
  <c r="K61" i="2" s="1"/>
  <c r="G62" i="2"/>
  <c r="K62" i="2" s="1"/>
  <c r="G63" i="2"/>
  <c r="K63" i="2" s="1"/>
  <c r="G64" i="2"/>
  <c r="K64" i="2" s="1"/>
  <c r="G65" i="2"/>
  <c r="K65" i="2" s="1"/>
  <c r="G40" i="2"/>
  <c r="G9" i="2"/>
  <c r="K9" i="2" s="1"/>
  <c r="I9" i="2" l="1"/>
  <c r="K51" i="2"/>
  <c r="K46" i="2"/>
  <c r="K45" i="2"/>
  <c r="K43" i="2"/>
  <c r="K42" i="2"/>
  <c r="K40" i="2"/>
  <c r="K67" i="2" l="1"/>
  <c r="G71" i="2"/>
  <c r="G155" i="1"/>
  <c r="K155" i="1" s="1"/>
  <c r="G154" i="1"/>
  <c r="K154" i="1" s="1"/>
  <c r="G153" i="1"/>
  <c r="I153" i="1" s="1"/>
  <c r="G151" i="1"/>
  <c r="K151" i="1" s="1"/>
  <c r="G150" i="1"/>
  <c r="I150" i="1" s="1"/>
  <c r="G149" i="1"/>
  <c r="K149" i="1" s="1"/>
  <c r="G148" i="1"/>
  <c r="I148" i="1" s="1"/>
  <c r="G147" i="1"/>
  <c r="K147" i="1" s="1"/>
  <c r="G146" i="1"/>
  <c r="K146" i="1" s="1"/>
  <c r="G145" i="1"/>
  <c r="K145" i="1" s="1"/>
  <c r="G143" i="1"/>
  <c r="I143" i="1" s="1"/>
  <c r="G142" i="1"/>
  <c r="K142" i="1" s="1"/>
  <c r="G141" i="1"/>
  <c r="K141" i="1" s="1"/>
  <c r="G139" i="1"/>
  <c r="I139" i="1" s="1"/>
  <c r="G138" i="1"/>
  <c r="K138" i="1" s="1"/>
  <c r="G137" i="1"/>
  <c r="K137" i="1" s="1"/>
  <c r="G136" i="1"/>
  <c r="K136" i="1" s="1"/>
  <c r="G135" i="1"/>
  <c r="I135" i="1" s="1"/>
  <c r="G134" i="1"/>
  <c r="K134" i="1" s="1"/>
  <c r="G133" i="1"/>
  <c r="I133" i="1" s="1"/>
  <c r="G132" i="1"/>
  <c r="K132" i="1" s="1"/>
  <c r="G131" i="1"/>
  <c r="I131" i="1" s="1"/>
  <c r="G130" i="1"/>
  <c r="I130" i="1" s="1"/>
  <c r="G129" i="1"/>
  <c r="K129" i="1" s="1"/>
  <c r="G128" i="1"/>
  <c r="K128" i="1" s="1"/>
  <c r="G127" i="1"/>
  <c r="I127" i="1" s="1"/>
  <c r="G126" i="1"/>
  <c r="K126" i="1" s="1"/>
  <c r="G124" i="1"/>
  <c r="K124" i="1" s="1"/>
  <c r="G123" i="1"/>
  <c r="I123" i="1" s="1"/>
  <c r="G122" i="1"/>
  <c r="K122" i="1" s="1"/>
  <c r="G121" i="1"/>
  <c r="K121" i="1" s="1"/>
  <c r="G120" i="1"/>
  <c r="K120" i="1" s="1"/>
  <c r="G119" i="1"/>
  <c r="I119" i="1" s="1"/>
  <c r="G118" i="1"/>
  <c r="K118" i="1" s="1"/>
  <c r="G117" i="1"/>
  <c r="I117" i="1" s="1"/>
  <c r="G116" i="1"/>
  <c r="K116" i="1" s="1"/>
  <c r="G115" i="1"/>
  <c r="I115" i="1" s="1"/>
  <c r="G114" i="1"/>
  <c r="I114" i="1" s="1"/>
  <c r="G113" i="1"/>
  <c r="K113" i="1" s="1"/>
  <c r="G112" i="1"/>
  <c r="K112" i="1" s="1"/>
  <c r="K71" i="2" l="1"/>
  <c r="J101" i="2"/>
  <c r="K148" i="1"/>
  <c r="I149" i="1"/>
  <c r="I134" i="1"/>
  <c r="K130" i="1"/>
  <c r="K114" i="1"/>
  <c r="K123" i="1"/>
  <c r="K135" i="1"/>
  <c r="I126" i="1"/>
  <c r="I147" i="1"/>
  <c r="I122" i="1"/>
  <c r="K131" i="1"/>
  <c r="K127" i="1"/>
  <c r="I118" i="1"/>
  <c r="I132" i="1"/>
  <c r="I151" i="1"/>
  <c r="I138" i="1"/>
  <c r="I142" i="1"/>
  <c r="K119" i="1"/>
  <c r="K153" i="1"/>
  <c r="K143" i="1"/>
  <c r="K115" i="1"/>
  <c r="K139" i="1"/>
  <c r="I141" i="1"/>
  <c r="I112" i="1"/>
  <c r="K117" i="1"/>
  <c r="I120" i="1"/>
  <c r="I128" i="1"/>
  <c r="K133" i="1"/>
  <c r="I136" i="1"/>
  <c r="I145" i="1"/>
  <c r="K150" i="1"/>
  <c r="I154" i="1"/>
  <c r="I113" i="1"/>
  <c r="I121" i="1"/>
  <c r="I129" i="1"/>
  <c r="I137" i="1"/>
  <c r="I146" i="1"/>
  <c r="I155" i="1"/>
  <c r="I116" i="1"/>
  <c r="I124" i="1"/>
  <c r="K157" i="1" l="1"/>
  <c r="I157" i="1"/>
  <c r="G62" i="1" l="1"/>
  <c r="G63" i="1"/>
  <c r="G64" i="1"/>
  <c r="G65" i="1"/>
  <c r="G66" i="1"/>
  <c r="G67" i="1"/>
  <c r="G68" i="1"/>
  <c r="G69" i="1"/>
  <c r="G70" i="1"/>
  <c r="G71" i="1"/>
  <c r="G72" i="1"/>
  <c r="G73" i="1"/>
  <c r="G75" i="1"/>
  <c r="G76" i="1"/>
  <c r="G77" i="1"/>
  <c r="G78" i="1"/>
  <c r="G79" i="1"/>
  <c r="G80" i="1"/>
  <c r="G81" i="1"/>
  <c r="K81" i="1" s="1"/>
  <c r="G82" i="1"/>
  <c r="G83" i="1"/>
  <c r="G84" i="1"/>
  <c r="G85" i="1"/>
  <c r="G86" i="1"/>
  <c r="G87" i="1"/>
  <c r="K87" i="1" s="1"/>
  <c r="G88" i="1"/>
  <c r="G90" i="1"/>
  <c r="G91" i="1"/>
  <c r="G92" i="1"/>
  <c r="G94" i="1"/>
  <c r="G95" i="1"/>
  <c r="G96" i="1"/>
  <c r="G97" i="1"/>
  <c r="G98" i="1"/>
  <c r="K98" i="1" s="1"/>
  <c r="G99" i="1"/>
  <c r="G100" i="1"/>
  <c r="G102" i="1"/>
  <c r="G103" i="1"/>
  <c r="K103" i="1" s="1"/>
  <c r="G104" i="1"/>
  <c r="I104" i="1" s="1"/>
  <c r="G61" i="1"/>
  <c r="G53" i="1"/>
  <c r="I53" i="1" s="1"/>
  <c r="G11" i="1"/>
  <c r="I11" i="1" s="1"/>
  <c r="G12" i="1"/>
  <c r="I12" i="1" s="1"/>
  <c r="G13" i="1"/>
  <c r="I13" i="1" s="1"/>
  <c r="G14" i="1"/>
  <c r="I14" i="1" s="1"/>
  <c r="G15" i="1"/>
  <c r="I15" i="1" s="1"/>
  <c r="G16" i="1"/>
  <c r="I16" i="1" s="1"/>
  <c r="G17" i="1"/>
  <c r="I17" i="1" s="1"/>
  <c r="G18" i="1"/>
  <c r="I18" i="1" s="1"/>
  <c r="G19" i="1"/>
  <c r="I19" i="1" s="1"/>
  <c r="G20" i="1"/>
  <c r="I20" i="1" s="1"/>
  <c r="G21" i="1"/>
  <c r="I21" i="1" s="1"/>
  <c r="G22" i="1"/>
  <c r="I22" i="1" s="1"/>
  <c r="G24" i="1"/>
  <c r="I24" i="1" s="1"/>
  <c r="G25" i="1"/>
  <c r="I25" i="1" s="1"/>
  <c r="G26" i="1"/>
  <c r="I26" i="1" s="1"/>
  <c r="G27" i="1"/>
  <c r="I27" i="1" s="1"/>
  <c r="G28" i="1"/>
  <c r="I28" i="1" s="1"/>
  <c r="G29" i="1"/>
  <c r="I29" i="1" s="1"/>
  <c r="G30" i="1"/>
  <c r="I30" i="1" s="1"/>
  <c r="G31" i="1"/>
  <c r="I31" i="1" s="1"/>
  <c r="G32" i="1"/>
  <c r="I32" i="1" s="1"/>
  <c r="G33" i="1"/>
  <c r="I33" i="1" s="1"/>
  <c r="G34" i="1"/>
  <c r="I34" i="1" s="1"/>
  <c r="G35" i="1"/>
  <c r="I35" i="1" s="1"/>
  <c r="G36" i="1"/>
  <c r="I36" i="1" s="1"/>
  <c r="G37" i="1"/>
  <c r="I37" i="1" s="1"/>
  <c r="G39" i="1"/>
  <c r="I39" i="1" s="1"/>
  <c r="G40" i="1"/>
  <c r="I40" i="1" s="1"/>
  <c r="G41" i="1"/>
  <c r="I41" i="1" s="1"/>
  <c r="G43" i="1"/>
  <c r="I43" i="1" s="1"/>
  <c r="G44" i="1"/>
  <c r="I44" i="1" s="1"/>
  <c r="G45" i="1"/>
  <c r="I45" i="1" s="1"/>
  <c r="G46" i="1"/>
  <c r="I46" i="1" s="1"/>
  <c r="G47" i="1"/>
  <c r="I47" i="1" s="1"/>
  <c r="G48" i="1"/>
  <c r="I48" i="1" s="1"/>
  <c r="G49" i="1"/>
  <c r="I49" i="1" s="1"/>
  <c r="G51" i="1"/>
  <c r="I51" i="1" s="1"/>
  <c r="G52" i="1"/>
  <c r="I52" i="1" s="1"/>
  <c r="G10" i="1"/>
  <c r="I10" i="1" l="1"/>
  <c r="I55" i="1" s="1"/>
  <c r="I83" i="1"/>
  <c r="K83" i="1"/>
  <c r="I99" i="1"/>
  <c r="K99" i="1"/>
  <c r="I98" i="1"/>
  <c r="I81" i="1"/>
  <c r="K73" i="1"/>
  <c r="I73" i="1"/>
  <c r="K65" i="1"/>
  <c r="I65" i="1"/>
  <c r="K100" i="1"/>
  <c r="I100" i="1"/>
  <c r="K97" i="1"/>
  <c r="I97" i="1"/>
  <c r="K88" i="1"/>
  <c r="I88" i="1"/>
  <c r="K80" i="1"/>
  <c r="I80" i="1"/>
  <c r="K72" i="1"/>
  <c r="I72" i="1"/>
  <c r="K64" i="1"/>
  <c r="I64" i="1"/>
  <c r="K61" i="1"/>
  <c r="I61" i="1"/>
  <c r="K96" i="1"/>
  <c r="I96" i="1"/>
  <c r="I87" i="1"/>
  <c r="K79" i="1"/>
  <c r="I79" i="1"/>
  <c r="K71" i="1"/>
  <c r="I71" i="1"/>
  <c r="K63" i="1"/>
  <c r="I63" i="1"/>
  <c r="I67" i="1"/>
  <c r="K67" i="1"/>
  <c r="I66" i="1"/>
  <c r="K66" i="1"/>
  <c r="K104" i="1"/>
  <c r="K95" i="1"/>
  <c r="I95" i="1"/>
  <c r="K86" i="1"/>
  <c r="I86" i="1"/>
  <c r="K78" i="1"/>
  <c r="I78" i="1"/>
  <c r="K70" i="1"/>
  <c r="I70" i="1"/>
  <c r="K62" i="1"/>
  <c r="I62" i="1"/>
  <c r="K75" i="1"/>
  <c r="I75" i="1"/>
  <c r="I90" i="1"/>
  <c r="K90" i="1"/>
  <c r="I103" i="1"/>
  <c r="I94" i="1"/>
  <c r="K94" i="1"/>
  <c r="K85" i="1"/>
  <c r="I85" i="1"/>
  <c r="I77" i="1"/>
  <c r="K77" i="1"/>
  <c r="I69" i="1"/>
  <c r="K69" i="1"/>
  <c r="I91" i="1"/>
  <c r="K91" i="1"/>
  <c r="K82" i="1"/>
  <c r="I82" i="1"/>
  <c r="I102" i="1"/>
  <c r="K102" i="1"/>
  <c r="I92" i="1"/>
  <c r="K92" i="1"/>
  <c r="I84" i="1"/>
  <c r="K84" i="1"/>
  <c r="I76" i="1"/>
  <c r="K76" i="1"/>
  <c r="I68" i="1"/>
  <c r="K68" i="1"/>
  <c r="K27" i="1"/>
  <c r="K10" i="1"/>
  <c r="K44" i="1"/>
  <c r="K19" i="1"/>
  <c r="K11" i="1"/>
  <c r="K48" i="1"/>
  <c r="K15" i="1"/>
  <c r="K39" i="1"/>
  <c r="K35" i="1"/>
  <c r="K31" i="1"/>
  <c r="K30" i="1"/>
  <c r="K22" i="1"/>
  <c r="K14" i="1"/>
  <c r="K46" i="1"/>
  <c r="K37" i="1"/>
  <c r="K29" i="1"/>
  <c r="K21" i="1"/>
  <c r="K13" i="1"/>
  <c r="K47" i="1"/>
  <c r="K45" i="1"/>
  <c r="K36" i="1"/>
  <c r="K28" i="1"/>
  <c r="K20" i="1"/>
  <c r="K12" i="1"/>
  <c r="K52" i="1"/>
  <c r="K43" i="1"/>
  <c r="K34" i="1"/>
  <c r="K26" i="1"/>
  <c r="K18" i="1"/>
  <c r="K53" i="1"/>
  <c r="K51" i="1"/>
  <c r="K41" i="1"/>
  <c r="K33" i="1"/>
  <c r="K25" i="1"/>
  <c r="K17" i="1"/>
  <c r="K49" i="1"/>
  <c r="K40" i="1"/>
  <c r="K32" i="1"/>
  <c r="K24" i="1"/>
  <c r="K16" i="1"/>
  <c r="H161" i="1" l="1"/>
  <c r="K106" i="1"/>
  <c r="K55" i="1"/>
  <c r="I106" i="1"/>
  <c r="D164" i="1" l="1"/>
  <c r="D4" i="4" s="1"/>
  <c r="I62" i="2" l="1"/>
  <c r="I65" i="2" l="1"/>
  <c r="I59" i="3"/>
  <c r="G60" i="3"/>
  <c r="G71" i="3"/>
  <c r="G99" i="3"/>
  <c r="G95" i="3"/>
  <c r="G89" i="3"/>
  <c r="G80" i="3"/>
  <c r="G69" i="3"/>
  <c r="G65" i="3"/>
  <c r="I145" i="3"/>
  <c r="I146" i="3"/>
  <c r="I133" i="3"/>
  <c r="I144" i="3"/>
  <c r="I140" i="3"/>
  <c r="I139" i="3"/>
  <c r="I138" i="3"/>
  <c r="I136" i="3"/>
  <c r="I135" i="3"/>
  <c r="I131" i="3"/>
  <c r="I130" i="3"/>
  <c r="I129" i="3"/>
  <c r="I127" i="3"/>
  <c r="I126" i="3"/>
  <c r="I124" i="3"/>
  <c r="I123" i="3"/>
  <c r="I122" i="3"/>
  <c r="I121" i="3"/>
  <c r="I120" i="3"/>
  <c r="I118" i="3"/>
  <c r="I116" i="3"/>
  <c r="I115" i="3"/>
  <c r="I114" i="3"/>
  <c r="I112" i="3"/>
  <c r="I111" i="3"/>
  <c r="I110" i="3"/>
  <c r="I109" i="3"/>
  <c r="I108" i="3"/>
  <c r="G11" i="2"/>
  <c r="I48" i="2"/>
  <c r="G26" i="2"/>
  <c r="G20" i="2"/>
  <c r="G14" i="2"/>
  <c r="I64" i="2"/>
  <c r="I63" i="2"/>
  <c r="I61" i="2"/>
  <c r="G30" i="2"/>
  <c r="I59" i="2"/>
  <c r="I58" i="2"/>
  <c r="I57" i="2"/>
  <c r="I54" i="2"/>
  <c r="I53" i="2"/>
  <c r="I52" i="2"/>
  <c r="I51" i="2"/>
  <c r="I49" i="2"/>
  <c r="G18" i="2"/>
  <c r="I47" i="2"/>
  <c r="I46" i="2"/>
  <c r="I45" i="2"/>
  <c r="I43" i="2"/>
  <c r="I42" i="2"/>
  <c r="I71" i="2"/>
  <c r="I40" i="2"/>
  <c r="K99" i="3" l="1"/>
  <c r="I99" i="3"/>
  <c r="K71" i="3"/>
  <c r="I71" i="3"/>
  <c r="K60" i="3"/>
  <c r="I60" i="3"/>
  <c r="K65" i="3"/>
  <c r="I65" i="3"/>
  <c r="I69" i="3"/>
  <c r="K69" i="3"/>
  <c r="K95" i="3"/>
  <c r="I95" i="3"/>
  <c r="I80" i="3"/>
  <c r="K80" i="3"/>
  <c r="K89" i="3"/>
  <c r="I89" i="3"/>
  <c r="K40" i="3"/>
  <c r="I40" i="3"/>
  <c r="K46" i="3"/>
  <c r="I46" i="3"/>
  <c r="K50" i="3"/>
  <c r="I50" i="3"/>
  <c r="K20" i="3"/>
  <c r="I20" i="3"/>
  <c r="K31" i="3"/>
  <c r="I31" i="3"/>
  <c r="K16" i="3"/>
  <c r="I16" i="3"/>
  <c r="K22" i="3"/>
  <c r="I22" i="3"/>
  <c r="K28" i="3"/>
  <c r="I28" i="3"/>
  <c r="I67" i="2"/>
  <c r="I14" i="2"/>
  <c r="K14" i="2"/>
  <c r="G82" i="2"/>
  <c r="G94" i="2"/>
  <c r="I20" i="2"/>
  <c r="K20" i="2"/>
  <c r="I11" i="2"/>
  <c r="K11" i="2"/>
  <c r="I30" i="2"/>
  <c r="K30" i="2"/>
  <c r="I18" i="2"/>
  <c r="K18" i="2"/>
  <c r="I26" i="2"/>
  <c r="K26" i="2"/>
  <c r="G76" i="2"/>
  <c r="G88" i="2"/>
  <c r="G92" i="2"/>
  <c r="G73" i="2"/>
  <c r="G93" i="2"/>
  <c r="G31" i="2"/>
  <c r="G72" i="3"/>
  <c r="G86" i="3"/>
  <c r="G21" i="2"/>
  <c r="G32" i="2"/>
  <c r="K72" i="3" l="1"/>
  <c r="I72" i="3"/>
  <c r="K86" i="3"/>
  <c r="I86" i="3"/>
  <c r="K37" i="3"/>
  <c r="I37" i="3"/>
  <c r="K11" i="3"/>
  <c r="I11" i="3"/>
  <c r="I73" i="2"/>
  <c r="K73" i="2"/>
  <c r="I82" i="2"/>
  <c r="K82" i="2"/>
  <c r="I92" i="2"/>
  <c r="K92" i="2"/>
  <c r="I88" i="2"/>
  <c r="K88" i="2"/>
  <c r="G89" i="2"/>
  <c r="I31" i="2"/>
  <c r="K31" i="2"/>
  <c r="I76" i="2"/>
  <c r="K76" i="2"/>
  <c r="I32" i="2"/>
  <c r="K32" i="2"/>
  <c r="G77" i="2"/>
  <c r="G83" i="2"/>
  <c r="I21" i="2"/>
  <c r="K21" i="2"/>
  <c r="I93" i="2"/>
  <c r="K93" i="2"/>
  <c r="I94" i="2"/>
  <c r="K94" i="2"/>
  <c r="G22" i="2"/>
  <c r="G33" i="2"/>
  <c r="G100" i="3"/>
  <c r="G96" i="3"/>
  <c r="G90" i="3"/>
  <c r="G81" i="3"/>
  <c r="G87" i="3"/>
  <c r="G61" i="3"/>
  <c r="K61" i="3" l="1"/>
  <c r="I61" i="3"/>
  <c r="K87" i="3"/>
  <c r="I87" i="3"/>
  <c r="K81" i="3"/>
  <c r="I81" i="3"/>
  <c r="K90" i="3"/>
  <c r="I90" i="3"/>
  <c r="K96" i="3"/>
  <c r="I96" i="3"/>
  <c r="K100" i="3"/>
  <c r="I100" i="3"/>
  <c r="I51" i="3"/>
  <c r="K51" i="3"/>
  <c r="K47" i="3"/>
  <c r="I47" i="3"/>
  <c r="K23" i="3"/>
  <c r="I23" i="3"/>
  <c r="K41" i="3"/>
  <c r="I41" i="3"/>
  <c r="K29" i="3"/>
  <c r="I29" i="3"/>
  <c r="K32" i="3"/>
  <c r="I32" i="3"/>
  <c r="K12" i="3"/>
  <c r="I12" i="3"/>
  <c r="K38" i="3"/>
  <c r="I38" i="3"/>
  <c r="I89" i="2"/>
  <c r="K89" i="2"/>
  <c r="I33" i="2"/>
  <c r="K33" i="2"/>
  <c r="G84" i="2"/>
  <c r="I83" i="2"/>
  <c r="K83" i="2"/>
  <c r="I77" i="2"/>
  <c r="K77" i="2"/>
  <c r="I22" i="2"/>
  <c r="K22" i="2"/>
  <c r="G78" i="2"/>
  <c r="G90" i="2"/>
  <c r="G73" i="3"/>
  <c r="G96" i="2"/>
  <c r="G23" i="2"/>
  <c r="G34" i="2"/>
  <c r="G91" i="3"/>
  <c r="G101" i="3"/>
  <c r="G82" i="3"/>
  <c r="G97" i="3"/>
  <c r="G62" i="3"/>
  <c r="G12" i="2"/>
  <c r="K101" i="3" l="1"/>
  <c r="I101" i="3"/>
  <c r="K91" i="3"/>
  <c r="I91" i="3"/>
  <c r="K97" i="3"/>
  <c r="I97" i="3"/>
  <c r="K73" i="3"/>
  <c r="I73" i="3"/>
  <c r="K82" i="3"/>
  <c r="I82" i="3"/>
  <c r="K62" i="3"/>
  <c r="I62" i="3"/>
  <c r="K42" i="3"/>
  <c r="I42" i="3"/>
  <c r="K48" i="3"/>
  <c r="I48" i="3"/>
  <c r="K33" i="3"/>
  <c r="I33" i="3"/>
  <c r="K52" i="3"/>
  <c r="I52" i="3"/>
  <c r="I24" i="3"/>
  <c r="K24" i="3"/>
  <c r="K13" i="3"/>
  <c r="I13" i="3"/>
  <c r="I84" i="2"/>
  <c r="K84" i="2"/>
  <c r="G74" i="2"/>
  <c r="G95" i="2"/>
  <c r="I90" i="2"/>
  <c r="K90" i="2"/>
  <c r="I12" i="2"/>
  <c r="K12" i="2"/>
  <c r="I23" i="2"/>
  <c r="K23" i="2"/>
  <c r="G79" i="2"/>
  <c r="I78" i="2"/>
  <c r="K78" i="2"/>
  <c r="I34" i="2"/>
  <c r="K34" i="2"/>
  <c r="I96" i="2"/>
  <c r="K96" i="2"/>
  <c r="G85" i="2"/>
  <c r="G74" i="3"/>
  <c r="G27" i="2"/>
  <c r="G93" i="3"/>
  <c r="G63" i="3"/>
  <c r="K63" i="3" l="1"/>
  <c r="I63" i="3"/>
  <c r="K74" i="3"/>
  <c r="I74" i="3"/>
  <c r="K93" i="3"/>
  <c r="I93" i="3"/>
  <c r="K25" i="3"/>
  <c r="I25" i="3"/>
  <c r="K14" i="3"/>
  <c r="I14" i="3"/>
  <c r="K44" i="3"/>
  <c r="I44" i="3"/>
  <c r="I85" i="2"/>
  <c r="K85" i="2"/>
  <c r="I27" i="2"/>
  <c r="K27" i="2"/>
  <c r="I79" i="2"/>
  <c r="K79" i="2"/>
  <c r="G80" i="2"/>
  <c r="I74" i="2"/>
  <c r="K74" i="2"/>
  <c r="I95" i="2"/>
  <c r="K95" i="2"/>
  <c r="G75" i="3"/>
  <c r="G28" i="2"/>
  <c r="G84" i="3"/>
  <c r="K84" i="3" l="1"/>
  <c r="I84" i="3"/>
  <c r="K75" i="3"/>
  <c r="I75" i="3"/>
  <c r="K26" i="3"/>
  <c r="I26" i="3"/>
  <c r="K35" i="3"/>
  <c r="I35" i="3"/>
  <c r="I80" i="2"/>
  <c r="I98" i="2" s="1"/>
  <c r="K80" i="2"/>
  <c r="K98" i="2" s="1"/>
  <c r="I28" i="2"/>
  <c r="K28" i="2"/>
  <c r="G66" i="3" l="1"/>
  <c r="G15" i="2"/>
  <c r="K66" i="3" l="1"/>
  <c r="I66" i="3"/>
  <c r="I17" i="3"/>
  <c r="K17" i="3"/>
  <c r="I15" i="2"/>
  <c r="K15" i="2"/>
  <c r="G77" i="3"/>
  <c r="G67" i="3"/>
  <c r="G16" i="2"/>
  <c r="K77" i="3" l="1"/>
  <c r="I77" i="3"/>
  <c r="K67" i="3"/>
  <c r="I67" i="3"/>
  <c r="K18" i="3"/>
  <c r="K54" i="3" s="1"/>
  <c r="I18" i="3"/>
  <c r="I54" i="3" s="1"/>
  <c r="I16" i="2"/>
  <c r="K16" i="2"/>
  <c r="G17" i="2"/>
  <c r="G78" i="3"/>
  <c r="I152" i="3"/>
  <c r="I78" i="3" l="1"/>
  <c r="I103" i="3" s="1"/>
  <c r="K78" i="3"/>
  <c r="I17" i="2"/>
  <c r="K17" i="2"/>
  <c r="K36" i="2" s="1"/>
  <c r="D103" i="2" s="1"/>
  <c r="D6" i="4" s="1"/>
  <c r="I36" i="2"/>
  <c r="K103" i="3" l="1"/>
  <c r="D159" i="3" s="1"/>
  <c r="D8" i="4" s="1"/>
  <c r="D9" i="4" s="1"/>
</calcChain>
</file>

<file path=xl/sharedStrings.xml><?xml version="1.0" encoding="utf-8"?>
<sst xmlns="http://schemas.openxmlformats.org/spreadsheetml/2006/main" count="770" uniqueCount="185">
  <si>
    <t>ESTRUCTURA Y RIGGING</t>
  </si>
  <si>
    <t>MATERIAL DE ILUMINACIÓN</t>
  </si>
  <si>
    <t xml:space="preserve">CONTROL Y DISTRIBUCIÓN ILUMINACIÓN </t>
  </si>
  <si>
    <t>MISCELANEA</t>
  </si>
  <si>
    <t>Máquina de humo tipo niebla con control DMX</t>
  </si>
  <si>
    <t>Turbina impulsora de aire con control DMX</t>
  </si>
  <si>
    <t>Técnico operador iluminación</t>
  </si>
  <si>
    <t>Técnico  iluminación</t>
  </si>
  <si>
    <t>Auxiliar iluminación</t>
  </si>
  <si>
    <t xml:space="preserve">OPTICAS </t>
  </si>
  <si>
    <t xml:space="preserve">Mando de foco </t>
  </si>
  <si>
    <t>Mando de zoom</t>
  </si>
  <si>
    <t>Sistema intercoom 3 puestos fijos + 1 inalambrico</t>
  </si>
  <si>
    <t>Grabador Full HD SDI 3G discos SSD</t>
  </si>
  <si>
    <t>Mezclador Video Digital Full HD</t>
  </si>
  <si>
    <t>Tecnico Video</t>
  </si>
  <si>
    <t>Truss HD 30 x 30 Negro</t>
  </si>
  <si>
    <t>RIGGING</t>
  </si>
  <si>
    <t>Control manual para 4 polipastos electricos.</t>
  </si>
  <si>
    <t>Estructura de hierro para colgado de equipo Line array.</t>
  </si>
  <si>
    <t>Abrazadera para viga de Acero.</t>
  </si>
  <si>
    <t>Amplificador de potencia clase D de 4 canales. Potencia por canal de 4x4400 a 2 Ohms. Dante , AES y entradas analógicas.</t>
  </si>
  <si>
    <t>FRONT-FILL</t>
  </si>
  <si>
    <t>CONTROL FOH</t>
  </si>
  <si>
    <t>Distribuidor de audio de 2 entradas y 6 salidas con volumen independiente.</t>
  </si>
  <si>
    <t>CONTROL MONITORES</t>
  </si>
  <si>
    <t>MONITORAJE INALÁMBRICO</t>
  </si>
  <si>
    <t>Transmisor de audio esterero de doble canal para monitoraje inalámbrico.</t>
  </si>
  <si>
    <t>Receptor estéreo inalámbrico con antena doble para monitorización inalámbrica.</t>
  </si>
  <si>
    <t>MONITORAJE</t>
  </si>
  <si>
    <t>DRUMFILL</t>
  </si>
  <si>
    <t>SIDEFILL</t>
  </si>
  <si>
    <t>MICROFONÍA CONVENCIONAL</t>
  </si>
  <si>
    <t>INTERCOMUNICACIÓN</t>
  </si>
  <si>
    <t>Mesa analógica de 4 entradas de micro.</t>
  </si>
  <si>
    <t>Micrófono cardioide con sistema de encendido y apagado.</t>
  </si>
  <si>
    <t>Robotizado de cabeza móvil Spot. Fuente LED 650w, 4 cuchillas, CRI 90 y Zoom 5,5º-50º</t>
  </si>
  <si>
    <t>Robotizado con Tilt y fuente LED RGBW 400w. 20 leds con Zoom 7º-50º</t>
  </si>
  <si>
    <t>Proyector barra LED RGBW IP65. 24º</t>
  </si>
  <si>
    <t>Consola DMX. 200 universos. 102.400 canales. 4 puertos de red. MIDI. LTC</t>
  </si>
  <si>
    <t>Máquina de humo bajo con control DMX.</t>
  </si>
  <si>
    <t>(*) Esta cifra será la que deberá reflejarse en el MODELO 1 - OFERTA ECONÓMICA del Anexo I del Pliego de Clausulas Administrativas Particulares</t>
  </si>
  <si>
    <t>REALIZACIÓN</t>
  </si>
  <si>
    <t>SONIDO</t>
  </si>
  <si>
    <t>Set de micrófonia</t>
  </si>
  <si>
    <t>Tramo de truss HD negro de 30x30cms de lado</t>
  </si>
  <si>
    <t>UD</t>
  </si>
  <si>
    <t>Q</t>
  </si>
  <si>
    <t>ml</t>
  </si>
  <si>
    <t>Tramo de truss HD negro de 30x40cms de lado</t>
  </si>
  <si>
    <t>Tramo de truss HD negro de 52x52cms de lado</t>
  </si>
  <si>
    <t>Tramo de truss HD negro de 76x52cms de lado</t>
  </si>
  <si>
    <t>Cubo HD 30 x 30</t>
  </si>
  <si>
    <t>ud</t>
  </si>
  <si>
    <t>Cubo HD 30 x 40</t>
  </si>
  <si>
    <t>Cubo HD 52 x 52</t>
  </si>
  <si>
    <t>Cubo HD 76 x 52</t>
  </si>
  <si>
    <t>PA</t>
  </si>
  <si>
    <t>L</t>
  </si>
  <si>
    <t>Líquido de humo.</t>
  </si>
  <si>
    <t>Importe unitario máximo</t>
  </si>
  <si>
    <t xml:space="preserve">Importe unitario ofertado </t>
  </si>
  <si>
    <t xml:space="preserve">Importe total ofertado </t>
  </si>
  <si>
    <t>TRANSPORTE</t>
  </si>
  <si>
    <t xml:space="preserve">Transporte de ida y vuelta (Camión 14m de caja) </t>
  </si>
  <si>
    <t>m2</t>
  </si>
  <si>
    <t>Jefe Tecnico de Video y Realizador</t>
  </si>
  <si>
    <t>Objetivo B4 zoom óptico 20x con AF / OIS incluido</t>
  </si>
  <si>
    <t>Objetivo B4 zoom óptico 40x con AF / OIS incluido</t>
  </si>
  <si>
    <t>ACCESORIOS CÁMARA</t>
  </si>
  <si>
    <t>OFERTA ECONÓMICA (*)</t>
  </si>
  <si>
    <t>Q
(a)</t>
  </si>
  <si>
    <r>
      <t xml:space="preserve">UBICACIÓN: </t>
    </r>
    <r>
      <rPr>
        <sz val="10"/>
        <color rgb="FF000000"/>
        <rFont val="Barlow"/>
      </rPr>
      <t>IFEMA MADRID</t>
    </r>
  </si>
  <si>
    <t>TÉCNICA - ILUMINACIÓN</t>
  </si>
  <si>
    <t>Total ofertado ILUMINACIÓN</t>
  </si>
  <si>
    <t>Importe unitario ofertado</t>
  </si>
  <si>
    <t>Importe total ofertado</t>
  </si>
  <si>
    <t>EVENTOS ANUALES ESTIMADOS</t>
  </si>
  <si>
    <r>
      <rPr>
        <b/>
        <sz val="10"/>
        <color theme="4"/>
        <rFont val="Barlow"/>
      </rPr>
      <t>IMPORTE UNITARIO OFERTADO</t>
    </r>
    <r>
      <rPr>
        <sz val="10"/>
        <color theme="4"/>
        <rFont val="Barlow"/>
      </rPr>
      <t xml:space="preserve">
(Por 1 día de uso del mismo montaje)
</t>
    </r>
    <r>
      <rPr>
        <b/>
        <sz val="10"/>
        <color theme="4"/>
        <rFont val="Barlow"/>
      </rPr>
      <t>(f)</t>
    </r>
  </si>
  <si>
    <t>TÉCNICA - SONIDO</t>
  </si>
  <si>
    <r>
      <rPr>
        <b/>
        <sz val="10"/>
        <color theme="4"/>
        <rFont val="Barlow"/>
      </rPr>
      <t>Importe unitario máximo</t>
    </r>
    <r>
      <rPr>
        <sz val="10"/>
        <color theme="4"/>
        <rFont val="Barlow"/>
      </rPr>
      <t xml:space="preserve">
(Por día de uso del mismo montaje)
</t>
    </r>
    <r>
      <rPr>
        <b/>
        <sz val="10"/>
        <color theme="4"/>
        <rFont val="Barlow"/>
      </rPr>
      <t>(e)</t>
    </r>
  </si>
  <si>
    <r>
      <rPr>
        <b/>
        <sz val="10"/>
        <color theme="4"/>
        <rFont val="Barlow"/>
      </rPr>
      <t>IMPORTE UNITARIO OFERTADO</t>
    </r>
    <r>
      <rPr>
        <sz val="10"/>
        <color theme="4"/>
        <rFont val="Barlow"/>
      </rPr>
      <t xml:space="preserve">
(Por día de uso del mismo montaje)
</t>
    </r>
    <r>
      <rPr>
        <b/>
        <sz val="10"/>
        <color theme="4"/>
        <rFont val="Barlow"/>
      </rPr>
      <t>(f)</t>
    </r>
  </si>
  <si>
    <t>PERSONAL</t>
  </si>
  <si>
    <t>Oferta económica ILUMINACIÓN</t>
  </si>
  <si>
    <t>Oferta económica SONIDO</t>
  </si>
  <si>
    <t>Total ofertado SONIDO</t>
  </si>
  <si>
    <r>
      <t xml:space="preserve">UBICACIÓN: </t>
    </r>
    <r>
      <rPr>
        <sz val="11"/>
        <color rgb="FF000000"/>
        <rFont val="Barlow"/>
      </rPr>
      <t>IFEMA MADRID</t>
    </r>
  </si>
  <si>
    <r>
      <t xml:space="preserve">Días de uso del mismo montaje
</t>
    </r>
    <r>
      <rPr>
        <sz val="10"/>
        <color theme="4"/>
        <rFont val="Barlow"/>
      </rPr>
      <t xml:space="preserve">(c) </t>
    </r>
  </si>
  <si>
    <t>Recinto acústico para la reproducción de frecuencias bajas (28Hz-90Hz)con componentes  2x19” 144 db SPL respuesta máxima.Peso 107 Kg.</t>
  </si>
  <si>
    <t>Recinto acústico de 3 vías tipo fuente lineal, con componentes de 2x15”+2x 7”+2x4” . Respuesta en frecuencia (60 Hz-18KHz).147 db SPL de potencia máxima. Peso 80Kg.</t>
  </si>
  <si>
    <t/>
  </si>
  <si>
    <t>Recinto acústico de 2 vías tipo fuente lineal, con componentes de 2x10”+1x1,5”. Respuesta en frecuencia (60 Hz-18KHz).141,3 db SPL de potencia máxima. Peso 27 Kg.</t>
  </si>
  <si>
    <t>Procesador digital 6 entradas 12 salidas analógicas.</t>
  </si>
  <si>
    <t>Rack de previos para escenario con 32 entradas analógicos, 16 salidas analógicas y 4 salidas AES/EBU. Con protocolo de red de audio Dante.</t>
  </si>
  <si>
    <t>Procesador digital, 4 entradas, 4 salidas analógicas, 4 entradas, 4 salidas AES3. Entradas y salidas redundantes bajo protocolo Dante.</t>
  </si>
  <si>
    <t xml:space="preserve">Combinador de antena 8 a 1 para sistema de monitoraje por radiofrecuencia. </t>
  </si>
  <si>
    <t xml:space="preserve">Recinto acústico multipropósito pasivo tipo fuente puntual ,con componentes 1x15” +1x1,5”. Respuesta en frecuencia (50 Hz-18 KHz). 137 bd SPL de potencia máxima. Peso 25,5 Kg. </t>
  </si>
  <si>
    <t>Recinto acústico multipropósito autoamplificado  tipo fuente puntual ,con componentes 1x15” +1x3”. Respuesta en frecuencia (70 Hz-18 KHz). 131 dB SPL de potencia máxima. Peso 59 Kg.</t>
  </si>
  <si>
    <t>Recinto acústico para la reproducción de frecuencias bajas autoamplificado (28Hz-100Hz) con componentes  2x18” 136 db SPL respuesta máxima. Peso 100 Kg.</t>
  </si>
  <si>
    <t>Recinto Acústico de 2 vías tipo fuente lineal autoamplificado , con componentes de 2x8”+1x3” . Respuesta en frecuencia (60 Hz-18KHz).141,3 db SPL de potencia máxima. Peso 28 Kg.</t>
  </si>
  <si>
    <t>Recinto Acústico para la reproducción de frecuencias bajas autoamplificado (28Hz-150Hz)con componentes  2x18” 139 db SPL respuesta máxima. Peso 93 Kg.</t>
  </si>
  <si>
    <t>Recinto acústico multipropósito pasivo tipo fuente puntual, con componentes 1x8” +1x1”. Respuesta en frecuencia (50 Hz-18 KHz). 117 bd SPL de potencia máxima. Peso 3,4 Kg.</t>
  </si>
  <si>
    <t>Auxiliar de sonido</t>
  </si>
  <si>
    <t>Estructura de hierro Extender.</t>
  </si>
  <si>
    <t>Polipasto eléctrico de 1000kgs D8+ y 24 m de cadena</t>
  </si>
  <si>
    <t>Polipasto eléctrico de 500kgs D8+ y 24 m de cadena</t>
  </si>
  <si>
    <t>Polipasto eléctrico de 2000kgs y 24 m de cadena</t>
  </si>
  <si>
    <t>Polipasto eléctrico de 250kgs D8+ y 24 m de cadena</t>
  </si>
  <si>
    <t>Proyector LED inalámbrico 4 x 10w RGBW IP65. Tecnología W-DMX. Zoom Manual.</t>
  </si>
  <si>
    <t>Cañon de seguimiento 2.500 W, como mínimo.</t>
  </si>
  <si>
    <t>Trípode de camara + cabeza</t>
  </si>
  <si>
    <t>Sistema inalámbrico completo RX + TX  Full HD cámara distancia minima 500 m</t>
  </si>
  <si>
    <t>Monitor de realizacion de 46 Pulgadas</t>
  </si>
  <si>
    <t>Polipoasto eléctrico de cadena</t>
  </si>
  <si>
    <t>Electrónica de control</t>
  </si>
  <si>
    <t>CONTROL REALIZACIÓN</t>
  </si>
  <si>
    <t>Máquina de humo Haze (CO2) con control DMX.</t>
  </si>
  <si>
    <t>Telón Gobelín negro ignífugo de 9m (ancho) x 10m (alto)</t>
  </si>
  <si>
    <t>Reproductor multimedia con memoria flash</t>
  </si>
  <si>
    <t>PANTALLAS LED REALIZACION LATERAL Y/O POSTERIOR</t>
  </si>
  <si>
    <r>
      <t xml:space="preserve">Cegadora 2 Led COB (Blanco Cálido + Ambar) 350W </t>
    </r>
    <r>
      <rPr>
        <sz val="11"/>
        <rFont val="Barlow"/>
      </rPr>
      <t>mínimo</t>
    </r>
    <r>
      <rPr>
        <sz val="10"/>
        <rFont val="Barlow"/>
      </rPr>
      <t>.</t>
    </r>
  </si>
  <si>
    <t>Robotizado de cabeza móvil Led Beam RGBW. Mínimo 7 led de 40w cu y Zoom 4º-60º</t>
  </si>
  <si>
    <t>Robotizado de cabeza móvil Beam, Spot y Wash. Mínimo lámpara de descarga 280W y Zoom 2,5º-20º</t>
  </si>
  <si>
    <t>Robotizado de cabeza móvil Spot. Mínimo lámpara de descarga 1.200W, 4 cuchillas, CRI 90 y Zoom 5º-55º</t>
  </si>
  <si>
    <t>Robotizado de cabeza móvil Wash, Beam y Spot. Mínimo lámpara de descarga 1.200W, 4 cuchillas, CRI 90 y Zoom 5º-45º</t>
  </si>
  <si>
    <t>Robotizado de cabeza móvil Wash. Mínimo lámpara de descarga 1.200w, rueda de efectos y Zoom 11º-48º</t>
  </si>
  <si>
    <t>Proyector LED RGBW. Mínimo 7 led de 40w cu y Zoom 3,8º-60º. Viseras incluidas</t>
  </si>
  <si>
    <t>Proyector LED RGBW IP65. Mínimo 25.000 lumens y 110º. Viseras incluidas</t>
  </si>
  <si>
    <t>Proyector LED RGBW IP65. Mínimo 18.000 lumens y 10º. Viseras incluidas</t>
  </si>
  <si>
    <t>Robotizado de cabeza móvil Led Washbeam RGBW. Mínimo 19 Led de 40W cu y Zoom 4º-50º</t>
  </si>
  <si>
    <t>Kit splitters, nodos y cuadros necesarios.</t>
  </si>
  <si>
    <t>Consola control iluminación DMX y ArtNet. Mínimo 6.144 parámetros y UPS interna</t>
  </si>
  <si>
    <t>Polipasto eléctrico de 1000kgs D8+ y metros de cadena necesarios.</t>
  </si>
  <si>
    <t>Polipasto eléctrico de 500kgs D8+ y metros de cadena necesarios.</t>
  </si>
  <si>
    <t>Polipasto eléctrico de 2000kgs y metros de cadena necesarios.</t>
  </si>
  <si>
    <t>Polipasto eléctrico de 250kgs D8+ y metros de cadena necesarios.</t>
  </si>
  <si>
    <t>Kit splitters, nodos y cuadros  necesarios.</t>
  </si>
  <si>
    <t>Kit splitters, nodos y cuadros necesarios</t>
  </si>
  <si>
    <t>SONIDO PRINCIPAL (P.A.)</t>
  </si>
  <si>
    <t>EQUIPO TÉCNICO</t>
  </si>
  <si>
    <t>ILUMINACIÓN</t>
  </si>
  <si>
    <t>EQUIPO TECNICO</t>
  </si>
  <si>
    <t>Total ofertado VÍDEO Y REALIZACIÓN LATERAL Y/O POSTERIOR</t>
  </si>
  <si>
    <t>TÉCNICA - VIDEO Y REALIZACIÓN LATERAL Y/O POSTERIOR</t>
  </si>
  <si>
    <t>Pedestal</t>
  </si>
  <si>
    <t xml:space="preserve">Pedestal </t>
  </si>
  <si>
    <t>Oferta económica VIDEO Y REALIZACIÓN LATERAL Y/O POSTERIOR</t>
  </si>
  <si>
    <t>Truss HD 30 x 30 negro</t>
  </si>
  <si>
    <t>Polipasto eléctrico de 1Tn de cadena</t>
  </si>
  <si>
    <t>Jefe Tecnico de Video y Realización</t>
  </si>
  <si>
    <t>Operador de Camara</t>
  </si>
  <si>
    <t>Técnico superior de sonido certificado</t>
  </si>
  <si>
    <t>Técnico superior de sonido (operador)</t>
  </si>
  <si>
    <t>Mesa digital con 72+8 canales de proceso</t>
  </si>
  <si>
    <t>Pantalla de Led 3-5 mm 4500 nits, outdoor</t>
  </si>
  <si>
    <t>Pantalla de Led 5-8 mm 4500 nits, outdoor</t>
  </si>
  <si>
    <t>Pantalla de Led 3-5 mm mín. 4500 nits, outdoor</t>
  </si>
  <si>
    <t>Pantalla de Led 5-8 mm mín. 4500 nits, outdoor</t>
  </si>
  <si>
    <r>
      <rPr>
        <b/>
        <sz val="10"/>
        <color theme="4"/>
        <rFont val="Barlow"/>
      </rPr>
      <t>Importe unitario máximo</t>
    </r>
    <r>
      <rPr>
        <sz val="10"/>
        <color theme="4"/>
        <rFont val="Barlow"/>
      </rPr>
      <t xml:space="preserve">
(Por día de uso del mismo montaje)
(e)</t>
    </r>
  </si>
  <si>
    <r>
      <rPr>
        <b/>
        <sz val="10"/>
        <color theme="4"/>
        <rFont val="Barlow"/>
      </rPr>
      <t>Subtotal anual máximo estimado</t>
    </r>
    <r>
      <rPr>
        <sz val="10"/>
        <color theme="4"/>
        <rFont val="Barlow"/>
      </rPr>
      <t xml:space="preserve">
(1 día de uso del mismo montaje en 3 eventos/año)
(a x D x e)</t>
    </r>
  </si>
  <si>
    <r>
      <rPr>
        <b/>
        <sz val="10"/>
        <color theme="4"/>
        <rFont val="Barlow"/>
      </rPr>
      <t>Subtotal anual máximo estimado</t>
    </r>
    <r>
      <rPr>
        <sz val="10"/>
        <color theme="4"/>
        <rFont val="Barlow"/>
      </rPr>
      <t xml:space="preserve">
(2 días de uso del mismo montaje en 1 evento/año)
(a x D x e)</t>
    </r>
  </si>
  <si>
    <r>
      <rPr>
        <b/>
        <sz val="10"/>
        <color theme="4"/>
        <rFont val="Barlow"/>
      </rPr>
      <t>IMPORTE UNITARIO OFERTADO</t>
    </r>
    <r>
      <rPr>
        <sz val="10"/>
        <color theme="4"/>
        <rFont val="Barlow"/>
      </rPr>
      <t xml:space="preserve">
(Por día de uso del mismo montaje)
(f)</t>
    </r>
  </si>
  <si>
    <r>
      <rPr>
        <b/>
        <sz val="10"/>
        <color theme="4"/>
        <rFont val="Barlow"/>
      </rPr>
      <t>Subtotal anual máximo estimado</t>
    </r>
    <r>
      <rPr>
        <sz val="10"/>
        <color theme="4"/>
        <rFont val="Barlow"/>
      </rPr>
      <t xml:space="preserve">
(3 días de uso del mismo montaje en 1 evento/año)
(a x D x e)</t>
    </r>
  </si>
  <si>
    <t>Control para polipastos eléctricos para manejo de 8 unidades al mismo tiempo</t>
  </si>
  <si>
    <t>Total Ofertado</t>
  </si>
  <si>
    <t>Eventos estimados</t>
  </si>
  <si>
    <r>
      <t xml:space="preserve">Nº eventos estimados
</t>
    </r>
    <r>
      <rPr>
        <sz val="10"/>
        <color theme="4"/>
        <rFont val="Barlow"/>
      </rPr>
      <t>(De 1 día de uso del mismo montaje)</t>
    </r>
    <r>
      <rPr>
        <b/>
        <sz val="10"/>
        <color theme="4"/>
        <rFont val="Barlow"/>
      </rPr>
      <t xml:space="preserve">
</t>
    </r>
    <r>
      <rPr>
        <sz val="10"/>
        <color theme="4"/>
        <rFont val="Barlow"/>
      </rPr>
      <t>(b)</t>
    </r>
  </si>
  <si>
    <r>
      <t xml:space="preserve">Total días de uso estimados
</t>
    </r>
    <r>
      <rPr>
        <sz val="10"/>
        <color theme="4"/>
        <rFont val="Barlow"/>
      </rPr>
      <t>(</t>
    </r>
    <r>
      <rPr>
        <b/>
        <sz val="10"/>
        <color theme="4"/>
        <rFont val="Barlow"/>
      </rPr>
      <t xml:space="preserve">D </t>
    </r>
    <r>
      <rPr>
        <sz val="10"/>
        <color theme="4"/>
        <rFont val="Barlow"/>
      </rPr>
      <t>= b x c)</t>
    </r>
  </si>
  <si>
    <r>
      <t xml:space="preserve">Nº eventos estimados
</t>
    </r>
    <r>
      <rPr>
        <sz val="10"/>
        <color theme="4"/>
        <rFont val="Barlow"/>
      </rPr>
      <t>(De 2 días de uso del mismo montaje)</t>
    </r>
    <r>
      <rPr>
        <b/>
        <sz val="10"/>
        <color theme="4"/>
        <rFont val="Barlow"/>
      </rPr>
      <t xml:space="preserve">
</t>
    </r>
    <r>
      <rPr>
        <sz val="10"/>
        <color theme="4"/>
        <rFont val="Barlow"/>
      </rPr>
      <t>(b)</t>
    </r>
  </si>
  <si>
    <r>
      <t xml:space="preserve">Nº eventos estimados
</t>
    </r>
    <r>
      <rPr>
        <sz val="10"/>
        <color theme="4"/>
        <rFont val="Barlow"/>
      </rPr>
      <t>(De 3 o más días de uso del mismo montaje)</t>
    </r>
    <r>
      <rPr>
        <b/>
        <sz val="10"/>
        <color theme="4"/>
        <rFont val="Barlow"/>
      </rPr>
      <t xml:space="preserve">
</t>
    </r>
    <r>
      <rPr>
        <sz val="10"/>
        <color theme="4"/>
        <rFont val="Barlow"/>
      </rPr>
      <t>(b)</t>
    </r>
  </si>
  <si>
    <r>
      <rPr>
        <b/>
        <sz val="10"/>
        <color theme="4"/>
        <rFont val="Barlow"/>
      </rPr>
      <t>Subtotal máximo estimado</t>
    </r>
    <r>
      <rPr>
        <sz val="10"/>
        <color theme="4"/>
        <rFont val="Barlow"/>
      </rPr>
      <t xml:space="preserve">
(1 día de uso del mismo montaje en 6 eventos)
(a x D x e)</t>
    </r>
  </si>
  <si>
    <r>
      <rPr>
        <b/>
        <sz val="10"/>
        <color theme="4"/>
        <rFont val="Barlow"/>
      </rPr>
      <t>SUBTOTAL OFERTADO</t>
    </r>
    <r>
      <rPr>
        <sz val="10"/>
        <color theme="4"/>
        <rFont val="Barlow"/>
      </rPr>
      <t xml:space="preserve">
(Por 1 día de uso del mismo montaje en 6 eventos)
</t>
    </r>
    <r>
      <rPr>
        <b/>
        <sz val="10"/>
        <color theme="4"/>
        <rFont val="Barlow"/>
      </rPr>
      <t>(a x D x f)</t>
    </r>
  </si>
  <si>
    <r>
      <rPr>
        <b/>
        <sz val="10"/>
        <color theme="4"/>
        <rFont val="Barlow"/>
      </rPr>
      <t>Subtotal máximo estimado</t>
    </r>
    <r>
      <rPr>
        <sz val="10"/>
        <color theme="4"/>
        <rFont val="Barlow"/>
      </rPr>
      <t xml:space="preserve">
(2 días de uso del mismo montaje en 2 eventos)
(a x D x e)</t>
    </r>
  </si>
  <si>
    <r>
      <rPr>
        <b/>
        <sz val="10"/>
        <color theme="4"/>
        <rFont val="Barlow"/>
      </rPr>
      <t>SUBTOTAL OFERTADO</t>
    </r>
    <r>
      <rPr>
        <sz val="10"/>
        <color theme="4"/>
        <rFont val="Barlow"/>
      </rPr>
      <t xml:space="preserve">
(Por 2 días de uso del mismo montaje en 2 eventos)
</t>
    </r>
    <r>
      <rPr>
        <b/>
        <sz val="10"/>
        <color theme="4"/>
        <rFont val="Barlow"/>
      </rPr>
      <t>(a x D x f)</t>
    </r>
  </si>
  <si>
    <r>
      <rPr>
        <b/>
        <sz val="10"/>
        <color theme="4"/>
        <rFont val="Barlow"/>
      </rPr>
      <t>Subtotal máximo estimado</t>
    </r>
    <r>
      <rPr>
        <sz val="10"/>
        <color theme="4"/>
        <rFont val="Barlow"/>
      </rPr>
      <t xml:space="preserve">
(3 días de uso del mismo montaje en 2 eventos)
(a x D x e)</t>
    </r>
  </si>
  <si>
    <r>
      <rPr>
        <b/>
        <sz val="10"/>
        <color theme="4"/>
        <rFont val="Barlow"/>
      </rPr>
      <t>SUBTOTAL OFERTADO</t>
    </r>
    <r>
      <rPr>
        <sz val="10"/>
        <color theme="4"/>
        <rFont val="Barlow"/>
      </rPr>
      <t xml:space="preserve">
(Por 3 días de uso del mismo montaje en 2 eventos)
</t>
    </r>
    <r>
      <rPr>
        <b/>
        <sz val="10"/>
        <color theme="4"/>
        <rFont val="Barlow"/>
      </rPr>
      <t>(a x D x f)</t>
    </r>
  </si>
  <si>
    <r>
      <rPr>
        <b/>
        <sz val="10"/>
        <color theme="4"/>
        <rFont val="Barlow"/>
      </rPr>
      <t>Subtotal anual máximo estimado</t>
    </r>
    <r>
      <rPr>
        <sz val="10"/>
        <color theme="4"/>
        <rFont val="Barlow"/>
      </rPr>
      <t xml:space="preserve">
(1 día de uso del mismo montaje en 3 eventos)
(a x D x e)</t>
    </r>
  </si>
  <si>
    <r>
      <rPr>
        <b/>
        <sz val="10"/>
        <color theme="4"/>
        <rFont val="Barlow"/>
      </rPr>
      <t>SUBTOTAL OFERTADO</t>
    </r>
    <r>
      <rPr>
        <sz val="10"/>
        <color theme="4"/>
        <rFont val="Barlow"/>
      </rPr>
      <t xml:space="preserve">
(1 día de uso del mismo montaje en 6 eventos)
</t>
    </r>
    <r>
      <rPr>
        <b/>
        <sz val="10"/>
        <color theme="4"/>
        <rFont val="Barlow"/>
      </rPr>
      <t>(a x D x f)</t>
    </r>
  </si>
  <si>
    <r>
      <rPr>
        <b/>
        <sz val="10"/>
        <color theme="4"/>
        <rFont val="Barlow"/>
      </rPr>
      <t>SUBTOTAL OFERTADO</t>
    </r>
    <r>
      <rPr>
        <sz val="10"/>
        <color theme="4"/>
        <rFont val="Barlow"/>
      </rPr>
      <t xml:space="preserve">
(2 días de uso del mismo montaje en 2 eventos)
</t>
    </r>
    <r>
      <rPr>
        <b/>
        <sz val="10"/>
        <color theme="4"/>
        <rFont val="Barlow"/>
      </rPr>
      <t>(a x D x f)</t>
    </r>
  </si>
  <si>
    <r>
      <rPr>
        <b/>
        <sz val="10"/>
        <color theme="4"/>
        <rFont val="Barlow"/>
      </rPr>
      <t>SUBTOTAL OFERTADO</t>
    </r>
    <r>
      <rPr>
        <sz val="10"/>
        <color theme="4"/>
        <rFont val="Barlow"/>
      </rPr>
      <t xml:space="preserve">
(3 días de uso del mismo montaje en 2 eventos/año)
</t>
    </r>
    <r>
      <rPr>
        <b/>
        <sz val="10"/>
        <color theme="4"/>
        <rFont val="Barlow"/>
      </rPr>
      <t>(a x D x f)</t>
    </r>
  </si>
  <si>
    <t>Total días de uso estimados</t>
  </si>
  <si>
    <r>
      <rPr>
        <b/>
        <sz val="10"/>
        <color theme="4"/>
        <rFont val="Barlow"/>
      </rPr>
      <t>SUBTOTAL OFERTADO</t>
    </r>
    <r>
      <rPr>
        <sz val="10"/>
        <color theme="4"/>
        <rFont val="Barlow"/>
      </rPr>
      <t xml:space="preserve">
(3 días de uso del mismo montaje en 2 eventos)
</t>
    </r>
    <r>
      <rPr>
        <b/>
        <sz val="10"/>
        <color theme="4"/>
        <rFont val="Barlow"/>
      </rPr>
      <t>(a x D x f)</t>
    </r>
  </si>
  <si>
    <t>CUADRO RESUMEN LICITACION</t>
  </si>
  <si>
    <t>Cámaras full HD camcorder</t>
  </si>
  <si>
    <t>Cumplimentar únicamente las celdas sombreadas en color salmón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</si>
</sst>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31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name val="Barlow"/>
    </font>
    <font>
      <sz val="10"/>
      <color theme="1"/>
      <name val="Barlow"/>
    </font>
    <font>
      <b/>
      <sz val="10"/>
      <color rgb="FF000000"/>
      <name val="Barlow"/>
    </font>
    <font>
      <sz val="10"/>
      <color rgb="FF000000"/>
      <name val="Barlow"/>
    </font>
    <font>
      <b/>
      <sz val="10"/>
      <color rgb="FFFF0000"/>
      <name val="Barlow"/>
    </font>
    <font>
      <b/>
      <u/>
      <sz val="10"/>
      <color rgb="FFFF0000"/>
      <name val="Barlow"/>
    </font>
    <font>
      <b/>
      <sz val="10"/>
      <color theme="4"/>
      <name val="Barlow"/>
    </font>
    <font>
      <sz val="10"/>
      <color theme="4"/>
      <name val="Barlow"/>
    </font>
    <font>
      <sz val="10"/>
      <name val="Barlow"/>
    </font>
    <font>
      <b/>
      <sz val="10"/>
      <color theme="1"/>
      <name val="Barlow"/>
    </font>
    <font>
      <b/>
      <u/>
      <sz val="10"/>
      <name val="Barlow"/>
    </font>
    <font>
      <b/>
      <sz val="10"/>
      <color theme="0"/>
      <name val="Barlow"/>
    </font>
    <font>
      <sz val="10"/>
      <color theme="0"/>
      <name val="Barlow"/>
    </font>
    <font>
      <i/>
      <sz val="10"/>
      <name val="Barlow"/>
    </font>
    <font>
      <b/>
      <u/>
      <sz val="10"/>
      <color theme="4"/>
      <name val="Barlow"/>
    </font>
    <font>
      <sz val="10"/>
      <color indexed="8"/>
      <name val="Barlow"/>
    </font>
    <font>
      <b/>
      <sz val="10"/>
      <color indexed="8"/>
      <name val="Barlow"/>
    </font>
    <font>
      <sz val="10"/>
      <color rgb="FF333333"/>
      <name val="Barlow"/>
    </font>
    <font>
      <b/>
      <sz val="11"/>
      <name val="Barlow"/>
    </font>
    <font>
      <sz val="11"/>
      <color theme="1"/>
      <name val="Barlow"/>
    </font>
    <font>
      <b/>
      <sz val="11"/>
      <color rgb="FF000000"/>
      <name val="Barlow"/>
    </font>
    <font>
      <sz val="11"/>
      <color rgb="FF000000"/>
      <name val="Barlow"/>
    </font>
    <font>
      <b/>
      <u/>
      <sz val="11"/>
      <color rgb="FFFF0000"/>
      <name val="Barlow"/>
    </font>
    <font>
      <sz val="11"/>
      <name val="Barlow"/>
    </font>
    <font>
      <sz val="11"/>
      <color indexed="8"/>
      <name val="Barlow"/>
    </font>
    <font>
      <b/>
      <u/>
      <sz val="11"/>
      <name val="Barlow"/>
    </font>
    <font>
      <b/>
      <sz val="11"/>
      <color theme="0"/>
      <name val="Barlow"/>
    </font>
    <font>
      <i/>
      <sz val="10"/>
      <color rgb="FF000000"/>
      <name val="Barlow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429">
    <xf numFmtId="0" fontId="0" fillId="0" borderId="0" xfId="0"/>
    <xf numFmtId="0" fontId="4" fillId="0" borderId="0" xfId="0" applyFont="1"/>
    <xf numFmtId="0" fontId="4" fillId="0" borderId="0" xfId="0" applyFont="1" applyBorder="1"/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6" fillId="0" borderId="6" xfId="0" applyFont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left" vertical="center"/>
    </xf>
    <xf numFmtId="0" fontId="4" fillId="0" borderId="0" xfId="0" applyFont="1" applyFill="1"/>
    <xf numFmtId="0" fontId="6" fillId="0" borderId="6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164" fontId="13" fillId="0" borderId="8" xfId="0" applyNumberFormat="1" applyFont="1" applyBorder="1" applyAlignment="1">
      <alignment horizontal="center"/>
    </xf>
    <xf numFmtId="164" fontId="4" fillId="0" borderId="0" xfId="0" applyNumberFormat="1" applyFont="1"/>
    <xf numFmtId="0" fontId="11" fillId="0" borderId="0" xfId="0" applyFont="1"/>
    <xf numFmtId="164" fontId="11" fillId="0" borderId="9" xfId="0" applyNumberFormat="1" applyFont="1" applyBorder="1"/>
    <xf numFmtId="0" fontId="3" fillId="0" borderId="10" xfId="0" applyFont="1" applyBorder="1"/>
    <xf numFmtId="164" fontId="3" fillId="0" borderId="10" xfId="0" applyNumberFormat="1" applyFont="1" applyBorder="1"/>
    <xf numFmtId="0" fontId="3" fillId="0" borderId="0" xfId="0" applyFont="1" applyBorder="1"/>
    <xf numFmtId="164" fontId="3" fillId="0" borderId="0" xfId="0" applyNumberFormat="1" applyFont="1" applyBorder="1"/>
    <xf numFmtId="0" fontId="3" fillId="0" borderId="0" xfId="0" applyFont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164" fontId="14" fillId="0" borderId="0" xfId="0" applyNumberFormat="1" applyFont="1" applyFill="1" applyBorder="1" applyAlignment="1">
      <alignment horizontal="center"/>
    </xf>
    <xf numFmtId="0" fontId="16" fillId="0" borderId="0" xfId="0" applyFont="1"/>
    <xf numFmtId="164" fontId="4" fillId="0" borderId="23" xfId="0" applyNumberFormat="1" applyFont="1" applyFill="1" applyBorder="1" applyAlignment="1">
      <alignment horizontal="center"/>
    </xf>
    <xf numFmtId="164" fontId="4" fillId="0" borderId="19" xfId="0" applyNumberFormat="1" applyFont="1" applyFill="1" applyBorder="1" applyAlignment="1">
      <alignment horizontal="center"/>
    </xf>
    <xf numFmtId="164" fontId="4" fillId="0" borderId="21" xfId="0" applyNumberFormat="1" applyFont="1" applyFill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0" fontId="4" fillId="0" borderId="19" xfId="0" applyFont="1" applyBorder="1" applyAlignment="1">
      <alignment horizontal="left"/>
    </xf>
    <xf numFmtId="0" fontId="4" fillId="0" borderId="20" xfId="0" applyFont="1" applyBorder="1" applyAlignment="1">
      <alignment horizontal="center"/>
    </xf>
    <xf numFmtId="164" fontId="4" fillId="2" borderId="23" xfId="0" applyNumberFormat="1" applyFont="1" applyFill="1" applyBorder="1" applyAlignment="1">
      <alignment horizontal="center"/>
    </xf>
    <xf numFmtId="164" fontId="4" fillId="2" borderId="21" xfId="0" applyNumberFormat="1" applyFont="1" applyFill="1" applyBorder="1" applyAlignment="1">
      <alignment horizontal="center"/>
    </xf>
    <xf numFmtId="0" fontId="14" fillId="0" borderId="0" xfId="0" applyFont="1" applyFill="1" applyBorder="1"/>
    <xf numFmtId="2" fontId="14" fillId="0" borderId="0" xfId="0" applyNumberFormat="1" applyFont="1" applyFill="1" applyBorder="1"/>
    <xf numFmtId="1" fontId="14" fillId="0" borderId="0" xfId="0" applyNumberFormat="1" applyFont="1" applyFill="1" applyBorder="1"/>
    <xf numFmtId="164" fontId="3" fillId="0" borderId="0" xfId="0" applyNumberFormat="1" applyFont="1" applyFill="1" applyBorder="1" applyAlignment="1">
      <alignment vertical="center"/>
    </xf>
    <xf numFmtId="1" fontId="15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11" fillId="0" borderId="0" xfId="0" applyFont="1" applyBorder="1"/>
    <xf numFmtId="0" fontId="3" fillId="0" borderId="0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1" fontId="4" fillId="0" borderId="0" xfId="0" applyNumberFormat="1" applyFont="1" applyFill="1" applyBorder="1" applyAlignment="1">
      <alignment horizontal="center"/>
    </xf>
    <xf numFmtId="0" fontId="0" fillId="0" borderId="0" xfId="0" applyBorder="1"/>
    <xf numFmtId="0" fontId="3" fillId="0" borderId="0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164" fontId="12" fillId="0" borderId="4" xfId="0" applyNumberFormat="1" applyFont="1" applyBorder="1" applyAlignment="1">
      <alignment horizontal="center" vertical="center"/>
    </xf>
    <xf numFmtId="164" fontId="12" fillId="0" borderId="11" xfId="0" applyNumberFormat="1" applyFont="1" applyBorder="1" applyAlignment="1">
      <alignment horizontal="center" vertical="center"/>
    </xf>
    <xf numFmtId="164" fontId="12" fillId="0" borderId="13" xfId="0" applyNumberFormat="1" applyFont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164" fontId="22" fillId="0" borderId="0" xfId="0" applyNumberFormat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20" xfId="0" applyFont="1" applyFill="1" applyBorder="1" applyAlignment="1">
      <alignment horizontal="center" vertical="center"/>
    </xf>
    <xf numFmtId="0" fontId="24" fillId="0" borderId="6" xfId="0" applyFont="1" applyFill="1" applyBorder="1" applyAlignment="1">
      <alignment horizontal="left" vertical="center" wrapText="1"/>
    </xf>
    <xf numFmtId="0" fontId="23" fillId="3" borderId="16" xfId="0" applyFont="1" applyFill="1" applyBorder="1" applyAlignment="1">
      <alignment horizontal="left" vertical="center" wrapText="1"/>
    </xf>
    <xf numFmtId="0" fontId="23" fillId="3" borderId="6" xfId="0" applyFont="1" applyFill="1" applyBorder="1" applyAlignment="1">
      <alignment horizontal="left" vertical="center" wrapText="1"/>
    </xf>
    <xf numFmtId="164" fontId="22" fillId="0" borderId="23" xfId="0" applyNumberFormat="1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164" fontId="28" fillId="0" borderId="0" xfId="0" applyNumberFormat="1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164" fontId="26" fillId="0" borderId="0" xfId="0" applyNumberFormat="1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 vertical="center"/>
    </xf>
    <xf numFmtId="1" fontId="29" fillId="0" borderId="0" xfId="0" applyNumberFormat="1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left" vertical="center" wrapText="1"/>
    </xf>
    <xf numFmtId="0" fontId="26" fillId="0" borderId="6" xfId="0" applyFont="1" applyFill="1" applyBorder="1" applyAlignment="1">
      <alignment horizontal="left" vertical="center" wrapText="1"/>
    </xf>
    <xf numFmtId="0" fontId="26" fillId="0" borderId="0" xfId="0" applyFont="1" applyFill="1" applyBorder="1" applyAlignment="1">
      <alignment horizontal="left" vertical="center" wrapText="1"/>
    </xf>
    <xf numFmtId="0" fontId="29" fillId="0" borderId="0" xfId="0" applyFont="1" applyFill="1" applyBorder="1" applyAlignment="1">
      <alignment horizontal="left" vertical="center" wrapText="1"/>
    </xf>
    <xf numFmtId="164" fontId="27" fillId="0" borderId="0" xfId="0" applyNumberFormat="1" applyFont="1" applyFill="1" applyBorder="1" applyAlignment="1">
      <alignment horizontal="center" vertical="center"/>
    </xf>
    <xf numFmtId="164" fontId="22" fillId="0" borderId="21" xfId="0" applyNumberFormat="1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vertical="center"/>
    </xf>
    <xf numFmtId="0" fontId="4" fillId="0" borderId="19" xfId="0" applyFont="1" applyBorder="1" applyAlignment="1"/>
    <xf numFmtId="0" fontId="22" fillId="0" borderId="0" xfId="0" quotePrefix="1" applyFont="1" applyFill="1" applyBorder="1" applyAlignment="1">
      <alignment horizontal="center" vertical="center"/>
    </xf>
    <xf numFmtId="0" fontId="11" fillId="0" borderId="6" xfId="0" applyFont="1" applyBorder="1" applyAlignment="1">
      <alignment vertical="center"/>
    </xf>
    <xf numFmtId="0" fontId="11" fillId="0" borderId="6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vertical="center"/>
    </xf>
    <xf numFmtId="0" fontId="6" fillId="0" borderId="19" xfId="0" applyFont="1" applyFill="1" applyBorder="1" applyAlignment="1">
      <alignment vertical="center"/>
    </xf>
    <xf numFmtId="0" fontId="26" fillId="0" borderId="19" xfId="0" applyFont="1" applyFill="1" applyBorder="1" applyAlignment="1">
      <alignment horizontal="left" vertical="center" wrapText="1"/>
    </xf>
    <xf numFmtId="164" fontId="4" fillId="0" borderId="0" xfId="0" applyNumberFormat="1" applyFont="1" applyFill="1"/>
    <xf numFmtId="0" fontId="11" fillId="0" borderId="6" xfId="0" applyFont="1" applyBorder="1" applyAlignment="1">
      <alignment horizontal="left" vertical="center"/>
    </xf>
    <xf numFmtId="0" fontId="6" fillId="0" borderId="19" xfId="0" applyFont="1" applyFill="1" applyBorder="1" applyAlignment="1">
      <alignment horizontal="left" vertical="center"/>
    </xf>
    <xf numFmtId="0" fontId="9" fillId="0" borderId="26" xfId="0" applyFont="1" applyBorder="1" applyAlignment="1">
      <alignment horizontal="center" vertical="center" wrapText="1"/>
    </xf>
    <xf numFmtId="164" fontId="0" fillId="0" borderId="0" xfId="0" applyNumberFormat="1"/>
    <xf numFmtId="1" fontId="4" fillId="0" borderId="1" xfId="0" applyNumberFormat="1" applyFont="1" applyFill="1" applyBorder="1" applyAlignment="1">
      <alignment horizontal="center"/>
    </xf>
    <xf numFmtId="1" fontId="4" fillId="0" borderId="20" xfId="0" applyNumberFormat="1" applyFont="1" applyFill="1" applyBorder="1" applyAlignment="1">
      <alignment horizontal="center"/>
    </xf>
    <xf numFmtId="164" fontId="4" fillId="0" borderId="9" xfId="0" applyNumberFormat="1" applyFont="1" applyFill="1" applyBorder="1" applyAlignment="1">
      <alignment horizontal="center"/>
    </xf>
    <xf numFmtId="164" fontId="4" fillId="0" borderId="6" xfId="0" applyNumberFormat="1" applyFont="1" applyFill="1" applyBorder="1" applyAlignment="1">
      <alignment horizontal="center"/>
    </xf>
    <xf numFmtId="0" fontId="11" fillId="3" borderId="7" xfId="0" applyFont="1" applyFill="1" applyBorder="1" applyAlignment="1">
      <alignment horizontal="center"/>
    </xf>
    <xf numFmtId="0" fontId="11" fillId="3" borderId="9" xfId="0" applyFont="1" applyFill="1" applyBorder="1" applyAlignment="1">
      <alignment horizontal="center"/>
    </xf>
    <xf numFmtId="1" fontId="4" fillId="0" borderId="6" xfId="0" applyNumberFormat="1" applyFont="1" applyFill="1" applyBorder="1" applyAlignment="1">
      <alignment horizontal="center"/>
    </xf>
    <xf numFmtId="1" fontId="4" fillId="4" borderId="23" xfId="0" applyNumberFormat="1" applyFont="1" applyFill="1" applyBorder="1" applyAlignment="1">
      <alignment horizontal="center"/>
    </xf>
    <xf numFmtId="1" fontId="4" fillId="0" borderId="19" xfId="0" applyNumberFormat="1" applyFont="1" applyFill="1" applyBorder="1" applyAlignment="1">
      <alignment horizontal="center"/>
    </xf>
    <xf numFmtId="1" fontId="4" fillId="4" borderId="21" xfId="0" applyNumberFormat="1" applyFont="1" applyFill="1" applyBorder="1" applyAlignment="1">
      <alignment horizontal="center"/>
    </xf>
    <xf numFmtId="0" fontId="11" fillId="3" borderId="23" xfId="0" applyFont="1" applyFill="1" applyBorder="1" applyAlignment="1">
      <alignment horizontal="center"/>
    </xf>
    <xf numFmtId="0" fontId="11" fillId="3" borderId="21" xfId="0" applyFont="1" applyFill="1" applyBorder="1" applyAlignment="1">
      <alignment horizontal="center"/>
    </xf>
    <xf numFmtId="0" fontId="4" fillId="3" borderId="20" xfId="0" applyFont="1" applyFill="1" applyBorder="1" applyAlignment="1">
      <alignment horizontal="center"/>
    </xf>
    <xf numFmtId="1" fontId="22" fillId="0" borderId="6" xfId="0" applyNumberFormat="1" applyFont="1" applyFill="1" applyBorder="1" applyAlignment="1">
      <alignment horizontal="center" vertical="center"/>
    </xf>
    <xf numFmtId="1" fontId="22" fillId="0" borderId="19" xfId="0" applyNumberFormat="1" applyFont="1" applyFill="1" applyBorder="1" applyAlignment="1">
      <alignment horizontal="center" vertical="center"/>
    </xf>
    <xf numFmtId="164" fontId="22" fillId="0" borderId="6" xfId="0" applyNumberFormat="1" applyFont="1" applyFill="1" applyBorder="1" applyAlignment="1">
      <alignment horizontal="center" vertical="center"/>
    </xf>
    <xf numFmtId="0" fontId="26" fillId="3" borderId="7" xfId="0" applyFont="1" applyFill="1" applyBorder="1" applyAlignment="1">
      <alignment horizontal="center" vertical="center"/>
    </xf>
    <xf numFmtId="0" fontId="26" fillId="3" borderId="9" xfId="0" applyFont="1" applyFill="1" applyBorder="1" applyAlignment="1">
      <alignment horizontal="center" vertical="center"/>
    </xf>
    <xf numFmtId="164" fontId="22" fillId="3" borderId="18" xfId="0" applyNumberFormat="1" applyFont="1" applyFill="1" applyBorder="1" applyAlignment="1">
      <alignment horizontal="center" vertical="center"/>
    </xf>
    <xf numFmtId="0" fontId="22" fillId="3" borderId="18" xfId="0" applyFont="1" applyFill="1" applyBorder="1" applyAlignment="1">
      <alignment horizontal="center" vertical="center"/>
    </xf>
    <xf numFmtId="1" fontId="22" fillId="0" borderId="1" xfId="0" applyNumberFormat="1" applyFont="1" applyFill="1" applyBorder="1" applyAlignment="1">
      <alignment horizontal="center" vertical="center"/>
    </xf>
    <xf numFmtId="0" fontId="22" fillId="4" borderId="23" xfId="0" applyFont="1" applyFill="1" applyBorder="1" applyAlignment="1">
      <alignment horizontal="center" vertical="center"/>
    </xf>
    <xf numFmtId="164" fontId="27" fillId="0" borderId="6" xfId="0" applyNumberFormat="1" applyFont="1" applyFill="1" applyBorder="1" applyAlignment="1">
      <alignment horizontal="center" vertical="center"/>
    </xf>
    <xf numFmtId="1" fontId="22" fillId="0" borderId="20" xfId="0" applyNumberFormat="1" applyFont="1" applyFill="1" applyBorder="1" applyAlignment="1">
      <alignment horizontal="center" vertical="center"/>
    </xf>
    <xf numFmtId="0" fontId="22" fillId="4" borderId="21" xfId="0" applyFont="1" applyFill="1" applyBorder="1" applyAlignment="1">
      <alignment horizontal="center" vertical="center"/>
    </xf>
    <xf numFmtId="164" fontId="26" fillId="0" borderId="6" xfId="0" applyNumberFormat="1" applyFont="1" applyFill="1" applyBorder="1" applyAlignment="1">
      <alignment horizontal="center" vertical="center"/>
    </xf>
    <xf numFmtId="164" fontId="27" fillId="0" borderId="19" xfId="0" applyNumberFormat="1" applyFont="1" applyFill="1" applyBorder="1" applyAlignment="1">
      <alignment horizontal="center" vertical="center"/>
    </xf>
    <xf numFmtId="164" fontId="22" fillId="0" borderId="19" xfId="0" applyNumberFormat="1" applyFont="1" applyFill="1" applyBorder="1" applyAlignment="1">
      <alignment horizontal="center" vertical="center"/>
    </xf>
    <xf numFmtId="164" fontId="22" fillId="3" borderId="34" xfId="0" applyNumberFormat="1" applyFont="1" applyFill="1" applyBorder="1" applyAlignment="1">
      <alignment horizontal="center" vertical="center"/>
    </xf>
    <xf numFmtId="164" fontId="22" fillId="3" borderId="15" xfId="0" applyNumberFormat="1" applyFont="1" applyFill="1" applyBorder="1" applyAlignment="1">
      <alignment horizontal="center" vertical="center"/>
    </xf>
    <xf numFmtId="1" fontId="22" fillId="3" borderId="43" xfId="0" applyNumberFormat="1" applyFont="1" applyFill="1" applyBorder="1" applyAlignment="1">
      <alignment horizontal="center" vertical="center"/>
    </xf>
    <xf numFmtId="1" fontId="22" fillId="3" borderId="16" xfId="0" applyNumberFormat="1" applyFont="1" applyFill="1" applyBorder="1" applyAlignment="1">
      <alignment horizontal="center" vertical="center"/>
    </xf>
    <xf numFmtId="164" fontId="22" fillId="3" borderId="24" xfId="0" applyNumberFormat="1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12" fillId="3" borderId="26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/>
    </xf>
    <xf numFmtId="164" fontId="4" fillId="0" borderId="0" xfId="0" applyNumberFormat="1" applyFont="1" applyAlignment="1">
      <alignment horizontal="center"/>
    </xf>
    <xf numFmtId="1" fontId="22" fillId="4" borderId="9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3" borderId="16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left" vertical="center"/>
    </xf>
    <xf numFmtId="0" fontId="9" fillId="0" borderId="5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left" vertical="center"/>
    </xf>
    <xf numFmtId="0" fontId="9" fillId="0" borderId="14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164" fontId="3" fillId="3" borderId="38" xfId="0" applyNumberFormat="1" applyFont="1" applyFill="1" applyBorder="1" applyAlignment="1">
      <alignment horizontal="center" vertical="center"/>
    </xf>
    <xf numFmtId="164" fontId="3" fillId="3" borderId="39" xfId="0" applyNumberFormat="1" applyFont="1" applyFill="1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/>
    </xf>
    <xf numFmtId="1" fontId="9" fillId="0" borderId="16" xfId="0" applyNumberFormat="1" applyFont="1" applyBorder="1" applyAlignment="1">
      <alignment horizontal="center" vertical="center" wrapText="1"/>
    </xf>
    <xf numFmtId="1" fontId="9" fillId="0" borderId="17" xfId="0" applyNumberFormat="1" applyFont="1" applyBorder="1" applyAlignment="1">
      <alignment horizontal="center" vertical="center" wrapText="1"/>
    </xf>
    <xf numFmtId="1" fontId="9" fillId="0" borderId="18" xfId="0" applyNumberFormat="1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1" fontId="9" fillId="0" borderId="27" xfId="0" applyNumberFormat="1" applyFont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/>
    </xf>
    <xf numFmtId="1" fontId="9" fillId="0" borderId="28" xfId="0" applyNumberFormat="1" applyFont="1" applyBorder="1" applyAlignment="1">
      <alignment horizontal="center" vertical="center" wrapText="1"/>
    </xf>
    <xf numFmtId="1" fontId="9" fillId="0" borderId="29" xfId="0" applyNumberFormat="1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3" borderId="26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/>
    </xf>
    <xf numFmtId="0" fontId="10" fillId="0" borderId="2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 wrapText="1"/>
    </xf>
    <xf numFmtId="0" fontId="5" fillId="3" borderId="40" xfId="0" applyFont="1" applyFill="1" applyBorder="1" applyAlignment="1">
      <alignment horizontal="center" vertical="center"/>
    </xf>
    <xf numFmtId="0" fontId="5" fillId="3" borderId="37" xfId="0" applyFont="1" applyFill="1" applyBorder="1" applyAlignment="1">
      <alignment horizontal="left" vertical="center"/>
    </xf>
    <xf numFmtId="0" fontId="5" fillId="3" borderId="32" xfId="0" applyFont="1" applyFill="1" applyBorder="1" applyAlignment="1">
      <alignment horizontal="left" vertical="center"/>
    </xf>
    <xf numFmtId="0" fontId="5" fillId="3" borderId="36" xfId="0" applyFont="1" applyFill="1" applyBorder="1" applyAlignment="1">
      <alignment horizontal="left" vertical="center"/>
    </xf>
    <xf numFmtId="0" fontId="5" fillId="3" borderId="42" xfId="0" applyFont="1" applyFill="1" applyBorder="1" applyAlignment="1">
      <alignment horizontal="left" vertical="center"/>
    </xf>
    <xf numFmtId="0" fontId="5" fillId="3" borderId="41" xfId="0" applyFont="1" applyFill="1" applyBorder="1" applyAlignment="1">
      <alignment horizontal="left" vertical="center"/>
    </xf>
    <xf numFmtId="0" fontId="5" fillId="3" borderId="44" xfId="0" applyFont="1" applyFill="1" applyBorder="1" applyAlignment="1">
      <alignment horizontal="left" vertical="center"/>
    </xf>
    <xf numFmtId="1" fontId="4" fillId="3" borderId="37" xfId="0" applyNumberFormat="1" applyFont="1" applyFill="1" applyBorder="1" applyAlignment="1">
      <alignment horizontal="center"/>
    </xf>
    <xf numFmtId="1" fontId="4" fillId="3" borderId="32" xfId="0" applyNumberFormat="1" applyFont="1" applyFill="1" applyBorder="1" applyAlignment="1">
      <alignment horizontal="center"/>
    </xf>
    <xf numFmtId="1" fontId="4" fillId="3" borderId="36" xfId="0" applyNumberFormat="1" applyFont="1" applyFill="1" applyBorder="1" applyAlignment="1">
      <alignment horizontal="center"/>
    </xf>
    <xf numFmtId="1" fontId="9" fillId="3" borderId="42" xfId="0" applyNumberFormat="1" applyFont="1" applyFill="1" applyBorder="1" applyAlignment="1">
      <alignment horizontal="center" vertical="center" wrapText="1"/>
    </xf>
    <xf numFmtId="1" fontId="9" fillId="3" borderId="41" xfId="0" applyNumberFormat="1" applyFont="1" applyFill="1" applyBorder="1" applyAlignment="1">
      <alignment horizontal="center" vertical="center" wrapText="1"/>
    </xf>
    <xf numFmtId="1" fontId="9" fillId="3" borderId="44" xfId="0" applyNumberFormat="1" applyFont="1" applyFill="1" applyBorder="1" applyAlignment="1">
      <alignment horizontal="center" vertical="center" wrapText="1"/>
    </xf>
    <xf numFmtId="0" fontId="9" fillId="3" borderId="42" xfId="0" applyFont="1" applyFill="1" applyBorder="1" applyAlignment="1">
      <alignment horizontal="center" vertical="center" wrapText="1"/>
    </xf>
    <xf numFmtId="0" fontId="9" fillId="3" borderId="41" xfId="0" applyFont="1" applyFill="1" applyBorder="1" applyAlignment="1">
      <alignment horizontal="center" vertical="center" wrapText="1"/>
    </xf>
    <xf numFmtId="0" fontId="9" fillId="3" borderId="44" xfId="0" applyFont="1" applyFill="1" applyBorder="1" applyAlignment="1">
      <alignment horizontal="center" vertical="center" wrapText="1"/>
    </xf>
    <xf numFmtId="0" fontId="5" fillId="3" borderId="45" xfId="0" applyFont="1" applyFill="1" applyBorder="1" applyAlignment="1">
      <alignment horizontal="left" vertical="center"/>
    </xf>
    <xf numFmtId="0" fontId="5" fillId="3" borderId="31" xfId="0" applyFont="1" applyFill="1" applyBorder="1" applyAlignment="1">
      <alignment horizontal="left" vertical="center"/>
    </xf>
    <xf numFmtId="0" fontId="9" fillId="0" borderId="18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164" fontId="27" fillId="3" borderId="37" xfId="0" applyNumberFormat="1" applyFont="1" applyFill="1" applyBorder="1" applyAlignment="1">
      <alignment horizontal="center" vertical="center"/>
    </xf>
    <xf numFmtId="164" fontId="27" fillId="3" borderId="32" xfId="0" applyNumberFormat="1" applyFont="1" applyFill="1" applyBorder="1" applyAlignment="1">
      <alignment horizontal="center" vertical="center"/>
    </xf>
    <xf numFmtId="164" fontId="27" fillId="3" borderId="36" xfId="0" applyNumberFormat="1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1" fontId="22" fillId="3" borderId="37" xfId="0" applyNumberFormat="1" applyFont="1" applyFill="1" applyBorder="1" applyAlignment="1">
      <alignment horizontal="center" vertical="center"/>
    </xf>
    <xf numFmtId="1" fontId="22" fillId="3" borderId="32" xfId="0" applyNumberFormat="1" applyFont="1" applyFill="1" applyBorder="1" applyAlignment="1">
      <alignment horizontal="center" vertical="center"/>
    </xf>
    <xf numFmtId="1" fontId="22" fillId="3" borderId="36" xfId="0" applyNumberFormat="1" applyFont="1" applyFill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23" fillId="3" borderId="16" xfId="0" applyFont="1" applyFill="1" applyBorder="1" applyAlignment="1">
      <alignment horizontal="center" vertical="center" wrapText="1"/>
    </xf>
    <xf numFmtId="0" fontId="23" fillId="3" borderId="27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/>
    </xf>
    <xf numFmtId="0" fontId="3" fillId="3" borderId="30" xfId="0" applyFont="1" applyFill="1" applyBorder="1" applyAlignment="1">
      <alignment horizontal="center" vertical="center"/>
    </xf>
    <xf numFmtId="1" fontId="22" fillId="3" borderId="42" xfId="0" applyNumberFormat="1" applyFont="1" applyFill="1" applyBorder="1" applyAlignment="1">
      <alignment horizontal="center" vertical="center"/>
    </xf>
    <xf numFmtId="1" fontId="22" fillId="3" borderId="41" xfId="0" applyNumberFormat="1" applyFont="1" applyFill="1" applyBorder="1" applyAlignment="1">
      <alignment horizontal="center" vertical="center"/>
    </xf>
    <xf numFmtId="1" fontId="22" fillId="3" borderId="44" xfId="0" applyNumberFormat="1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left" vertical="center"/>
    </xf>
    <xf numFmtId="0" fontId="10" fillId="0" borderId="27" xfId="0" applyFont="1" applyBorder="1" applyAlignment="1">
      <alignment horizontal="center" vertical="center" wrapText="1"/>
    </xf>
    <xf numFmtId="0" fontId="23" fillId="3" borderId="37" xfId="0" applyFont="1" applyFill="1" applyBorder="1" applyAlignment="1">
      <alignment horizontal="left" vertical="center" wrapText="1"/>
    </xf>
    <xf numFmtId="0" fontId="23" fillId="3" borderId="32" xfId="0" applyFont="1" applyFill="1" applyBorder="1" applyAlignment="1">
      <alignment horizontal="left" vertical="center" wrapText="1"/>
    </xf>
    <xf numFmtId="0" fontId="23" fillId="3" borderId="42" xfId="0" applyFont="1" applyFill="1" applyBorder="1" applyAlignment="1">
      <alignment horizontal="left" vertical="center" wrapText="1"/>
    </xf>
    <xf numFmtId="0" fontId="23" fillId="3" borderId="4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0" fillId="0" borderId="0" xfId="0" applyFont="1" applyAlignment="1">
      <alignment vertical="center"/>
    </xf>
    <xf numFmtId="0" fontId="26" fillId="3" borderId="17" xfId="0" applyFont="1" applyFill="1" applyBorder="1" applyAlignment="1">
      <alignment horizontal="center" vertical="center"/>
    </xf>
    <xf numFmtId="0" fontId="26" fillId="3" borderId="26" xfId="0" applyFont="1" applyFill="1" applyBorder="1" applyAlignment="1">
      <alignment horizontal="center" vertical="center"/>
    </xf>
    <xf numFmtId="0" fontId="26" fillId="3" borderId="1" xfId="0" applyFont="1" applyFill="1" applyBorder="1" applyAlignment="1">
      <alignment horizontal="center" vertical="center"/>
    </xf>
    <xf numFmtId="164" fontId="11" fillId="0" borderId="9" xfId="0" applyNumberFormat="1" applyFont="1" applyBorder="1" applyAlignment="1">
      <alignment horizontal="center" vertical="center"/>
    </xf>
    <xf numFmtId="164" fontId="22" fillId="3" borderId="1" xfId="0" applyNumberFormat="1" applyFont="1" applyFill="1" applyBorder="1" applyAlignment="1">
      <alignment horizontal="center" vertical="center"/>
    </xf>
    <xf numFmtId="0" fontId="22" fillId="4" borderId="1" xfId="0" applyFont="1" applyFill="1" applyBorder="1" applyAlignment="1">
      <alignment horizontal="center" vertical="center"/>
    </xf>
    <xf numFmtId="164" fontId="22" fillId="0" borderId="1" xfId="0" applyNumberFormat="1" applyFont="1" applyFill="1" applyBorder="1" applyAlignment="1">
      <alignment horizontal="center" vertical="center"/>
    </xf>
    <xf numFmtId="164" fontId="26" fillId="0" borderId="1" xfId="0" applyNumberFormat="1" applyFont="1" applyFill="1" applyBorder="1" applyAlignment="1">
      <alignment horizontal="center" vertical="center"/>
    </xf>
    <xf numFmtId="164" fontId="22" fillId="3" borderId="16" xfId="0" applyNumberFormat="1" applyFont="1" applyFill="1" applyBorder="1" applyAlignment="1">
      <alignment horizontal="center" vertical="center"/>
    </xf>
    <xf numFmtId="164" fontId="22" fillId="3" borderId="17" xfId="0" applyNumberFormat="1" applyFont="1" applyFill="1" applyBorder="1" applyAlignment="1">
      <alignment horizontal="center" vertical="center"/>
    </xf>
    <xf numFmtId="164" fontId="22" fillId="3" borderId="18" xfId="0" applyNumberFormat="1" applyFont="1" applyFill="1" applyBorder="1" applyAlignment="1">
      <alignment horizontal="center" vertical="center"/>
    </xf>
    <xf numFmtId="164" fontId="22" fillId="3" borderId="6" xfId="0" applyNumberFormat="1" applyFont="1" applyFill="1" applyBorder="1" applyAlignment="1">
      <alignment horizontal="center" vertical="center"/>
    </xf>
    <xf numFmtId="164" fontId="22" fillId="3" borderId="23" xfId="0" applyNumberFormat="1" applyFont="1" applyFill="1" applyBorder="1" applyAlignment="1">
      <alignment horizontal="center" vertical="center"/>
    </xf>
    <xf numFmtId="0" fontId="22" fillId="4" borderId="20" xfId="0" applyFont="1" applyFill="1" applyBorder="1" applyAlignment="1">
      <alignment horizontal="center" vertical="center"/>
    </xf>
    <xf numFmtId="164" fontId="22" fillId="0" borderId="20" xfId="0" applyNumberFormat="1" applyFont="1" applyFill="1" applyBorder="1" applyAlignment="1">
      <alignment horizontal="center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vertical="center"/>
    </xf>
    <xf numFmtId="0" fontId="4" fillId="0" borderId="0" xfId="0" applyFont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30" fillId="0" borderId="0" xfId="0" applyFont="1" applyAlignment="1" applyProtection="1">
      <alignment vertical="center"/>
    </xf>
    <xf numFmtId="0" fontId="7" fillId="0" borderId="0" xfId="0" applyFont="1" applyBorder="1" applyAlignment="1" applyProtection="1">
      <alignment horizontal="center" vertical="center"/>
    </xf>
    <xf numFmtId="0" fontId="9" fillId="0" borderId="0" xfId="0" applyFont="1" applyBorder="1" applyAlignment="1" applyProtection="1">
      <alignment horizontal="center" vertical="center"/>
    </xf>
    <xf numFmtId="0" fontId="17" fillId="0" borderId="0" xfId="0" applyFont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7" fillId="0" borderId="0" xfId="0" applyFont="1" applyAlignment="1" applyProtection="1">
      <alignment horizontal="center" vertical="center"/>
    </xf>
    <xf numFmtId="0" fontId="5" fillId="3" borderId="16" xfId="0" applyFont="1" applyFill="1" applyBorder="1" applyAlignment="1" applyProtection="1">
      <alignment horizontal="center" vertical="center"/>
    </xf>
    <xf numFmtId="0" fontId="5" fillId="3" borderId="17" xfId="0" applyFont="1" applyFill="1" applyBorder="1" applyAlignment="1" applyProtection="1">
      <alignment horizontal="center" vertical="center"/>
    </xf>
    <xf numFmtId="0" fontId="5" fillId="3" borderId="26" xfId="0" applyFont="1" applyFill="1" applyBorder="1" applyAlignment="1" applyProtection="1">
      <alignment horizontal="center" vertical="center" wrapText="1"/>
    </xf>
    <xf numFmtId="0" fontId="9" fillId="0" borderId="16" xfId="0" applyFont="1" applyBorder="1" applyAlignment="1" applyProtection="1">
      <alignment horizontal="center" vertical="center" wrapText="1"/>
    </xf>
    <xf numFmtId="0" fontId="9" fillId="0" borderId="17" xfId="0" applyFont="1" applyBorder="1" applyAlignment="1" applyProtection="1">
      <alignment horizontal="center" vertical="center" wrapText="1"/>
    </xf>
    <xf numFmtId="0" fontId="9" fillId="0" borderId="18" xfId="0" applyFont="1" applyBorder="1" applyAlignment="1" applyProtection="1">
      <alignment horizontal="center" vertical="center" wrapText="1"/>
    </xf>
    <xf numFmtId="0" fontId="10" fillId="0" borderId="24" xfId="0" applyFont="1" applyBorder="1" applyAlignment="1" applyProtection="1">
      <alignment horizontal="center" vertical="center" wrapText="1"/>
    </xf>
    <xf numFmtId="0" fontId="10" fillId="0" borderId="18" xfId="0" applyFont="1" applyBorder="1" applyAlignment="1" applyProtection="1">
      <alignment horizontal="center" vertical="center" wrapText="1"/>
    </xf>
    <xf numFmtId="0" fontId="10" fillId="0" borderId="0" xfId="0" applyFont="1" applyFill="1" applyBorder="1" applyAlignment="1" applyProtection="1">
      <alignment horizontal="center" vertical="center" wrapText="1"/>
    </xf>
    <xf numFmtId="0" fontId="5" fillId="3" borderId="19" xfId="0" applyFont="1" applyFill="1" applyBorder="1" applyAlignment="1" applyProtection="1">
      <alignment horizontal="center" vertical="center"/>
    </xf>
    <xf numFmtId="0" fontId="5" fillId="3" borderId="20" xfId="0" applyFont="1" applyFill="1" applyBorder="1" applyAlignment="1" applyProtection="1">
      <alignment horizontal="center" vertical="center"/>
    </xf>
    <xf numFmtId="0" fontId="5" fillId="3" borderId="9" xfId="0" applyFont="1" applyFill="1" applyBorder="1" applyAlignment="1" applyProtection="1">
      <alignment horizontal="center" vertical="center"/>
    </xf>
    <xf numFmtId="0" fontId="9" fillId="0" borderId="19" xfId="0" applyFont="1" applyBorder="1" applyAlignment="1" applyProtection="1">
      <alignment horizontal="center" vertical="center" wrapText="1"/>
    </xf>
    <xf numFmtId="0" fontId="9" fillId="0" borderId="20" xfId="0" applyFont="1" applyBorder="1" applyAlignment="1" applyProtection="1">
      <alignment horizontal="center" vertical="center" wrapText="1"/>
    </xf>
    <xf numFmtId="0" fontId="9" fillId="0" borderId="21" xfId="0" applyFont="1" applyBorder="1" applyAlignment="1" applyProtection="1">
      <alignment horizontal="center" vertical="center" wrapText="1"/>
    </xf>
    <xf numFmtId="0" fontId="10" fillId="0" borderId="8" xfId="0" applyFont="1" applyBorder="1" applyAlignment="1" applyProtection="1">
      <alignment horizontal="center" vertical="center"/>
    </xf>
    <xf numFmtId="0" fontId="10" fillId="0" borderId="21" xfId="0" applyFont="1" applyBorder="1" applyAlignment="1" applyProtection="1">
      <alignment horizontal="center" vertical="center"/>
    </xf>
    <xf numFmtId="0" fontId="10" fillId="0" borderId="33" xfId="0" applyFont="1" applyBorder="1" applyAlignment="1" applyProtection="1">
      <alignment horizontal="center" vertical="center" wrapText="1"/>
    </xf>
    <xf numFmtId="0" fontId="10" fillId="0" borderId="29" xfId="0" applyFont="1" applyBorder="1" applyAlignment="1" applyProtection="1">
      <alignment horizontal="center" vertical="center"/>
    </xf>
    <xf numFmtId="0" fontId="10" fillId="0" borderId="0" xfId="0" applyFont="1" applyFill="1" applyBorder="1" applyAlignment="1" applyProtection="1">
      <alignment horizontal="center" vertical="center"/>
    </xf>
    <xf numFmtId="49" fontId="11" fillId="0" borderId="16" xfId="0" applyNumberFormat="1" applyFont="1" applyFill="1" applyBorder="1" applyAlignment="1" applyProtection="1">
      <alignment horizontal="left" vertical="center"/>
    </xf>
    <xf numFmtId="49" fontId="18" fillId="0" borderId="41" xfId="0" applyNumberFormat="1" applyFont="1" applyFill="1" applyBorder="1" applyAlignment="1" applyProtection="1">
      <alignment horizontal="center" vertical="center"/>
    </xf>
    <xf numFmtId="0" fontId="11" fillId="3" borderId="26" xfId="0" applyFont="1" applyFill="1" applyBorder="1" applyAlignment="1" applyProtection="1">
      <alignment horizontal="center" vertical="center"/>
    </xf>
    <xf numFmtId="1" fontId="4" fillId="0" borderId="16" xfId="0" applyNumberFormat="1" applyFont="1" applyFill="1" applyBorder="1" applyAlignment="1" applyProtection="1">
      <alignment horizontal="center" vertical="center"/>
    </xf>
    <xf numFmtId="1" fontId="4" fillId="0" borderId="17" xfId="0" applyNumberFormat="1" applyFont="1" applyFill="1" applyBorder="1" applyAlignment="1" applyProtection="1">
      <alignment horizontal="center" vertical="center"/>
    </xf>
    <xf numFmtId="1" fontId="4" fillId="4" borderId="18" xfId="0" applyNumberFormat="1" applyFont="1" applyFill="1" applyBorder="1" applyAlignment="1" applyProtection="1">
      <alignment horizontal="center" vertical="center"/>
    </xf>
    <xf numFmtId="164" fontId="4" fillId="0" borderId="24" xfId="0" applyNumberFormat="1" applyFont="1" applyFill="1" applyBorder="1" applyAlignment="1" applyProtection="1">
      <alignment horizontal="center" vertical="center"/>
    </xf>
    <xf numFmtId="164" fontId="4" fillId="0" borderId="26" xfId="0" applyNumberFormat="1" applyFont="1" applyFill="1" applyBorder="1" applyAlignment="1" applyProtection="1">
      <alignment horizontal="center" vertical="center"/>
    </xf>
    <xf numFmtId="164" fontId="11" fillId="0" borderId="18" xfId="0" applyNumberFormat="1" applyFont="1" applyFill="1" applyBorder="1" applyAlignment="1" applyProtection="1">
      <alignment horizontal="center" vertical="center"/>
    </xf>
    <xf numFmtId="164" fontId="4" fillId="0" borderId="0" xfId="0" applyNumberFormat="1" applyFont="1" applyFill="1" applyBorder="1" applyAlignment="1" applyProtection="1">
      <alignment horizontal="center" vertical="center"/>
    </xf>
    <xf numFmtId="0" fontId="19" fillId="3" borderId="37" xfId="0" applyFont="1" applyFill="1" applyBorder="1" applyAlignment="1" applyProtection="1">
      <alignment horizontal="left" vertical="center"/>
    </xf>
    <xf numFmtId="0" fontId="19" fillId="3" borderId="32" xfId="0" applyFont="1" applyFill="1" applyBorder="1" applyAlignment="1" applyProtection="1">
      <alignment horizontal="left" vertical="center"/>
    </xf>
    <xf numFmtId="164" fontId="4" fillId="3" borderId="37" xfId="0" applyNumberFormat="1" applyFont="1" applyFill="1" applyBorder="1" applyAlignment="1" applyProtection="1">
      <alignment vertical="center"/>
    </xf>
    <xf numFmtId="164" fontId="4" fillId="3" borderId="32" xfId="0" applyNumberFormat="1" applyFont="1" applyFill="1" applyBorder="1" applyAlignment="1" applyProtection="1">
      <alignment vertical="center"/>
    </xf>
    <xf numFmtId="164" fontId="4" fillId="3" borderId="36" xfId="0" applyNumberFormat="1" applyFont="1" applyFill="1" applyBorder="1" applyAlignment="1" applyProtection="1">
      <alignment vertical="center"/>
    </xf>
    <xf numFmtId="0" fontId="20" fillId="0" borderId="6" xfId="0" applyFont="1" applyFill="1" applyBorder="1" applyAlignment="1" applyProtection="1">
      <alignment horizontal="left" vertical="center" wrapText="1"/>
    </xf>
    <xf numFmtId="0" fontId="20" fillId="0" borderId="32" xfId="0" applyFont="1" applyFill="1" applyBorder="1" applyAlignment="1" applyProtection="1">
      <alignment horizontal="center" vertical="center" wrapText="1"/>
    </xf>
    <xf numFmtId="0" fontId="11" fillId="3" borderId="7" xfId="0" applyFont="1" applyFill="1" applyBorder="1" applyAlignment="1" applyProtection="1">
      <alignment horizontal="center" vertical="center"/>
    </xf>
    <xf numFmtId="1" fontId="4" fillId="0" borderId="6" xfId="0" applyNumberFormat="1" applyFont="1" applyFill="1" applyBorder="1" applyAlignment="1" applyProtection="1">
      <alignment horizontal="center" vertical="center"/>
    </xf>
    <xf numFmtId="1" fontId="4" fillId="0" borderId="1" xfId="0" applyNumberFormat="1" applyFont="1" applyFill="1" applyBorder="1" applyAlignment="1" applyProtection="1">
      <alignment horizontal="center" vertical="center"/>
    </xf>
    <xf numFmtId="1" fontId="4" fillId="4" borderId="23" xfId="0" applyNumberFormat="1" applyFont="1" applyFill="1" applyBorder="1" applyAlignment="1" applyProtection="1">
      <alignment horizontal="center" vertical="center"/>
    </xf>
    <xf numFmtId="164" fontId="4" fillId="0" borderId="25" xfId="0" applyNumberFormat="1" applyFont="1" applyFill="1" applyBorder="1" applyAlignment="1" applyProtection="1">
      <alignment horizontal="center" vertical="center"/>
    </xf>
    <xf numFmtId="164" fontId="4" fillId="0" borderId="7" xfId="0" applyNumberFormat="1" applyFont="1" applyFill="1" applyBorder="1" applyAlignment="1" applyProtection="1">
      <alignment horizontal="center" vertical="center"/>
    </xf>
    <xf numFmtId="164" fontId="11" fillId="0" borderId="23" xfId="0" applyNumberFormat="1" applyFont="1" applyFill="1" applyBorder="1" applyAlignment="1" applyProtection="1">
      <alignment horizontal="center" vertical="center"/>
    </xf>
    <xf numFmtId="0" fontId="18" fillId="0" borderId="6" xfId="0" applyFont="1" applyFill="1" applyBorder="1" applyAlignment="1" applyProtection="1">
      <alignment horizontal="left" vertical="center"/>
    </xf>
    <xf numFmtId="0" fontId="18" fillId="0" borderId="32" xfId="0" applyFont="1" applyFill="1" applyBorder="1" applyAlignment="1" applyProtection="1">
      <alignment horizontal="center" vertical="center"/>
    </xf>
    <xf numFmtId="0" fontId="11" fillId="0" borderId="6" xfId="0" applyFont="1" applyFill="1" applyBorder="1" applyAlignment="1" applyProtection="1">
      <alignment horizontal="left" vertical="center"/>
    </xf>
    <xf numFmtId="0" fontId="20" fillId="0" borderId="6" xfId="0" applyFont="1" applyFill="1" applyBorder="1" applyAlignment="1" applyProtection="1">
      <alignment vertical="center" wrapText="1"/>
    </xf>
    <xf numFmtId="0" fontId="18" fillId="0" borderId="6" xfId="0" applyFont="1" applyFill="1" applyBorder="1" applyAlignment="1" applyProtection="1">
      <alignment vertical="center"/>
    </xf>
    <xf numFmtId="0" fontId="11" fillId="0" borderId="37" xfId="0" applyFont="1" applyFill="1" applyBorder="1" applyAlignment="1" applyProtection="1">
      <alignment horizontal="left" vertical="center"/>
    </xf>
    <xf numFmtId="0" fontId="20" fillId="0" borderId="1" xfId="0" applyFont="1" applyFill="1" applyBorder="1" applyAlignment="1" applyProtection="1">
      <alignment horizontal="center" vertical="center" wrapText="1"/>
    </xf>
    <xf numFmtId="0" fontId="4" fillId="0" borderId="6" xfId="0" applyFont="1" applyFill="1" applyBorder="1" applyAlignment="1" applyProtection="1">
      <alignment horizontal="left" vertical="center"/>
    </xf>
    <xf numFmtId="0" fontId="4" fillId="0" borderId="32" xfId="0" applyFont="1" applyFill="1" applyBorder="1" applyAlignment="1" applyProtection="1">
      <alignment horizontal="center" vertical="center"/>
    </xf>
    <xf numFmtId="0" fontId="4" fillId="0" borderId="19" xfId="0" applyFont="1" applyFill="1" applyBorder="1" applyAlignment="1" applyProtection="1">
      <alignment horizontal="left" vertical="center"/>
    </xf>
    <xf numFmtId="0" fontId="4" fillId="0" borderId="10" xfId="0" applyFont="1" applyFill="1" applyBorder="1" applyAlignment="1" applyProtection="1">
      <alignment horizontal="center" vertical="center"/>
    </xf>
    <xf numFmtId="0" fontId="11" fillId="3" borderId="9" xfId="0" applyFont="1" applyFill="1" applyBorder="1" applyAlignment="1" applyProtection="1">
      <alignment horizontal="center" vertical="center"/>
    </xf>
    <xf numFmtId="1" fontId="4" fillId="0" borderId="19" xfId="0" applyNumberFormat="1" applyFont="1" applyFill="1" applyBorder="1" applyAlignment="1" applyProtection="1">
      <alignment horizontal="center" vertical="center"/>
    </xf>
    <xf numFmtId="1" fontId="4" fillId="0" borderId="20" xfId="0" applyNumberFormat="1" applyFont="1" applyFill="1" applyBorder="1" applyAlignment="1" applyProtection="1">
      <alignment horizontal="center" vertical="center"/>
    </xf>
    <xf numFmtId="1" fontId="4" fillId="4" borderId="21" xfId="0" applyNumberFormat="1" applyFont="1" applyFill="1" applyBorder="1" applyAlignment="1" applyProtection="1">
      <alignment horizontal="center" vertical="center"/>
    </xf>
    <xf numFmtId="164" fontId="4" fillId="0" borderId="8" xfId="0" applyNumberFormat="1" applyFont="1" applyFill="1" applyBorder="1" applyAlignment="1" applyProtection="1">
      <alignment horizontal="center" vertical="center"/>
    </xf>
    <xf numFmtId="164" fontId="4" fillId="0" borderId="9" xfId="0" applyNumberFormat="1" applyFont="1" applyFill="1" applyBorder="1" applyAlignment="1" applyProtection="1">
      <alignment horizontal="center" vertical="center"/>
    </xf>
    <xf numFmtId="164" fontId="11" fillId="0" borderId="21" xfId="0" applyNumberFormat="1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left" vertical="center"/>
    </xf>
    <xf numFmtId="0" fontId="4" fillId="0" borderId="0" xfId="0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 vertical="center"/>
    </xf>
    <xf numFmtId="1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0" applyFont="1" applyFill="1" applyAlignment="1" applyProtection="1">
      <alignment vertical="center"/>
    </xf>
    <xf numFmtId="164" fontId="11" fillId="0" borderId="9" xfId="0" applyNumberFormat="1" applyFont="1" applyBorder="1" applyAlignment="1" applyProtection="1">
      <alignment vertical="center"/>
    </xf>
    <xf numFmtId="164" fontId="13" fillId="0" borderId="8" xfId="0" applyNumberFormat="1" applyFont="1" applyBorder="1" applyAlignment="1" applyProtection="1">
      <alignment horizontal="center" vertical="center"/>
    </xf>
    <xf numFmtId="0" fontId="9" fillId="0" borderId="16" xfId="0" applyFont="1" applyFill="1" applyBorder="1" applyAlignment="1" applyProtection="1">
      <alignment horizontal="center" vertical="center" wrapText="1"/>
    </xf>
    <xf numFmtId="0" fontId="9" fillId="0" borderId="17" xfId="0" applyFont="1" applyFill="1" applyBorder="1" applyAlignment="1" applyProtection="1">
      <alignment horizontal="center" vertical="center" wrapText="1"/>
    </xf>
    <xf numFmtId="0" fontId="9" fillId="0" borderId="18" xfId="0" applyFont="1" applyFill="1" applyBorder="1" applyAlignment="1" applyProtection="1">
      <alignment horizontal="center" vertical="center" wrapText="1"/>
    </xf>
    <xf numFmtId="0" fontId="10" fillId="0" borderId="24" xfId="0" applyFont="1" applyFill="1" applyBorder="1" applyAlignment="1" applyProtection="1">
      <alignment horizontal="center" vertical="center" wrapText="1"/>
    </xf>
    <xf numFmtId="0" fontId="10" fillId="0" borderId="26" xfId="0" applyFont="1" applyFill="1" applyBorder="1" applyAlignment="1" applyProtection="1">
      <alignment horizontal="center" vertical="center" wrapText="1"/>
    </xf>
    <xf numFmtId="0" fontId="10" fillId="0" borderId="16" xfId="0" applyFont="1" applyFill="1" applyBorder="1" applyAlignment="1" applyProtection="1">
      <alignment horizontal="center" vertical="center" wrapText="1"/>
    </xf>
    <xf numFmtId="0" fontId="10" fillId="0" borderId="18" xfId="0" applyFont="1" applyFill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 vertical="center" wrapText="1"/>
    </xf>
    <xf numFmtId="0" fontId="9" fillId="0" borderId="19" xfId="0" applyFont="1" applyFill="1" applyBorder="1" applyAlignment="1" applyProtection="1">
      <alignment horizontal="center" vertical="center" wrapText="1"/>
    </xf>
    <xf numFmtId="0" fontId="9" fillId="0" borderId="20" xfId="0" applyFont="1" applyFill="1" applyBorder="1" applyAlignment="1" applyProtection="1">
      <alignment horizontal="center" vertical="center" wrapText="1"/>
    </xf>
    <xf numFmtId="0" fontId="9" fillId="0" borderId="21" xfId="0" applyFont="1" applyFill="1" applyBorder="1" applyAlignment="1" applyProtection="1">
      <alignment horizontal="center" vertical="center" wrapText="1"/>
    </xf>
    <xf numFmtId="0" fontId="10" fillId="0" borderId="33" xfId="0" applyFont="1" applyFill="1" applyBorder="1" applyAlignment="1" applyProtection="1">
      <alignment horizontal="center" vertical="center"/>
    </xf>
    <xf numFmtId="0" fontId="10" fillId="0" borderId="30" xfId="0" applyFont="1" applyFill="1" applyBorder="1" applyAlignment="1" applyProtection="1">
      <alignment horizontal="center" vertical="center"/>
    </xf>
    <xf numFmtId="0" fontId="10" fillId="0" borderId="27" xfId="0" applyFont="1" applyFill="1" applyBorder="1" applyAlignment="1" applyProtection="1">
      <alignment horizontal="center" vertical="center" wrapText="1"/>
    </xf>
    <xf numFmtId="0" fontId="10" fillId="0" borderId="29" xfId="0" applyFont="1" applyFill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center" vertical="center"/>
    </xf>
    <xf numFmtId="49" fontId="18" fillId="0" borderId="31" xfId="0" applyNumberFormat="1" applyFont="1" applyFill="1" applyBorder="1" applyAlignment="1" applyProtection="1">
      <alignment horizontal="center" vertical="center"/>
    </xf>
    <xf numFmtId="0" fontId="11" fillId="3" borderId="35" xfId="0" applyFont="1" applyFill="1" applyBorder="1" applyAlignment="1" applyProtection="1">
      <alignment horizontal="center" vertical="center"/>
    </xf>
    <xf numFmtId="0" fontId="11" fillId="0" borderId="34" xfId="0" applyFont="1" applyFill="1" applyBorder="1" applyAlignment="1" applyProtection="1">
      <alignment horizontal="center" vertical="center"/>
    </xf>
    <xf numFmtId="0" fontId="11" fillId="0" borderId="15" xfId="0" applyFont="1" applyFill="1" applyBorder="1" applyAlignment="1" applyProtection="1">
      <alignment horizontal="center" vertical="center"/>
    </xf>
    <xf numFmtId="0" fontId="11" fillId="4" borderId="43" xfId="0" applyFont="1" applyFill="1" applyBorder="1" applyAlignment="1" applyProtection="1">
      <alignment horizontal="center" vertical="center"/>
    </xf>
    <xf numFmtId="164" fontId="4" fillId="0" borderId="18" xfId="0" applyNumberFormat="1" applyFont="1" applyFill="1" applyBorder="1" applyAlignment="1" applyProtection="1">
      <alignment horizontal="center" vertical="center"/>
    </xf>
    <xf numFmtId="0" fontId="11" fillId="3" borderId="37" xfId="0" applyFont="1" applyFill="1" applyBorder="1" applyAlignment="1" applyProtection="1">
      <alignment horizontal="center" vertical="center"/>
    </xf>
    <xf numFmtId="0" fontId="11" fillId="3" borderId="32" xfId="0" applyFont="1" applyFill="1" applyBorder="1" applyAlignment="1" applyProtection="1">
      <alignment horizontal="center" vertical="center"/>
    </xf>
    <xf numFmtId="0" fontId="11" fillId="3" borderId="36" xfId="0" applyFont="1" applyFill="1" applyBorder="1" applyAlignment="1" applyProtection="1">
      <alignment horizontal="center" vertical="center"/>
    </xf>
    <xf numFmtId="0" fontId="11" fillId="0" borderId="6" xfId="0" applyFont="1" applyFill="1" applyBorder="1" applyAlignment="1" applyProtection="1">
      <alignment horizontal="center" vertical="center"/>
    </xf>
    <xf numFmtId="0" fontId="11" fillId="0" borderId="1" xfId="0" applyFont="1" applyFill="1" applyBorder="1" applyAlignment="1" applyProtection="1">
      <alignment horizontal="center" vertical="center"/>
    </xf>
    <xf numFmtId="0" fontId="11" fillId="4" borderId="23" xfId="0" applyFont="1" applyFill="1" applyBorder="1" applyAlignment="1" applyProtection="1">
      <alignment horizontal="center" vertical="center"/>
    </xf>
    <xf numFmtId="164" fontId="4" fillId="0" borderId="23" xfId="0" applyNumberFormat="1" applyFont="1" applyFill="1" applyBorder="1" applyAlignment="1" applyProtection="1">
      <alignment horizontal="center" vertical="center"/>
    </xf>
    <xf numFmtId="0" fontId="11" fillId="0" borderId="19" xfId="0" applyFont="1" applyFill="1" applyBorder="1" applyAlignment="1" applyProtection="1">
      <alignment horizontal="center" vertical="center"/>
    </xf>
    <xf numFmtId="0" fontId="11" fillId="0" borderId="20" xfId="0" applyFont="1" applyFill="1" applyBorder="1" applyAlignment="1" applyProtection="1">
      <alignment horizontal="center" vertical="center"/>
    </xf>
    <xf numFmtId="0" fontId="11" fillId="4" borderId="21" xfId="0" applyFont="1" applyFill="1" applyBorder="1" applyAlignment="1" applyProtection="1">
      <alignment horizontal="center" vertical="center"/>
    </xf>
    <xf numFmtId="164" fontId="4" fillId="0" borderId="21" xfId="0" applyNumberFormat="1" applyFont="1" applyFill="1" applyBorder="1" applyAlignment="1" applyProtection="1">
      <alignment horizontal="center" vertical="center"/>
    </xf>
    <xf numFmtId="0" fontId="10" fillId="0" borderId="8" xfId="0" applyFont="1" applyFill="1" applyBorder="1" applyAlignment="1" applyProtection="1">
      <alignment horizontal="center" vertical="center"/>
    </xf>
    <xf numFmtId="0" fontId="10" fillId="0" borderId="21" xfId="0" applyFont="1" applyFill="1" applyBorder="1" applyAlignment="1" applyProtection="1">
      <alignment horizontal="center" vertical="center"/>
    </xf>
    <xf numFmtId="0" fontId="10" fillId="0" borderId="19" xfId="0" applyFont="1" applyFill="1" applyBorder="1" applyAlignment="1" applyProtection="1">
      <alignment horizontal="center" vertical="center" wrapText="1"/>
    </xf>
    <xf numFmtId="0" fontId="11" fillId="4" borderId="18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vertical="center"/>
    </xf>
    <xf numFmtId="1" fontId="4" fillId="3" borderId="37" xfId="0" applyNumberFormat="1" applyFont="1" applyFill="1" applyBorder="1" applyAlignment="1" applyProtection="1">
      <alignment horizontal="center" vertical="center"/>
    </xf>
    <xf numFmtId="1" fontId="4" fillId="3" borderId="32" xfId="0" applyNumberFormat="1" applyFont="1" applyFill="1" applyBorder="1" applyAlignment="1" applyProtection="1">
      <alignment horizontal="center" vertical="center"/>
    </xf>
    <xf numFmtId="1" fontId="4" fillId="3" borderId="36" xfId="0" applyNumberFormat="1" applyFont="1" applyFill="1" applyBorder="1" applyAlignment="1" applyProtection="1">
      <alignment horizontal="center" vertical="center"/>
    </xf>
    <xf numFmtId="164" fontId="4" fillId="0" borderId="0" xfId="0" applyNumberFormat="1" applyFont="1" applyFill="1" applyBorder="1" applyAlignment="1" applyProtection="1">
      <alignment vertical="center"/>
    </xf>
    <xf numFmtId="0" fontId="5" fillId="3" borderId="16" xfId="0" applyFont="1" applyFill="1" applyBorder="1" applyAlignment="1" applyProtection="1">
      <alignment horizontal="left" vertical="center"/>
    </xf>
    <xf numFmtId="0" fontId="5" fillId="3" borderId="17" xfId="0" applyFont="1" applyFill="1" applyBorder="1" applyAlignment="1" applyProtection="1">
      <alignment horizontal="left" vertical="center"/>
    </xf>
    <xf numFmtId="0" fontId="12" fillId="3" borderId="17" xfId="0" applyFont="1" applyFill="1" applyBorder="1" applyAlignment="1" applyProtection="1">
      <alignment horizontal="center" vertical="center"/>
    </xf>
    <xf numFmtId="0" fontId="12" fillId="3" borderId="26" xfId="0" applyFont="1" applyFill="1" applyBorder="1" applyAlignment="1" applyProtection="1">
      <alignment horizontal="center" vertical="center"/>
    </xf>
    <xf numFmtId="0" fontId="12" fillId="3" borderId="18" xfId="0" applyFont="1" applyFill="1" applyBorder="1" applyAlignment="1" applyProtection="1">
      <alignment horizontal="center" vertical="center"/>
    </xf>
    <xf numFmtId="0" fontId="9" fillId="0" borderId="41" xfId="0" applyFont="1" applyFill="1" applyBorder="1" applyAlignment="1" applyProtection="1">
      <alignment horizontal="center" vertical="center" wrapText="1"/>
    </xf>
    <xf numFmtId="0" fontId="9" fillId="0" borderId="16" xfId="0" applyFont="1" applyFill="1" applyBorder="1" applyAlignment="1" applyProtection="1">
      <alignment horizontal="center" vertical="center" wrapText="1"/>
    </xf>
    <xf numFmtId="0" fontId="4" fillId="0" borderId="17" xfId="0" applyFont="1" applyBorder="1" applyAlignment="1" applyProtection="1">
      <alignment vertical="center"/>
    </xf>
    <xf numFmtId="0" fontId="9" fillId="0" borderId="18" xfId="0" applyFont="1" applyFill="1" applyBorder="1" applyAlignment="1" applyProtection="1">
      <alignment horizontal="center" vertical="center" wrapText="1"/>
    </xf>
    <xf numFmtId="0" fontId="10" fillId="0" borderId="0" xfId="0" applyFont="1" applyFill="1" applyBorder="1" applyAlignment="1" applyProtection="1">
      <alignment horizontal="center" vertical="center" wrapText="1"/>
    </xf>
    <xf numFmtId="0" fontId="9" fillId="0" borderId="0" xfId="0" applyFont="1" applyFill="1" applyBorder="1" applyAlignment="1" applyProtection="1">
      <alignment horizontal="center" vertical="center" wrapText="1"/>
    </xf>
    <xf numFmtId="0" fontId="4" fillId="0" borderId="19" xfId="0" applyFont="1" applyBorder="1" applyAlignment="1" applyProtection="1">
      <alignment horizontal="left" vertical="center"/>
    </xf>
    <xf numFmtId="0" fontId="4" fillId="0" borderId="20" xfId="0" applyFont="1" applyBorder="1" applyAlignment="1" applyProtection="1">
      <alignment horizontal="left" vertical="center"/>
    </xf>
    <xf numFmtId="0" fontId="4" fillId="0" borderId="20" xfId="0" applyFont="1" applyBorder="1" applyAlignment="1" applyProtection="1">
      <alignment horizontal="center" vertical="center"/>
    </xf>
    <xf numFmtId="0" fontId="4" fillId="3" borderId="9" xfId="0" applyFont="1" applyFill="1" applyBorder="1" applyAlignment="1" applyProtection="1">
      <alignment horizontal="center" vertical="center"/>
    </xf>
    <xf numFmtId="164" fontId="4" fillId="3" borderId="10" xfId="0" applyNumberFormat="1" applyFont="1" applyFill="1" applyBorder="1" applyAlignment="1" applyProtection="1">
      <alignment horizontal="center" vertical="center"/>
    </xf>
    <xf numFmtId="0" fontId="4" fillId="0" borderId="20" xfId="0" applyFont="1" applyBorder="1" applyAlignment="1" applyProtection="1">
      <alignment vertical="center"/>
    </xf>
    <xf numFmtId="164" fontId="4" fillId="0" borderId="0" xfId="0" applyNumberFormat="1" applyFont="1" applyAlignment="1" applyProtection="1">
      <alignment vertical="center"/>
    </xf>
    <xf numFmtId="164" fontId="4" fillId="0" borderId="0" xfId="1" applyNumberFormat="1" applyFont="1" applyFill="1" applyBorder="1" applyAlignment="1" applyProtection="1">
      <alignment horizontal="center" vertical="center"/>
    </xf>
    <xf numFmtId="44" fontId="4" fillId="0" borderId="0" xfId="1" applyFont="1" applyFill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center"/>
    </xf>
    <xf numFmtId="0" fontId="3" fillId="0" borderId="10" xfId="0" applyFont="1" applyBorder="1" applyAlignment="1" applyProtection="1">
      <alignment vertical="center"/>
    </xf>
    <xf numFmtId="164" fontId="3" fillId="0" borderId="10" xfId="0" applyNumberFormat="1" applyFont="1" applyBorder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164" fontId="22" fillId="5" borderId="25" xfId="0" applyNumberFormat="1" applyFont="1" applyFill="1" applyBorder="1" applyAlignment="1" applyProtection="1">
      <alignment horizontal="center" vertical="center"/>
      <protection locked="0"/>
    </xf>
    <xf numFmtId="164" fontId="22" fillId="5" borderId="8" xfId="0" applyNumberFormat="1" applyFont="1" applyFill="1" applyBorder="1" applyAlignment="1" applyProtection="1">
      <alignment horizontal="center" vertical="center"/>
      <protection locked="0"/>
    </xf>
    <xf numFmtId="164" fontId="22" fillId="5" borderId="1" xfId="0" applyNumberFormat="1" applyFont="1" applyFill="1" applyBorder="1" applyAlignment="1" applyProtection="1">
      <alignment horizontal="center" vertical="center"/>
      <protection locked="0"/>
    </xf>
    <xf numFmtId="164" fontId="22" fillId="5" borderId="20" xfId="0" applyNumberFormat="1" applyFont="1" applyFill="1" applyBorder="1" applyAlignment="1" applyProtection="1">
      <alignment horizontal="center" vertical="center"/>
      <protection locked="0"/>
    </xf>
    <xf numFmtId="164" fontId="4" fillId="5" borderId="19" xfId="0" applyNumberFormat="1" applyFont="1" applyFill="1" applyBorder="1" applyAlignment="1" applyProtection="1">
      <alignment horizontal="center"/>
      <protection locked="0"/>
    </xf>
    <xf numFmtId="164" fontId="4" fillId="5" borderId="16" xfId="0" applyNumberFormat="1" applyFont="1" applyFill="1" applyBorder="1" applyAlignment="1" applyProtection="1">
      <alignment horizontal="center" vertical="center"/>
      <protection locked="0"/>
    </xf>
    <xf numFmtId="164" fontId="4" fillId="5" borderId="6" xfId="0" applyNumberFormat="1" applyFont="1" applyFill="1" applyBorder="1" applyAlignment="1" applyProtection="1">
      <alignment horizontal="center" vertical="center"/>
      <protection locked="0"/>
    </xf>
    <xf numFmtId="164" fontId="4" fillId="5" borderId="19" xfId="0" applyNumberFormat="1" applyFont="1" applyFill="1" applyBorder="1" applyAlignment="1" applyProtection="1">
      <alignment horizontal="center" vertical="center"/>
      <protection locked="0"/>
    </xf>
    <xf numFmtId="164" fontId="4" fillId="5" borderId="24" xfId="0" applyNumberFormat="1" applyFont="1" applyFill="1" applyBorder="1" applyAlignment="1" applyProtection="1">
      <alignment horizontal="center" vertical="center"/>
      <protection locked="0"/>
    </xf>
    <xf numFmtId="164" fontId="4" fillId="5" borderId="25" xfId="0" applyNumberFormat="1" applyFont="1" applyFill="1" applyBorder="1" applyAlignment="1" applyProtection="1">
      <alignment horizontal="center" vertical="center"/>
      <protection locked="0"/>
    </xf>
    <xf numFmtId="164" fontId="4" fillId="5" borderId="8" xfId="0" applyNumberFormat="1" applyFont="1" applyFill="1" applyBorder="1" applyAlignment="1" applyProtection="1">
      <alignment horizontal="center" vertical="center"/>
      <protection locked="0"/>
    </xf>
    <xf numFmtId="164" fontId="4" fillId="5" borderId="25" xfId="0" applyNumberFormat="1" applyFont="1" applyFill="1" applyBorder="1" applyAlignment="1" applyProtection="1">
      <alignment horizontal="center"/>
      <protection locked="0"/>
    </xf>
    <xf numFmtId="164" fontId="4" fillId="5" borderId="8" xfId="0" applyNumberFormat="1" applyFont="1" applyFill="1" applyBorder="1" applyAlignment="1" applyProtection="1">
      <alignment horizontal="center"/>
      <protection locked="0"/>
    </xf>
    <xf numFmtId="164" fontId="4" fillId="0" borderId="1" xfId="0" applyNumberFormat="1" applyFont="1" applyFill="1" applyBorder="1" applyAlignment="1">
      <alignment horizontal="center"/>
    </xf>
    <xf numFmtId="164" fontId="4" fillId="5" borderId="1" xfId="0" applyNumberFormat="1" applyFont="1" applyFill="1" applyBorder="1" applyAlignment="1" applyProtection="1">
      <alignment horizontal="center"/>
      <protection locked="0"/>
    </xf>
    <xf numFmtId="164" fontId="4" fillId="0" borderId="20" xfId="0" applyNumberFormat="1" applyFont="1" applyFill="1" applyBorder="1" applyAlignment="1">
      <alignment horizontal="center"/>
    </xf>
    <xf numFmtId="164" fontId="4" fillId="5" borderId="20" xfId="0" applyNumberFormat="1" applyFont="1" applyFill="1" applyBorder="1" applyAlignment="1" applyProtection="1">
      <alignment horizontal="center"/>
      <protection locked="0"/>
    </xf>
    <xf numFmtId="1" fontId="9" fillId="3" borderId="6" xfId="0" applyNumberFormat="1" applyFont="1" applyFill="1" applyBorder="1" applyAlignment="1">
      <alignment vertical="center" wrapText="1"/>
    </xf>
    <xf numFmtId="1" fontId="9" fillId="3" borderId="1" xfId="0" applyNumberFormat="1" applyFont="1" applyFill="1" applyBorder="1" applyAlignment="1">
      <alignment vertical="center" wrapText="1"/>
    </xf>
    <xf numFmtId="1" fontId="9" fillId="3" borderId="23" xfId="0" applyNumberFormat="1" applyFont="1" applyFill="1" applyBorder="1" applyAlignment="1">
      <alignment vertical="center" wrapText="1"/>
    </xf>
    <xf numFmtId="1" fontId="9" fillId="3" borderId="16" xfId="0" applyNumberFormat="1" applyFont="1" applyFill="1" applyBorder="1" applyAlignment="1">
      <alignment vertical="center" wrapText="1"/>
    </xf>
    <xf numFmtId="1" fontId="9" fillId="3" borderId="17" xfId="0" applyNumberFormat="1" applyFont="1" applyFill="1" applyBorder="1" applyAlignment="1">
      <alignment vertical="center" wrapText="1"/>
    </xf>
    <xf numFmtId="1" fontId="9" fillId="3" borderId="18" xfId="0" applyNumberFormat="1" applyFont="1" applyFill="1" applyBorder="1" applyAlignment="1">
      <alignment vertical="center" wrapText="1"/>
    </xf>
    <xf numFmtId="1" fontId="9" fillId="3" borderId="26" xfId="0" applyNumberFormat="1" applyFont="1" applyFill="1" applyBorder="1" applyAlignment="1">
      <alignment vertical="center" wrapText="1"/>
    </xf>
    <xf numFmtId="1" fontId="4" fillId="4" borderId="7" xfId="0" applyNumberFormat="1" applyFont="1" applyFill="1" applyBorder="1" applyAlignment="1">
      <alignment horizontal="center"/>
    </xf>
    <xf numFmtId="1" fontId="9" fillId="3" borderId="7" xfId="0" applyNumberFormat="1" applyFont="1" applyFill="1" applyBorder="1" applyAlignment="1">
      <alignment vertical="center" wrapText="1"/>
    </xf>
    <xf numFmtId="1" fontId="4" fillId="4" borderId="9" xfId="0" applyNumberFormat="1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1120A-8B71-4695-AA3C-72C55C4A87B3}">
  <dimension ref="A2:E12"/>
  <sheetViews>
    <sheetView tabSelected="1" zoomScale="85" zoomScaleNormal="85" workbookViewId="0">
      <selection activeCell="B18" sqref="B18"/>
    </sheetView>
  </sheetViews>
  <sheetFormatPr baseColWidth="10" defaultRowHeight="15.5" x14ac:dyDescent="0.35"/>
  <cols>
    <col min="2" max="2" width="103" bestFit="1" customWidth="1"/>
    <col min="4" max="4" width="13.58203125" bestFit="1" customWidth="1"/>
    <col min="5" max="5" width="12.75" bestFit="1" customWidth="1"/>
    <col min="6" max="6" width="12.08203125" bestFit="1" customWidth="1"/>
  </cols>
  <sheetData>
    <row r="2" spans="1:5" ht="16" customHeight="1" x14ac:dyDescent="0.35">
      <c r="B2" s="238" t="s">
        <v>182</v>
      </c>
      <c r="C2" s="238"/>
      <c r="D2" s="238"/>
    </row>
    <row r="3" spans="1:5" ht="16.5" thickBot="1" x14ac:dyDescent="0.45">
      <c r="A3" s="51"/>
      <c r="B3" s="52"/>
      <c r="C3" s="40"/>
      <c r="D3" s="53"/>
      <c r="E3" s="92"/>
    </row>
    <row r="4" spans="1:5" x14ac:dyDescent="0.35">
      <c r="B4" s="142" t="s">
        <v>83</v>
      </c>
      <c r="C4" s="143"/>
      <c r="D4" s="54">
        <f>'1. Iluminación'!D164</f>
        <v>0</v>
      </c>
      <c r="E4" s="92"/>
    </row>
    <row r="5" spans="1:5" x14ac:dyDescent="0.35">
      <c r="B5" s="148"/>
      <c r="C5" s="149"/>
      <c r="D5" s="150"/>
    </row>
    <row r="6" spans="1:5" x14ac:dyDescent="0.35">
      <c r="B6" s="144" t="s">
        <v>146</v>
      </c>
      <c r="C6" s="145"/>
      <c r="D6" s="55">
        <f>'2. Realización'!D103</f>
        <v>0</v>
      </c>
    </row>
    <row r="7" spans="1:5" x14ac:dyDescent="0.35">
      <c r="B7" s="148"/>
      <c r="C7" s="149"/>
      <c r="D7" s="150"/>
    </row>
    <row r="8" spans="1:5" ht="16" thickBot="1" x14ac:dyDescent="0.4">
      <c r="B8" s="146" t="s">
        <v>84</v>
      </c>
      <c r="C8" s="147"/>
      <c r="D8" s="56">
        <f>'3. Sonido'!D159</f>
        <v>0</v>
      </c>
    </row>
    <row r="9" spans="1:5" x14ac:dyDescent="0.35">
      <c r="B9" s="138" t="s">
        <v>70</v>
      </c>
      <c r="C9" s="139"/>
      <c r="D9" s="151">
        <f>D4+D6+D8</f>
        <v>0</v>
      </c>
    </row>
    <row r="10" spans="1:5" ht="16" thickBot="1" x14ac:dyDescent="0.4">
      <c r="B10" s="140"/>
      <c r="C10" s="141"/>
      <c r="D10" s="152"/>
    </row>
    <row r="11" spans="1:5" x14ac:dyDescent="0.35">
      <c r="B11" s="1"/>
      <c r="C11" s="1"/>
      <c r="D11" s="1"/>
    </row>
    <row r="12" spans="1:5" ht="16" x14ac:dyDescent="0.4">
      <c r="B12" s="26" t="s">
        <v>41</v>
      </c>
      <c r="C12" s="1"/>
      <c r="D12" s="1"/>
      <c r="E12" s="92"/>
    </row>
  </sheetData>
  <sheetProtection algorithmName="SHA-512" hashValue="SGlIWid3JexmcD+o3b5BQ/rg6im5ERnAN6/B3zfpCep9YNHvPmYSyRhcycuyCdAKhDbrz+5VWP7LpYcmLXQf9g==" saltValue="G/T41rY/qeHkReAqWWH7pQ==" spinCount="100000" sheet="1" objects="1" scenarios="1"/>
  <mergeCells count="8">
    <mergeCell ref="B2:D2"/>
    <mergeCell ref="B9:C10"/>
    <mergeCell ref="B4:C4"/>
    <mergeCell ref="B6:C6"/>
    <mergeCell ref="B8:C8"/>
    <mergeCell ref="B5:D5"/>
    <mergeCell ref="B7:D7"/>
    <mergeCell ref="D9:D10"/>
  </mergeCells>
  <pageMargins left="0.7" right="0.7" top="0.75" bottom="0.75" header="0.3" footer="0.3"/>
  <pageSetup paperSize="9" scale="78" orientation="landscape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2242B-0E8A-7D4A-820E-122E213BA14D}">
  <sheetPr>
    <pageSetUpPr fitToPage="1"/>
  </sheetPr>
  <dimension ref="B2:N184"/>
  <sheetViews>
    <sheetView zoomScale="70" zoomScaleNormal="70" zoomScaleSheetLayoutView="130" workbookViewId="0">
      <selection activeCell="B6" sqref="B6"/>
    </sheetView>
  </sheetViews>
  <sheetFormatPr baseColWidth="10" defaultColWidth="10.83203125" defaultRowHeight="13" x14ac:dyDescent="0.3"/>
  <cols>
    <col min="1" max="1" width="1.9140625" style="1" customWidth="1"/>
    <col min="2" max="2" width="98" style="1" bestFit="1" customWidth="1"/>
    <col min="3" max="3" width="8.75" style="1" customWidth="1"/>
    <col min="4" max="4" width="13.4140625" style="1" bestFit="1" customWidth="1"/>
    <col min="5" max="8" width="21.6640625" style="1" customWidth="1"/>
    <col min="9" max="9" width="21.6640625" style="1" hidden="1" customWidth="1"/>
    <col min="10" max="10" width="21.6640625" style="1" customWidth="1"/>
    <col min="11" max="11" width="22.5" style="1" customWidth="1"/>
    <col min="12" max="16384" width="10.83203125" style="1"/>
  </cols>
  <sheetData>
    <row r="2" spans="2:14" ht="15" x14ac:dyDescent="0.3">
      <c r="B2" s="175" t="s">
        <v>73</v>
      </c>
      <c r="C2" s="175"/>
      <c r="D2" s="175"/>
      <c r="E2" s="175"/>
      <c r="F2" s="175"/>
      <c r="G2" s="175"/>
      <c r="H2" s="175"/>
      <c r="I2" s="175"/>
      <c r="J2" s="175"/>
      <c r="K2" s="175"/>
    </row>
    <row r="3" spans="2:14" ht="15" x14ac:dyDescent="0.3">
      <c r="B3" s="176" t="s">
        <v>72</v>
      </c>
      <c r="C3" s="176"/>
      <c r="D3" s="176"/>
      <c r="E3" s="176"/>
      <c r="F3" s="176"/>
      <c r="G3" s="176"/>
      <c r="H3" s="176"/>
      <c r="I3" s="176"/>
      <c r="J3" s="176"/>
      <c r="K3" s="176"/>
    </row>
    <row r="4" spans="2:14" ht="15" x14ac:dyDescent="0.3">
      <c r="B4" s="132"/>
      <c r="C4" s="132"/>
      <c r="D4" s="132"/>
      <c r="E4" s="132"/>
      <c r="F4" s="132"/>
      <c r="G4" s="132"/>
      <c r="H4" s="132"/>
      <c r="I4" s="132"/>
      <c r="J4" s="132"/>
      <c r="K4" s="132"/>
    </row>
    <row r="5" spans="2:14" ht="15" x14ac:dyDescent="0.3">
      <c r="B5" s="239" t="s">
        <v>184</v>
      </c>
      <c r="C5" s="132"/>
      <c r="D5" s="132"/>
      <c r="E5" s="132"/>
      <c r="F5" s="132"/>
      <c r="G5" s="132"/>
      <c r="H5" s="132"/>
      <c r="I5" s="132"/>
      <c r="J5" s="132"/>
      <c r="K5" s="132"/>
    </row>
    <row r="6" spans="2:14" ht="15.5" thickBot="1" x14ac:dyDescent="0.45">
      <c r="B6" s="4"/>
      <c r="C6" s="4"/>
      <c r="D6" s="4"/>
      <c r="E6" s="5"/>
      <c r="F6" s="5"/>
      <c r="G6" s="5"/>
      <c r="H6" s="5"/>
      <c r="I6" s="5"/>
      <c r="J6" s="5"/>
    </row>
    <row r="7" spans="2:14" ht="45.5" customHeight="1" x14ac:dyDescent="0.3">
      <c r="B7" s="157" t="s">
        <v>140</v>
      </c>
      <c r="C7" s="159" t="s">
        <v>46</v>
      </c>
      <c r="D7" s="177" t="s">
        <v>71</v>
      </c>
      <c r="E7" s="179" t="s">
        <v>166</v>
      </c>
      <c r="F7" s="181" t="s">
        <v>87</v>
      </c>
      <c r="G7" s="183" t="s">
        <v>167</v>
      </c>
      <c r="H7" s="185" t="s">
        <v>158</v>
      </c>
      <c r="I7" s="187" t="s">
        <v>170</v>
      </c>
      <c r="J7" s="166" t="s">
        <v>78</v>
      </c>
      <c r="K7" s="155" t="s">
        <v>171</v>
      </c>
    </row>
    <row r="8" spans="2:14" ht="44.5" customHeight="1" thickBot="1" x14ac:dyDescent="0.35">
      <c r="B8" s="158"/>
      <c r="C8" s="160"/>
      <c r="D8" s="178"/>
      <c r="E8" s="180"/>
      <c r="F8" s="182"/>
      <c r="G8" s="184"/>
      <c r="H8" s="186"/>
      <c r="I8" s="188"/>
      <c r="J8" s="168"/>
      <c r="K8" s="167"/>
    </row>
    <row r="9" spans="2:14" ht="15" x14ac:dyDescent="0.3">
      <c r="B9" s="194" t="s">
        <v>0</v>
      </c>
      <c r="C9" s="195"/>
      <c r="D9" s="196"/>
      <c r="E9" s="203"/>
      <c r="F9" s="204"/>
      <c r="G9" s="204"/>
      <c r="H9" s="204"/>
      <c r="I9" s="204"/>
      <c r="J9" s="204"/>
      <c r="K9" s="205"/>
    </row>
    <row r="10" spans="2:14" x14ac:dyDescent="0.3">
      <c r="B10" s="6" t="s">
        <v>45</v>
      </c>
      <c r="C10" s="11" t="s">
        <v>48</v>
      </c>
      <c r="D10" s="97">
        <v>68</v>
      </c>
      <c r="E10" s="99">
        <v>6</v>
      </c>
      <c r="F10" s="93">
        <v>1</v>
      </c>
      <c r="G10" s="100">
        <f>E10*F10</f>
        <v>6</v>
      </c>
      <c r="H10" s="96">
        <v>5.4390000000000001</v>
      </c>
      <c r="I10" s="27">
        <f t="shared" ref="I10:I22" si="0">D10*G10*H10</f>
        <v>2219.1120000000001</v>
      </c>
      <c r="J10" s="413"/>
      <c r="K10" s="27">
        <f>D10*G10*J10</f>
        <v>0</v>
      </c>
      <c r="M10" s="16"/>
      <c r="N10" s="16"/>
    </row>
    <row r="11" spans="2:14" x14ac:dyDescent="0.3">
      <c r="B11" s="6" t="s">
        <v>52</v>
      </c>
      <c r="C11" s="7" t="s">
        <v>53</v>
      </c>
      <c r="D11" s="97">
        <v>6</v>
      </c>
      <c r="E11" s="99">
        <f>$E$10</f>
        <v>6</v>
      </c>
      <c r="F11" s="93">
        <v>1</v>
      </c>
      <c r="G11" s="100">
        <f t="shared" ref="G11:G52" si="1">E11*F11</f>
        <v>6</v>
      </c>
      <c r="H11" s="96">
        <v>12.600000000000001</v>
      </c>
      <c r="I11" s="27">
        <f t="shared" si="0"/>
        <v>453.6</v>
      </c>
      <c r="J11" s="413"/>
      <c r="K11" s="27">
        <f t="shared" ref="K11:K52" si="2">D11*G11*J11</f>
        <v>0</v>
      </c>
      <c r="M11" s="16"/>
      <c r="N11" s="16"/>
    </row>
    <row r="12" spans="2:14" x14ac:dyDescent="0.3">
      <c r="B12" s="6" t="s">
        <v>49</v>
      </c>
      <c r="C12" s="7" t="s">
        <v>48</v>
      </c>
      <c r="D12" s="97">
        <v>1</v>
      </c>
      <c r="E12" s="99">
        <f t="shared" ref="E12:E22" si="3">$E$10</f>
        <v>6</v>
      </c>
      <c r="F12" s="93">
        <v>1</v>
      </c>
      <c r="G12" s="100">
        <f t="shared" si="1"/>
        <v>6</v>
      </c>
      <c r="H12" s="96">
        <v>8.9250000000000007</v>
      </c>
      <c r="I12" s="27">
        <f t="shared" si="0"/>
        <v>53.550000000000004</v>
      </c>
      <c r="J12" s="413"/>
      <c r="K12" s="27">
        <f t="shared" si="2"/>
        <v>0</v>
      </c>
      <c r="M12" s="16"/>
      <c r="N12" s="16"/>
    </row>
    <row r="13" spans="2:14" s="9" customFormat="1" x14ac:dyDescent="0.3">
      <c r="B13" s="8" t="s">
        <v>54</v>
      </c>
      <c r="C13" s="7" t="s">
        <v>53</v>
      </c>
      <c r="D13" s="97">
        <v>1</v>
      </c>
      <c r="E13" s="99">
        <f t="shared" si="3"/>
        <v>6</v>
      </c>
      <c r="F13" s="93">
        <v>1</v>
      </c>
      <c r="G13" s="100">
        <f t="shared" si="1"/>
        <v>6</v>
      </c>
      <c r="H13" s="96">
        <v>16.8</v>
      </c>
      <c r="I13" s="27">
        <f t="shared" si="0"/>
        <v>100.80000000000001</v>
      </c>
      <c r="J13" s="413"/>
      <c r="K13" s="27">
        <f t="shared" si="2"/>
        <v>0</v>
      </c>
      <c r="M13" s="16"/>
      <c r="N13" s="88"/>
    </row>
    <row r="14" spans="2:14" x14ac:dyDescent="0.3">
      <c r="B14" s="6" t="s">
        <v>50</v>
      </c>
      <c r="C14" s="7" t="s">
        <v>48</v>
      </c>
      <c r="D14" s="97">
        <v>1</v>
      </c>
      <c r="E14" s="99">
        <f t="shared" si="3"/>
        <v>6</v>
      </c>
      <c r="F14" s="93">
        <v>1</v>
      </c>
      <c r="G14" s="100">
        <f t="shared" si="1"/>
        <v>6</v>
      </c>
      <c r="H14" s="96">
        <v>12.600000000000001</v>
      </c>
      <c r="I14" s="27">
        <f t="shared" si="0"/>
        <v>75.600000000000009</v>
      </c>
      <c r="J14" s="413"/>
      <c r="K14" s="27">
        <f t="shared" si="2"/>
        <v>0</v>
      </c>
      <c r="M14" s="16"/>
      <c r="N14" s="16"/>
    </row>
    <row r="15" spans="2:14" s="9" customFormat="1" x14ac:dyDescent="0.3">
      <c r="B15" s="8" t="s">
        <v>55</v>
      </c>
      <c r="C15" s="7" t="s">
        <v>53</v>
      </c>
      <c r="D15" s="97">
        <v>1</v>
      </c>
      <c r="E15" s="99">
        <f t="shared" si="3"/>
        <v>6</v>
      </c>
      <c r="F15" s="93">
        <v>1</v>
      </c>
      <c r="G15" s="100">
        <f t="shared" si="1"/>
        <v>6</v>
      </c>
      <c r="H15" s="96">
        <v>22.05</v>
      </c>
      <c r="I15" s="27">
        <f t="shared" si="0"/>
        <v>132.30000000000001</v>
      </c>
      <c r="J15" s="413"/>
      <c r="K15" s="27">
        <f t="shared" si="2"/>
        <v>0</v>
      </c>
      <c r="M15" s="16"/>
      <c r="N15" s="88"/>
    </row>
    <row r="16" spans="2:14" s="9" customFormat="1" x14ac:dyDescent="0.3">
      <c r="B16" s="8" t="s">
        <v>51</v>
      </c>
      <c r="C16" s="7" t="s">
        <v>48</v>
      </c>
      <c r="D16" s="97">
        <v>1</v>
      </c>
      <c r="E16" s="99">
        <f t="shared" si="3"/>
        <v>6</v>
      </c>
      <c r="F16" s="93">
        <v>1</v>
      </c>
      <c r="G16" s="100">
        <f t="shared" si="1"/>
        <v>6</v>
      </c>
      <c r="H16" s="96">
        <v>13.65</v>
      </c>
      <c r="I16" s="27">
        <f t="shared" si="0"/>
        <v>81.900000000000006</v>
      </c>
      <c r="J16" s="413"/>
      <c r="K16" s="27">
        <f t="shared" si="2"/>
        <v>0</v>
      </c>
      <c r="M16" s="16"/>
      <c r="N16" s="88"/>
    </row>
    <row r="17" spans="2:14" s="9" customFormat="1" x14ac:dyDescent="0.3">
      <c r="B17" s="8" t="s">
        <v>56</v>
      </c>
      <c r="C17" s="7" t="s">
        <v>53</v>
      </c>
      <c r="D17" s="97">
        <v>1</v>
      </c>
      <c r="E17" s="99">
        <f t="shared" si="3"/>
        <v>6</v>
      </c>
      <c r="F17" s="93">
        <v>1</v>
      </c>
      <c r="G17" s="100">
        <f t="shared" si="1"/>
        <v>6</v>
      </c>
      <c r="H17" s="96">
        <v>28.35</v>
      </c>
      <c r="I17" s="27">
        <f t="shared" si="0"/>
        <v>170.10000000000002</v>
      </c>
      <c r="J17" s="413"/>
      <c r="K17" s="27">
        <f t="shared" si="2"/>
        <v>0</v>
      </c>
      <c r="M17" s="16"/>
      <c r="N17" s="88"/>
    </row>
    <row r="18" spans="2:14" x14ac:dyDescent="0.3">
      <c r="B18" s="6" t="s">
        <v>133</v>
      </c>
      <c r="C18" s="7" t="s">
        <v>53</v>
      </c>
      <c r="D18" s="97">
        <v>8</v>
      </c>
      <c r="E18" s="99">
        <f t="shared" si="3"/>
        <v>6</v>
      </c>
      <c r="F18" s="93">
        <v>1</v>
      </c>
      <c r="G18" s="100">
        <f t="shared" si="1"/>
        <v>6</v>
      </c>
      <c r="H18" s="96">
        <v>30.240000000000002</v>
      </c>
      <c r="I18" s="27">
        <f t="shared" si="0"/>
        <v>1451.52</v>
      </c>
      <c r="J18" s="413"/>
      <c r="K18" s="27">
        <f t="shared" si="2"/>
        <v>0</v>
      </c>
      <c r="M18" s="16"/>
      <c r="N18" s="16"/>
    </row>
    <row r="19" spans="2:14" x14ac:dyDescent="0.3">
      <c r="B19" s="6" t="s">
        <v>132</v>
      </c>
      <c r="C19" s="7" t="s">
        <v>53</v>
      </c>
      <c r="D19" s="97">
        <v>1</v>
      </c>
      <c r="E19" s="99">
        <f t="shared" si="3"/>
        <v>6</v>
      </c>
      <c r="F19" s="93">
        <v>1</v>
      </c>
      <c r="G19" s="100">
        <f t="shared" si="1"/>
        <v>6</v>
      </c>
      <c r="H19" s="96">
        <v>40.824000000000005</v>
      </c>
      <c r="I19" s="27">
        <f t="shared" si="0"/>
        <v>244.94400000000002</v>
      </c>
      <c r="J19" s="413"/>
      <c r="K19" s="27">
        <f t="shared" si="2"/>
        <v>0</v>
      </c>
      <c r="M19" s="16"/>
      <c r="N19" s="16"/>
    </row>
    <row r="20" spans="2:14" x14ac:dyDescent="0.3">
      <c r="B20" s="6" t="s">
        <v>134</v>
      </c>
      <c r="C20" s="7" t="s">
        <v>53</v>
      </c>
      <c r="D20" s="97">
        <v>1</v>
      </c>
      <c r="E20" s="99">
        <f t="shared" si="3"/>
        <v>6</v>
      </c>
      <c r="F20" s="93">
        <v>1</v>
      </c>
      <c r="G20" s="100">
        <f t="shared" si="1"/>
        <v>6</v>
      </c>
      <c r="H20" s="96">
        <v>68.040000000000006</v>
      </c>
      <c r="I20" s="27">
        <f t="shared" si="0"/>
        <v>408.24</v>
      </c>
      <c r="J20" s="413"/>
      <c r="K20" s="27">
        <f t="shared" si="2"/>
        <v>0</v>
      </c>
      <c r="M20" s="16"/>
      <c r="N20" s="16"/>
    </row>
    <row r="21" spans="2:14" x14ac:dyDescent="0.3">
      <c r="B21" s="6" t="s">
        <v>135</v>
      </c>
      <c r="C21" s="7" t="s">
        <v>53</v>
      </c>
      <c r="D21" s="97">
        <v>1</v>
      </c>
      <c r="E21" s="99">
        <f t="shared" si="3"/>
        <v>6</v>
      </c>
      <c r="F21" s="93">
        <v>1</v>
      </c>
      <c r="G21" s="100">
        <f t="shared" si="1"/>
        <v>6</v>
      </c>
      <c r="H21" s="96">
        <v>44.352000000000004</v>
      </c>
      <c r="I21" s="27">
        <f t="shared" si="0"/>
        <v>266.11200000000002</v>
      </c>
      <c r="J21" s="413"/>
      <c r="K21" s="27">
        <f t="shared" si="2"/>
        <v>0</v>
      </c>
      <c r="M21" s="16"/>
      <c r="N21" s="16"/>
    </row>
    <row r="22" spans="2:14" x14ac:dyDescent="0.3">
      <c r="B22" s="6" t="s">
        <v>163</v>
      </c>
      <c r="C22" s="7" t="s">
        <v>53</v>
      </c>
      <c r="D22" s="97">
        <v>1</v>
      </c>
      <c r="E22" s="99">
        <f t="shared" si="3"/>
        <v>6</v>
      </c>
      <c r="F22" s="93">
        <v>1</v>
      </c>
      <c r="G22" s="100">
        <f t="shared" si="1"/>
        <v>6</v>
      </c>
      <c r="H22" s="96">
        <v>44.352000000000004</v>
      </c>
      <c r="I22" s="27">
        <f t="shared" si="0"/>
        <v>266.11200000000002</v>
      </c>
      <c r="J22" s="413"/>
      <c r="K22" s="27">
        <f t="shared" si="2"/>
        <v>0</v>
      </c>
      <c r="M22" s="16"/>
      <c r="N22" s="16"/>
    </row>
    <row r="23" spans="2:14" ht="15" x14ac:dyDescent="0.3">
      <c r="B23" s="191" t="s">
        <v>1</v>
      </c>
      <c r="C23" s="192"/>
      <c r="D23" s="193"/>
      <c r="E23" s="197"/>
      <c r="F23" s="198"/>
      <c r="G23" s="198"/>
      <c r="H23" s="198"/>
      <c r="I23" s="198"/>
      <c r="J23" s="198"/>
      <c r="K23" s="199"/>
      <c r="N23" s="16"/>
    </row>
    <row r="24" spans="2:14" ht="14.5" x14ac:dyDescent="0.3">
      <c r="B24" s="83" t="s">
        <v>120</v>
      </c>
      <c r="C24" s="7" t="s">
        <v>53</v>
      </c>
      <c r="D24" s="97">
        <v>12</v>
      </c>
      <c r="E24" s="99">
        <f t="shared" ref="E24:E37" si="4">$E$10</f>
        <v>6</v>
      </c>
      <c r="F24" s="93">
        <v>1</v>
      </c>
      <c r="G24" s="100">
        <f t="shared" si="1"/>
        <v>6</v>
      </c>
      <c r="H24" s="96">
        <v>13.3035</v>
      </c>
      <c r="I24" s="27">
        <f t="shared" ref="I24:I37" si="5">D24*G24*H24</f>
        <v>957.85199999999998</v>
      </c>
      <c r="J24" s="413"/>
      <c r="K24" s="27">
        <f t="shared" si="2"/>
        <v>0</v>
      </c>
      <c r="M24" s="16"/>
      <c r="N24" s="16"/>
    </row>
    <row r="25" spans="2:14" x14ac:dyDescent="0.3">
      <c r="B25" s="83" t="s">
        <v>121</v>
      </c>
      <c r="C25" s="7" t="s">
        <v>53</v>
      </c>
      <c r="D25" s="97">
        <v>24</v>
      </c>
      <c r="E25" s="99">
        <f t="shared" si="4"/>
        <v>6</v>
      </c>
      <c r="F25" s="93">
        <v>1</v>
      </c>
      <c r="G25" s="100">
        <f t="shared" si="1"/>
        <v>6</v>
      </c>
      <c r="H25" s="96">
        <v>48.783000000000001</v>
      </c>
      <c r="I25" s="27">
        <f t="shared" si="5"/>
        <v>7024.7520000000004</v>
      </c>
      <c r="J25" s="413"/>
      <c r="K25" s="27">
        <f t="shared" si="2"/>
        <v>0</v>
      </c>
      <c r="M25" s="16"/>
      <c r="N25" s="16"/>
    </row>
    <row r="26" spans="2:14" x14ac:dyDescent="0.3">
      <c r="B26" s="83" t="s">
        <v>122</v>
      </c>
      <c r="C26" s="7" t="s">
        <v>53</v>
      </c>
      <c r="D26" s="97">
        <v>18</v>
      </c>
      <c r="E26" s="99">
        <f t="shared" si="4"/>
        <v>6</v>
      </c>
      <c r="F26" s="93">
        <v>1</v>
      </c>
      <c r="G26" s="100">
        <f t="shared" si="1"/>
        <v>6</v>
      </c>
      <c r="H26" s="96">
        <v>88.704000000000008</v>
      </c>
      <c r="I26" s="27">
        <f t="shared" si="5"/>
        <v>9580.0320000000011</v>
      </c>
      <c r="J26" s="413"/>
      <c r="K26" s="27">
        <f t="shared" si="2"/>
        <v>0</v>
      </c>
      <c r="M26" s="16"/>
      <c r="N26" s="16"/>
    </row>
    <row r="27" spans="2:14" x14ac:dyDescent="0.3">
      <c r="B27" s="83" t="s">
        <v>123</v>
      </c>
      <c r="C27" s="7" t="s">
        <v>53</v>
      </c>
      <c r="D27" s="97">
        <v>8</v>
      </c>
      <c r="E27" s="99">
        <f t="shared" si="4"/>
        <v>6</v>
      </c>
      <c r="F27" s="93">
        <v>1</v>
      </c>
      <c r="G27" s="100">
        <f t="shared" si="1"/>
        <v>6</v>
      </c>
      <c r="H27" s="96">
        <v>160.14600000000002</v>
      </c>
      <c r="I27" s="27">
        <f t="shared" si="5"/>
        <v>7687.0080000000007</v>
      </c>
      <c r="J27" s="413"/>
      <c r="K27" s="27">
        <f t="shared" si="2"/>
        <v>0</v>
      </c>
      <c r="M27" s="16"/>
      <c r="N27" s="16"/>
    </row>
    <row r="28" spans="2:14" x14ac:dyDescent="0.3">
      <c r="B28" s="83" t="s">
        <v>124</v>
      </c>
      <c r="C28" s="7" t="s">
        <v>53</v>
      </c>
      <c r="D28" s="97">
        <v>1</v>
      </c>
      <c r="E28" s="99">
        <f t="shared" si="4"/>
        <v>6</v>
      </c>
      <c r="F28" s="93">
        <v>1</v>
      </c>
      <c r="G28" s="100">
        <f t="shared" si="1"/>
        <v>6</v>
      </c>
      <c r="H28" s="96">
        <v>136.08000000000001</v>
      </c>
      <c r="I28" s="27">
        <f t="shared" si="5"/>
        <v>816.48</v>
      </c>
      <c r="J28" s="413"/>
      <c r="K28" s="27">
        <f t="shared" si="2"/>
        <v>0</v>
      </c>
      <c r="M28" s="16"/>
      <c r="N28" s="16"/>
    </row>
    <row r="29" spans="2:14" x14ac:dyDescent="0.3">
      <c r="B29" s="83" t="s">
        <v>125</v>
      </c>
      <c r="C29" s="7" t="s">
        <v>53</v>
      </c>
      <c r="D29" s="97">
        <v>1</v>
      </c>
      <c r="E29" s="99">
        <f t="shared" si="4"/>
        <v>6</v>
      </c>
      <c r="F29" s="93">
        <v>1</v>
      </c>
      <c r="G29" s="100">
        <f t="shared" si="1"/>
        <v>6</v>
      </c>
      <c r="H29" s="96">
        <v>88.451999999999998</v>
      </c>
      <c r="I29" s="27">
        <f t="shared" si="5"/>
        <v>530.71199999999999</v>
      </c>
      <c r="J29" s="413"/>
      <c r="K29" s="27">
        <f t="shared" si="2"/>
        <v>0</v>
      </c>
      <c r="M29" s="16"/>
      <c r="N29" s="16"/>
    </row>
    <row r="30" spans="2:14" x14ac:dyDescent="0.3">
      <c r="B30" s="83" t="s">
        <v>36</v>
      </c>
      <c r="C30" s="7" t="s">
        <v>53</v>
      </c>
      <c r="D30" s="97">
        <v>1</v>
      </c>
      <c r="E30" s="99">
        <f t="shared" si="4"/>
        <v>6</v>
      </c>
      <c r="F30" s="93">
        <v>1</v>
      </c>
      <c r="G30" s="100">
        <f t="shared" si="1"/>
        <v>6</v>
      </c>
      <c r="H30" s="96">
        <v>128.52000000000001</v>
      </c>
      <c r="I30" s="27">
        <f t="shared" si="5"/>
        <v>771.12000000000012</v>
      </c>
      <c r="J30" s="413"/>
      <c r="K30" s="27">
        <f t="shared" si="2"/>
        <v>0</v>
      </c>
      <c r="M30" s="16"/>
      <c r="N30" s="16"/>
    </row>
    <row r="31" spans="2:14" x14ac:dyDescent="0.3">
      <c r="B31" s="83" t="s">
        <v>126</v>
      </c>
      <c r="C31" s="7" t="s">
        <v>53</v>
      </c>
      <c r="D31" s="97">
        <v>1</v>
      </c>
      <c r="E31" s="99">
        <f t="shared" si="4"/>
        <v>6</v>
      </c>
      <c r="F31" s="93">
        <v>1</v>
      </c>
      <c r="G31" s="100">
        <f t="shared" si="1"/>
        <v>6</v>
      </c>
      <c r="H31" s="96">
        <v>20.412000000000003</v>
      </c>
      <c r="I31" s="27">
        <f t="shared" si="5"/>
        <v>122.47200000000001</v>
      </c>
      <c r="J31" s="413"/>
      <c r="K31" s="27">
        <f t="shared" si="2"/>
        <v>0</v>
      </c>
      <c r="M31" s="16"/>
      <c r="N31" s="16"/>
    </row>
    <row r="32" spans="2:14" x14ac:dyDescent="0.3">
      <c r="B32" s="83" t="s">
        <v>127</v>
      </c>
      <c r="C32" s="7" t="s">
        <v>53</v>
      </c>
      <c r="D32" s="97">
        <v>1</v>
      </c>
      <c r="E32" s="99">
        <f t="shared" si="4"/>
        <v>6</v>
      </c>
      <c r="F32" s="93">
        <v>1</v>
      </c>
      <c r="G32" s="100">
        <f t="shared" si="1"/>
        <v>6</v>
      </c>
      <c r="H32" s="96">
        <v>54.6</v>
      </c>
      <c r="I32" s="27">
        <f t="shared" si="5"/>
        <v>327.60000000000002</v>
      </c>
      <c r="J32" s="413"/>
      <c r="K32" s="27">
        <f t="shared" si="2"/>
        <v>0</v>
      </c>
      <c r="M32" s="16"/>
      <c r="N32" s="16"/>
    </row>
    <row r="33" spans="2:14" x14ac:dyDescent="0.3">
      <c r="B33" s="83" t="s">
        <v>128</v>
      </c>
      <c r="C33" s="7" t="s">
        <v>53</v>
      </c>
      <c r="D33" s="97">
        <v>1</v>
      </c>
      <c r="E33" s="99">
        <f t="shared" si="4"/>
        <v>6</v>
      </c>
      <c r="F33" s="93">
        <v>1</v>
      </c>
      <c r="G33" s="100">
        <f t="shared" si="1"/>
        <v>6</v>
      </c>
      <c r="H33" s="96">
        <v>54.6</v>
      </c>
      <c r="I33" s="27">
        <f t="shared" si="5"/>
        <v>327.60000000000002</v>
      </c>
      <c r="J33" s="413"/>
      <c r="K33" s="27">
        <f t="shared" si="2"/>
        <v>0</v>
      </c>
      <c r="M33" s="16"/>
      <c r="N33" s="16"/>
    </row>
    <row r="34" spans="2:14" x14ac:dyDescent="0.3">
      <c r="B34" s="83" t="s">
        <v>37</v>
      </c>
      <c r="C34" s="7" t="s">
        <v>53</v>
      </c>
      <c r="D34" s="97">
        <v>1</v>
      </c>
      <c r="E34" s="99">
        <f t="shared" si="4"/>
        <v>6</v>
      </c>
      <c r="F34" s="93">
        <v>1</v>
      </c>
      <c r="G34" s="100">
        <f t="shared" si="1"/>
        <v>6</v>
      </c>
      <c r="H34" s="96">
        <v>75.600000000000009</v>
      </c>
      <c r="I34" s="27">
        <f t="shared" si="5"/>
        <v>453.6</v>
      </c>
      <c r="J34" s="413"/>
      <c r="K34" s="27">
        <f t="shared" si="2"/>
        <v>0</v>
      </c>
      <c r="M34" s="16"/>
      <c r="N34" s="16"/>
    </row>
    <row r="35" spans="2:14" x14ac:dyDescent="0.3">
      <c r="B35" s="83" t="s">
        <v>38</v>
      </c>
      <c r="C35" s="7" t="s">
        <v>53</v>
      </c>
      <c r="D35" s="97">
        <v>1</v>
      </c>
      <c r="E35" s="99">
        <f t="shared" si="4"/>
        <v>6</v>
      </c>
      <c r="F35" s="93">
        <v>1</v>
      </c>
      <c r="G35" s="100">
        <f t="shared" si="1"/>
        <v>6</v>
      </c>
      <c r="H35" s="96">
        <v>27.3</v>
      </c>
      <c r="I35" s="27">
        <f t="shared" si="5"/>
        <v>163.80000000000001</v>
      </c>
      <c r="J35" s="413"/>
      <c r="K35" s="27">
        <f t="shared" si="2"/>
        <v>0</v>
      </c>
      <c r="M35" s="16"/>
      <c r="N35" s="16"/>
    </row>
    <row r="36" spans="2:14" x14ac:dyDescent="0.3">
      <c r="B36" s="83" t="s">
        <v>108</v>
      </c>
      <c r="C36" s="7" t="s">
        <v>53</v>
      </c>
      <c r="D36" s="97">
        <v>1</v>
      </c>
      <c r="E36" s="99">
        <f t="shared" si="4"/>
        <v>6</v>
      </c>
      <c r="F36" s="93">
        <v>1</v>
      </c>
      <c r="G36" s="100">
        <f t="shared" si="1"/>
        <v>6</v>
      </c>
      <c r="H36" s="96">
        <v>27.3</v>
      </c>
      <c r="I36" s="27">
        <f t="shared" si="5"/>
        <v>163.80000000000001</v>
      </c>
      <c r="J36" s="413"/>
      <c r="K36" s="27">
        <f t="shared" si="2"/>
        <v>0</v>
      </c>
      <c r="M36" s="16"/>
      <c r="N36" s="16"/>
    </row>
    <row r="37" spans="2:14" x14ac:dyDescent="0.3">
      <c r="B37" s="83" t="s">
        <v>129</v>
      </c>
      <c r="C37" s="11" t="s">
        <v>53</v>
      </c>
      <c r="D37" s="97">
        <v>8</v>
      </c>
      <c r="E37" s="99">
        <f t="shared" si="4"/>
        <v>6</v>
      </c>
      <c r="F37" s="93">
        <v>1</v>
      </c>
      <c r="G37" s="100">
        <f t="shared" si="1"/>
        <v>6</v>
      </c>
      <c r="H37" s="96">
        <v>88.704000000000008</v>
      </c>
      <c r="I37" s="27">
        <f t="shared" si="5"/>
        <v>4257.7920000000004</v>
      </c>
      <c r="J37" s="413"/>
      <c r="K37" s="27">
        <f t="shared" si="2"/>
        <v>0</v>
      </c>
      <c r="M37" s="16"/>
      <c r="N37" s="16"/>
    </row>
    <row r="38" spans="2:14" ht="15" x14ac:dyDescent="0.3">
      <c r="B38" s="191" t="s">
        <v>2</v>
      </c>
      <c r="C38" s="192"/>
      <c r="D38" s="193"/>
      <c r="E38" s="197"/>
      <c r="F38" s="198"/>
      <c r="G38" s="198"/>
      <c r="H38" s="198"/>
      <c r="I38" s="198"/>
      <c r="J38" s="198"/>
      <c r="K38" s="199"/>
      <c r="N38" s="16"/>
    </row>
    <row r="39" spans="2:14" x14ac:dyDescent="0.3">
      <c r="B39" s="83" t="s">
        <v>131</v>
      </c>
      <c r="C39" s="11" t="s">
        <v>53</v>
      </c>
      <c r="D39" s="97">
        <v>2</v>
      </c>
      <c r="E39" s="99">
        <f t="shared" ref="E39:E41" si="6">$E$10</f>
        <v>6</v>
      </c>
      <c r="F39" s="93">
        <v>1</v>
      </c>
      <c r="G39" s="100">
        <f t="shared" si="1"/>
        <v>6</v>
      </c>
      <c r="H39" s="96">
        <v>262.5</v>
      </c>
      <c r="I39" s="27">
        <f>D39*G39*H39</f>
        <v>3150</v>
      </c>
      <c r="J39" s="413"/>
      <c r="K39" s="27">
        <f t="shared" si="2"/>
        <v>0</v>
      </c>
      <c r="M39" s="16"/>
      <c r="N39" s="16"/>
    </row>
    <row r="40" spans="2:14" x14ac:dyDescent="0.3">
      <c r="B40" s="10" t="s">
        <v>39</v>
      </c>
      <c r="C40" s="11" t="s">
        <v>53</v>
      </c>
      <c r="D40" s="97">
        <v>2</v>
      </c>
      <c r="E40" s="99">
        <f t="shared" si="6"/>
        <v>6</v>
      </c>
      <c r="F40" s="93">
        <v>1</v>
      </c>
      <c r="G40" s="100">
        <f t="shared" si="1"/>
        <v>6</v>
      </c>
      <c r="H40" s="96">
        <v>340.2</v>
      </c>
      <c r="I40" s="27">
        <f>D40*G40*H40</f>
        <v>4082.3999999999996</v>
      </c>
      <c r="J40" s="413"/>
      <c r="K40" s="27">
        <f t="shared" si="2"/>
        <v>0</v>
      </c>
      <c r="M40" s="16"/>
      <c r="N40" s="16"/>
    </row>
    <row r="41" spans="2:14" x14ac:dyDescent="0.3">
      <c r="B41" s="85" t="s">
        <v>130</v>
      </c>
      <c r="C41" s="11" t="s">
        <v>53</v>
      </c>
      <c r="D41" s="97">
        <v>2</v>
      </c>
      <c r="E41" s="99">
        <f t="shared" si="6"/>
        <v>6</v>
      </c>
      <c r="F41" s="93">
        <v>1</v>
      </c>
      <c r="G41" s="100">
        <f t="shared" si="1"/>
        <v>6</v>
      </c>
      <c r="H41" s="96">
        <v>239.505</v>
      </c>
      <c r="I41" s="27">
        <f>D41*G41*H41</f>
        <v>2874.06</v>
      </c>
      <c r="J41" s="413"/>
      <c r="K41" s="27">
        <f t="shared" si="2"/>
        <v>0</v>
      </c>
      <c r="M41" s="16"/>
      <c r="N41" s="16"/>
    </row>
    <row r="42" spans="2:14" ht="15" x14ac:dyDescent="0.3">
      <c r="B42" s="191" t="s">
        <v>3</v>
      </c>
      <c r="C42" s="192"/>
      <c r="D42" s="193"/>
      <c r="E42" s="197"/>
      <c r="F42" s="198"/>
      <c r="G42" s="198"/>
      <c r="H42" s="198"/>
      <c r="I42" s="198"/>
      <c r="J42" s="198"/>
      <c r="K42" s="199"/>
      <c r="N42" s="16"/>
    </row>
    <row r="43" spans="2:14" x14ac:dyDescent="0.3">
      <c r="B43" s="10" t="s">
        <v>4</v>
      </c>
      <c r="C43" s="11" t="s">
        <v>53</v>
      </c>
      <c r="D43" s="97">
        <v>2</v>
      </c>
      <c r="E43" s="99">
        <f t="shared" ref="E43:E49" si="7">$E$10</f>
        <v>6</v>
      </c>
      <c r="F43" s="93">
        <v>1</v>
      </c>
      <c r="G43" s="100">
        <f t="shared" si="1"/>
        <v>6</v>
      </c>
      <c r="H43" s="96">
        <v>47.900999999999996</v>
      </c>
      <c r="I43" s="27">
        <f t="shared" ref="I43:I49" si="8">D43*G43*H43</f>
        <v>574.8119999999999</v>
      </c>
      <c r="J43" s="413"/>
      <c r="K43" s="27">
        <f t="shared" si="2"/>
        <v>0</v>
      </c>
      <c r="M43" s="16"/>
      <c r="N43" s="16"/>
    </row>
    <row r="44" spans="2:14" x14ac:dyDescent="0.3">
      <c r="B44" s="10" t="s">
        <v>40</v>
      </c>
      <c r="C44" s="11" t="s">
        <v>53</v>
      </c>
      <c r="D44" s="97">
        <v>2</v>
      </c>
      <c r="E44" s="99">
        <f t="shared" si="7"/>
        <v>6</v>
      </c>
      <c r="F44" s="93">
        <v>1</v>
      </c>
      <c r="G44" s="100">
        <f t="shared" si="1"/>
        <v>6</v>
      </c>
      <c r="H44" s="96">
        <v>157.5</v>
      </c>
      <c r="I44" s="27">
        <f t="shared" si="8"/>
        <v>1890</v>
      </c>
      <c r="J44" s="413"/>
      <c r="K44" s="27">
        <f t="shared" si="2"/>
        <v>0</v>
      </c>
      <c r="M44" s="16"/>
      <c r="N44" s="16"/>
    </row>
    <row r="45" spans="2:14" x14ac:dyDescent="0.3">
      <c r="B45" s="83" t="s">
        <v>116</v>
      </c>
      <c r="C45" s="11" t="s">
        <v>53</v>
      </c>
      <c r="D45" s="97">
        <v>2</v>
      </c>
      <c r="E45" s="99">
        <f t="shared" si="7"/>
        <v>6</v>
      </c>
      <c r="F45" s="93">
        <v>1</v>
      </c>
      <c r="G45" s="100">
        <f t="shared" si="1"/>
        <v>6</v>
      </c>
      <c r="H45" s="96">
        <v>153.30000000000001</v>
      </c>
      <c r="I45" s="27">
        <f t="shared" si="8"/>
        <v>1839.6000000000001</v>
      </c>
      <c r="J45" s="413"/>
      <c r="K45" s="27">
        <f t="shared" si="2"/>
        <v>0</v>
      </c>
      <c r="M45" s="16"/>
      <c r="N45" s="16"/>
    </row>
    <row r="46" spans="2:14" x14ac:dyDescent="0.3">
      <c r="B46" s="10" t="s">
        <v>5</v>
      </c>
      <c r="C46" s="11" t="s">
        <v>53</v>
      </c>
      <c r="D46" s="97">
        <v>2</v>
      </c>
      <c r="E46" s="99">
        <f t="shared" si="7"/>
        <v>6</v>
      </c>
      <c r="F46" s="93">
        <v>1</v>
      </c>
      <c r="G46" s="100">
        <f t="shared" si="1"/>
        <v>6</v>
      </c>
      <c r="H46" s="96">
        <v>15.970500000000001</v>
      </c>
      <c r="I46" s="27">
        <f t="shared" si="8"/>
        <v>191.64600000000002</v>
      </c>
      <c r="J46" s="413"/>
      <c r="K46" s="27">
        <f t="shared" si="2"/>
        <v>0</v>
      </c>
      <c r="M46" s="16"/>
      <c r="N46" s="16"/>
    </row>
    <row r="47" spans="2:14" x14ac:dyDescent="0.3">
      <c r="B47" s="10" t="s">
        <v>59</v>
      </c>
      <c r="C47" s="11" t="s">
        <v>58</v>
      </c>
      <c r="D47" s="97">
        <v>2</v>
      </c>
      <c r="E47" s="99">
        <f t="shared" si="7"/>
        <v>6</v>
      </c>
      <c r="F47" s="93">
        <v>1</v>
      </c>
      <c r="G47" s="100">
        <f t="shared" si="1"/>
        <v>6</v>
      </c>
      <c r="H47" s="96">
        <v>26.25</v>
      </c>
      <c r="I47" s="27">
        <f t="shared" si="8"/>
        <v>315</v>
      </c>
      <c r="J47" s="413"/>
      <c r="K47" s="27">
        <f t="shared" si="2"/>
        <v>0</v>
      </c>
      <c r="M47" s="16"/>
      <c r="N47" s="16"/>
    </row>
    <row r="48" spans="2:14" x14ac:dyDescent="0.3">
      <c r="B48" s="10" t="s">
        <v>109</v>
      </c>
      <c r="C48" s="11" t="s">
        <v>53</v>
      </c>
      <c r="D48" s="97">
        <v>1</v>
      </c>
      <c r="E48" s="99">
        <f t="shared" si="7"/>
        <v>6</v>
      </c>
      <c r="F48" s="93">
        <v>1</v>
      </c>
      <c r="G48" s="100">
        <f t="shared" si="1"/>
        <v>6</v>
      </c>
      <c r="H48" s="96">
        <v>236.88</v>
      </c>
      <c r="I48" s="27">
        <f t="shared" si="8"/>
        <v>1421.28</v>
      </c>
      <c r="J48" s="413"/>
      <c r="K48" s="27">
        <f t="shared" si="2"/>
        <v>0</v>
      </c>
      <c r="M48" s="16"/>
      <c r="N48" s="16"/>
    </row>
    <row r="49" spans="2:14" x14ac:dyDescent="0.3">
      <c r="B49" s="83" t="s">
        <v>117</v>
      </c>
      <c r="C49" s="11" t="s">
        <v>53</v>
      </c>
      <c r="D49" s="97">
        <v>1</v>
      </c>
      <c r="E49" s="99">
        <f t="shared" si="7"/>
        <v>6</v>
      </c>
      <c r="F49" s="93">
        <v>1</v>
      </c>
      <c r="G49" s="100">
        <f t="shared" si="1"/>
        <v>6</v>
      </c>
      <c r="H49" s="96">
        <v>159.66300000000001</v>
      </c>
      <c r="I49" s="27">
        <f t="shared" si="8"/>
        <v>957.97800000000007</v>
      </c>
      <c r="J49" s="413"/>
      <c r="K49" s="27">
        <f t="shared" si="2"/>
        <v>0</v>
      </c>
      <c r="M49" s="16"/>
      <c r="N49" s="16"/>
    </row>
    <row r="50" spans="2:14" ht="15" x14ac:dyDescent="0.3">
      <c r="B50" s="191" t="s">
        <v>82</v>
      </c>
      <c r="C50" s="192"/>
      <c r="D50" s="193"/>
      <c r="E50" s="197"/>
      <c r="F50" s="198"/>
      <c r="G50" s="198"/>
      <c r="H50" s="198"/>
      <c r="I50" s="198"/>
      <c r="J50" s="198"/>
      <c r="K50" s="199"/>
      <c r="N50" s="16"/>
    </row>
    <row r="51" spans="2:14" x14ac:dyDescent="0.3">
      <c r="B51" s="85" t="s">
        <v>6</v>
      </c>
      <c r="C51" s="11" t="s">
        <v>53</v>
      </c>
      <c r="D51" s="97">
        <v>1</v>
      </c>
      <c r="E51" s="99">
        <f t="shared" ref="E51:E53" si="9">$E$10</f>
        <v>6</v>
      </c>
      <c r="F51" s="93">
        <v>1</v>
      </c>
      <c r="G51" s="100">
        <f t="shared" si="1"/>
        <v>6</v>
      </c>
      <c r="H51" s="96">
        <v>420</v>
      </c>
      <c r="I51" s="27">
        <f>D51*G51*H51</f>
        <v>2520</v>
      </c>
      <c r="J51" s="413"/>
      <c r="K51" s="27">
        <f t="shared" si="2"/>
        <v>0</v>
      </c>
      <c r="M51" s="16"/>
      <c r="N51" s="16"/>
    </row>
    <row r="52" spans="2:14" x14ac:dyDescent="0.3">
      <c r="B52" s="85" t="s">
        <v>7</v>
      </c>
      <c r="C52" s="11" t="s">
        <v>53</v>
      </c>
      <c r="D52" s="97">
        <v>2</v>
      </c>
      <c r="E52" s="99">
        <f t="shared" si="9"/>
        <v>6</v>
      </c>
      <c r="F52" s="93">
        <v>1</v>
      </c>
      <c r="G52" s="100">
        <f t="shared" si="1"/>
        <v>6</v>
      </c>
      <c r="H52" s="96">
        <v>294</v>
      </c>
      <c r="I52" s="27">
        <f>D52*G52*H52</f>
        <v>3528</v>
      </c>
      <c r="J52" s="413"/>
      <c r="K52" s="27">
        <f t="shared" si="2"/>
        <v>0</v>
      </c>
      <c r="M52" s="16"/>
      <c r="N52" s="16"/>
    </row>
    <row r="53" spans="2:14" ht="13.5" thickBot="1" x14ac:dyDescent="0.35">
      <c r="B53" s="86" t="s">
        <v>8</v>
      </c>
      <c r="C53" s="12" t="s">
        <v>53</v>
      </c>
      <c r="D53" s="98">
        <v>2</v>
      </c>
      <c r="E53" s="101">
        <f t="shared" si="9"/>
        <v>6</v>
      </c>
      <c r="F53" s="94">
        <v>1</v>
      </c>
      <c r="G53" s="102">
        <f>E53*F53</f>
        <v>6</v>
      </c>
      <c r="H53" s="28">
        <v>294</v>
      </c>
      <c r="I53" s="29">
        <f>D53*G53*H53</f>
        <v>3528</v>
      </c>
      <c r="J53" s="414"/>
      <c r="K53" s="29">
        <f>D53*G53*J53</f>
        <v>0</v>
      </c>
      <c r="M53" s="16"/>
      <c r="N53" s="16"/>
    </row>
    <row r="54" spans="2:14" x14ac:dyDescent="0.3">
      <c r="B54" s="3"/>
      <c r="C54" s="30"/>
      <c r="D54" s="34"/>
      <c r="E54" s="50"/>
      <c r="F54" s="50"/>
      <c r="G54" s="50"/>
      <c r="H54" s="31"/>
      <c r="I54" s="31"/>
      <c r="J54" s="31"/>
      <c r="K54" s="31"/>
    </row>
    <row r="55" spans="2:14" ht="15.5" thickBot="1" x14ac:dyDescent="0.45">
      <c r="B55" s="3"/>
      <c r="C55" s="30"/>
      <c r="D55" s="34"/>
      <c r="E55" s="50"/>
      <c r="F55" s="50"/>
      <c r="G55" s="50"/>
      <c r="H55" s="35"/>
      <c r="I55" s="18">
        <f>SUM(I10:I53)</f>
        <v>65981.286000000007</v>
      </c>
      <c r="J55" s="15" t="s">
        <v>164</v>
      </c>
      <c r="K55" s="18">
        <f>SUM(K10:K53)</f>
        <v>0</v>
      </c>
    </row>
    <row r="56" spans="2:14" s="9" customFormat="1" ht="12" customHeight="1" thickBot="1" x14ac:dyDescent="0.35">
      <c r="B56" s="32"/>
      <c r="C56" s="33"/>
      <c r="D56" s="34"/>
      <c r="E56" s="50"/>
      <c r="F56" s="50"/>
      <c r="G56" s="50"/>
      <c r="H56" s="31"/>
      <c r="I56" s="31"/>
      <c r="J56" s="31"/>
      <c r="K56" s="31"/>
    </row>
    <row r="57" spans="2:14" s="9" customFormat="1" ht="13.5" hidden="1" customHeight="1" thickBot="1" x14ac:dyDescent="0.35">
      <c r="B57" s="32"/>
      <c r="C57" s="33"/>
      <c r="D57" s="34"/>
      <c r="E57" s="50"/>
      <c r="F57" s="50"/>
      <c r="G57" s="50"/>
      <c r="H57" s="31"/>
      <c r="I57" s="31"/>
      <c r="J57" s="31"/>
      <c r="K57" s="31"/>
    </row>
    <row r="58" spans="2:14" s="9" customFormat="1" ht="49.5" customHeight="1" x14ac:dyDescent="0.3">
      <c r="B58" s="157" t="s">
        <v>140</v>
      </c>
      <c r="C58" s="189" t="s">
        <v>46</v>
      </c>
      <c r="D58" s="161" t="s">
        <v>71</v>
      </c>
      <c r="E58" s="163" t="s">
        <v>168</v>
      </c>
      <c r="F58" s="164" t="s">
        <v>87</v>
      </c>
      <c r="G58" s="165" t="s">
        <v>167</v>
      </c>
      <c r="H58" s="166" t="s">
        <v>158</v>
      </c>
      <c r="I58" s="155" t="s">
        <v>172</v>
      </c>
      <c r="J58" s="153" t="s">
        <v>81</v>
      </c>
      <c r="K58" s="155" t="s">
        <v>173</v>
      </c>
    </row>
    <row r="59" spans="2:14" s="9" customFormat="1" ht="41" customHeight="1" thickBot="1" x14ac:dyDescent="0.35">
      <c r="B59" s="170"/>
      <c r="C59" s="190"/>
      <c r="D59" s="171"/>
      <c r="E59" s="169"/>
      <c r="F59" s="172"/>
      <c r="G59" s="173"/>
      <c r="H59" s="174"/>
      <c r="I59" s="156"/>
      <c r="J59" s="154"/>
      <c r="K59" s="156"/>
    </row>
    <row r="60" spans="2:14" s="9" customFormat="1" ht="15.5" customHeight="1" x14ac:dyDescent="0.3">
      <c r="B60" s="194" t="s">
        <v>0</v>
      </c>
      <c r="C60" s="195"/>
      <c r="D60" s="196"/>
      <c r="E60" s="200"/>
      <c r="F60" s="201"/>
      <c r="G60" s="201"/>
      <c r="H60" s="201"/>
      <c r="I60" s="201"/>
      <c r="J60" s="201"/>
      <c r="K60" s="202"/>
    </row>
    <row r="61" spans="2:14" s="9" customFormat="1" x14ac:dyDescent="0.3">
      <c r="B61" s="6" t="s">
        <v>45</v>
      </c>
      <c r="C61" s="11" t="s">
        <v>48</v>
      </c>
      <c r="D61" s="103">
        <v>68</v>
      </c>
      <c r="E61" s="99">
        <v>2</v>
      </c>
      <c r="F61" s="93">
        <v>2</v>
      </c>
      <c r="G61" s="100">
        <f>E61*F61</f>
        <v>4</v>
      </c>
      <c r="H61" s="96">
        <v>4.3512000000000004</v>
      </c>
      <c r="I61" s="27">
        <f>D61*G61*H61</f>
        <v>1183.5264000000002</v>
      </c>
      <c r="J61" s="413"/>
      <c r="K61" s="27">
        <f>D61*G61*J61</f>
        <v>0</v>
      </c>
      <c r="M61" s="88"/>
      <c r="N61" s="88"/>
    </row>
    <row r="62" spans="2:14" s="9" customFormat="1" x14ac:dyDescent="0.3">
      <c r="B62" s="6" t="s">
        <v>52</v>
      </c>
      <c r="C62" s="7" t="s">
        <v>53</v>
      </c>
      <c r="D62" s="97">
        <v>6</v>
      </c>
      <c r="E62" s="99">
        <f>$E$61</f>
        <v>2</v>
      </c>
      <c r="F62" s="93">
        <v>2</v>
      </c>
      <c r="G62" s="100">
        <f t="shared" ref="G62:G104" si="10">E62*F62</f>
        <v>4</v>
      </c>
      <c r="H62" s="96">
        <v>10.08</v>
      </c>
      <c r="I62" s="27">
        <f t="shared" ref="I62:I104" si="11">D62*G62*H62</f>
        <v>241.92000000000002</v>
      </c>
      <c r="J62" s="413"/>
      <c r="K62" s="27">
        <f t="shared" ref="K62:K104" si="12">D62*G62*J62</f>
        <v>0</v>
      </c>
      <c r="M62" s="88"/>
      <c r="N62" s="88"/>
    </row>
    <row r="63" spans="2:14" s="9" customFormat="1" x14ac:dyDescent="0.3">
      <c r="B63" s="6" t="s">
        <v>49</v>
      </c>
      <c r="C63" s="7" t="s">
        <v>48</v>
      </c>
      <c r="D63" s="97">
        <v>1</v>
      </c>
      <c r="E63" s="99">
        <f t="shared" ref="E63:E73" si="13">$E$61</f>
        <v>2</v>
      </c>
      <c r="F63" s="93">
        <v>2</v>
      </c>
      <c r="G63" s="100">
        <f t="shared" si="10"/>
        <v>4</v>
      </c>
      <c r="H63" s="96">
        <v>7.14</v>
      </c>
      <c r="I63" s="27">
        <f t="shared" si="11"/>
        <v>28.56</v>
      </c>
      <c r="J63" s="413"/>
      <c r="K63" s="27">
        <f t="shared" si="12"/>
        <v>0</v>
      </c>
      <c r="M63" s="88"/>
      <c r="N63" s="88"/>
    </row>
    <row r="64" spans="2:14" s="9" customFormat="1" x14ac:dyDescent="0.3">
      <c r="B64" s="8" t="s">
        <v>54</v>
      </c>
      <c r="C64" s="7" t="s">
        <v>53</v>
      </c>
      <c r="D64" s="97">
        <v>1</v>
      </c>
      <c r="E64" s="99">
        <f t="shared" si="13"/>
        <v>2</v>
      </c>
      <c r="F64" s="93">
        <v>2</v>
      </c>
      <c r="G64" s="100">
        <f t="shared" si="10"/>
        <v>4</v>
      </c>
      <c r="H64" s="96">
        <v>13.440000000000001</v>
      </c>
      <c r="I64" s="27">
        <f t="shared" si="11"/>
        <v>53.760000000000005</v>
      </c>
      <c r="J64" s="413"/>
      <c r="K64" s="27">
        <f t="shared" si="12"/>
        <v>0</v>
      </c>
      <c r="M64" s="88"/>
      <c r="N64" s="88"/>
    </row>
    <row r="65" spans="2:14" s="9" customFormat="1" x14ac:dyDescent="0.3">
      <c r="B65" s="6" t="s">
        <v>50</v>
      </c>
      <c r="C65" s="7" t="s">
        <v>48</v>
      </c>
      <c r="D65" s="97">
        <v>1</v>
      </c>
      <c r="E65" s="99">
        <f t="shared" si="13"/>
        <v>2</v>
      </c>
      <c r="F65" s="93">
        <v>2</v>
      </c>
      <c r="G65" s="100">
        <f t="shared" si="10"/>
        <v>4</v>
      </c>
      <c r="H65" s="96">
        <v>10.08</v>
      </c>
      <c r="I65" s="27">
        <f t="shared" si="11"/>
        <v>40.32</v>
      </c>
      <c r="J65" s="413"/>
      <c r="K65" s="27">
        <f t="shared" si="12"/>
        <v>0</v>
      </c>
      <c r="M65" s="88"/>
      <c r="N65" s="88"/>
    </row>
    <row r="66" spans="2:14" s="9" customFormat="1" x14ac:dyDescent="0.3">
      <c r="B66" s="8" t="s">
        <v>55</v>
      </c>
      <c r="C66" s="7" t="s">
        <v>53</v>
      </c>
      <c r="D66" s="97">
        <v>1</v>
      </c>
      <c r="E66" s="99">
        <f t="shared" si="13"/>
        <v>2</v>
      </c>
      <c r="F66" s="93">
        <v>2</v>
      </c>
      <c r="G66" s="100">
        <f t="shared" si="10"/>
        <v>4</v>
      </c>
      <c r="H66" s="96">
        <v>17.64</v>
      </c>
      <c r="I66" s="27">
        <f t="shared" si="11"/>
        <v>70.56</v>
      </c>
      <c r="J66" s="413"/>
      <c r="K66" s="27">
        <f t="shared" si="12"/>
        <v>0</v>
      </c>
      <c r="M66" s="88"/>
      <c r="N66" s="88"/>
    </row>
    <row r="67" spans="2:14" s="9" customFormat="1" x14ac:dyDescent="0.3">
      <c r="B67" s="8" t="s">
        <v>51</v>
      </c>
      <c r="C67" s="7" t="s">
        <v>48</v>
      </c>
      <c r="D67" s="97">
        <v>1</v>
      </c>
      <c r="E67" s="99">
        <f t="shared" si="13"/>
        <v>2</v>
      </c>
      <c r="F67" s="93">
        <v>2</v>
      </c>
      <c r="G67" s="100">
        <f t="shared" si="10"/>
        <v>4</v>
      </c>
      <c r="H67" s="96">
        <v>10.920000000000002</v>
      </c>
      <c r="I67" s="27">
        <f t="shared" si="11"/>
        <v>43.680000000000007</v>
      </c>
      <c r="J67" s="413"/>
      <c r="K67" s="27">
        <f t="shared" si="12"/>
        <v>0</v>
      </c>
      <c r="M67" s="88"/>
      <c r="N67" s="88"/>
    </row>
    <row r="68" spans="2:14" s="9" customFormat="1" x14ac:dyDescent="0.3">
      <c r="B68" s="8" t="s">
        <v>56</v>
      </c>
      <c r="C68" s="7" t="s">
        <v>53</v>
      </c>
      <c r="D68" s="97">
        <v>1</v>
      </c>
      <c r="E68" s="99">
        <f t="shared" si="13"/>
        <v>2</v>
      </c>
      <c r="F68" s="93">
        <v>2</v>
      </c>
      <c r="G68" s="100">
        <f t="shared" si="10"/>
        <v>4</v>
      </c>
      <c r="H68" s="96">
        <v>22.680000000000003</v>
      </c>
      <c r="I68" s="27">
        <f t="shared" si="11"/>
        <v>90.720000000000013</v>
      </c>
      <c r="J68" s="413"/>
      <c r="K68" s="27">
        <f t="shared" si="12"/>
        <v>0</v>
      </c>
      <c r="M68" s="88"/>
      <c r="N68" s="88"/>
    </row>
    <row r="69" spans="2:14" s="9" customFormat="1" x14ac:dyDescent="0.3">
      <c r="B69" s="6" t="s">
        <v>105</v>
      </c>
      <c r="C69" s="7" t="s">
        <v>53</v>
      </c>
      <c r="D69" s="103">
        <v>8</v>
      </c>
      <c r="E69" s="99">
        <f t="shared" si="13"/>
        <v>2</v>
      </c>
      <c r="F69" s="93">
        <v>2</v>
      </c>
      <c r="G69" s="100">
        <f t="shared" si="10"/>
        <v>4</v>
      </c>
      <c r="H69" s="96">
        <v>24.192</v>
      </c>
      <c r="I69" s="27">
        <f t="shared" si="11"/>
        <v>774.14400000000001</v>
      </c>
      <c r="J69" s="413"/>
      <c r="K69" s="27">
        <f t="shared" si="12"/>
        <v>0</v>
      </c>
      <c r="M69" s="88"/>
      <c r="N69" s="88"/>
    </row>
    <row r="70" spans="2:14" s="9" customFormat="1" x14ac:dyDescent="0.3">
      <c r="B70" s="6" t="s">
        <v>104</v>
      </c>
      <c r="C70" s="7" t="s">
        <v>53</v>
      </c>
      <c r="D70" s="103">
        <v>1</v>
      </c>
      <c r="E70" s="99">
        <f t="shared" si="13"/>
        <v>2</v>
      </c>
      <c r="F70" s="93">
        <v>2</v>
      </c>
      <c r="G70" s="100">
        <f t="shared" si="10"/>
        <v>4</v>
      </c>
      <c r="H70" s="96">
        <v>32.659199999999998</v>
      </c>
      <c r="I70" s="27">
        <f t="shared" si="11"/>
        <v>130.63679999999999</v>
      </c>
      <c r="J70" s="413"/>
      <c r="K70" s="27">
        <f t="shared" si="12"/>
        <v>0</v>
      </c>
      <c r="M70" s="88"/>
      <c r="N70" s="88"/>
    </row>
    <row r="71" spans="2:14" s="9" customFormat="1" x14ac:dyDescent="0.3">
      <c r="B71" s="6" t="s">
        <v>106</v>
      </c>
      <c r="C71" s="7" t="s">
        <v>53</v>
      </c>
      <c r="D71" s="103">
        <v>1</v>
      </c>
      <c r="E71" s="99">
        <f t="shared" si="13"/>
        <v>2</v>
      </c>
      <c r="F71" s="93">
        <v>2</v>
      </c>
      <c r="G71" s="100">
        <f t="shared" si="10"/>
        <v>4</v>
      </c>
      <c r="H71" s="96">
        <v>54.431999999999995</v>
      </c>
      <c r="I71" s="27">
        <f t="shared" si="11"/>
        <v>217.72799999999998</v>
      </c>
      <c r="J71" s="413"/>
      <c r="K71" s="27">
        <f t="shared" si="12"/>
        <v>0</v>
      </c>
      <c r="M71" s="88"/>
      <c r="N71" s="88"/>
    </row>
    <row r="72" spans="2:14" s="9" customFormat="1" x14ac:dyDescent="0.3">
      <c r="B72" s="6" t="s">
        <v>107</v>
      </c>
      <c r="C72" s="7" t="s">
        <v>53</v>
      </c>
      <c r="D72" s="103">
        <v>1</v>
      </c>
      <c r="E72" s="99">
        <f t="shared" si="13"/>
        <v>2</v>
      </c>
      <c r="F72" s="93">
        <v>2</v>
      </c>
      <c r="G72" s="100">
        <f t="shared" si="10"/>
        <v>4</v>
      </c>
      <c r="H72" s="96">
        <v>35.4816</v>
      </c>
      <c r="I72" s="27">
        <f t="shared" si="11"/>
        <v>141.9264</v>
      </c>
      <c r="J72" s="413"/>
      <c r="K72" s="27">
        <f t="shared" si="12"/>
        <v>0</v>
      </c>
      <c r="M72" s="88"/>
      <c r="N72" s="88"/>
    </row>
    <row r="73" spans="2:14" s="9" customFormat="1" x14ac:dyDescent="0.3">
      <c r="B73" s="6" t="s">
        <v>163</v>
      </c>
      <c r="C73" s="7" t="s">
        <v>53</v>
      </c>
      <c r="D73" s="103">
        <v>1</v>
      </c>
      <c r="E73" s="99">
        <f t="shared" si="13"/>
        <v>2</v>
      </c>
      <c r="F73" s="93">
        <v>2</v>
      </c>
      <c r="G73" s="100">
        <f t="shared" si="10"/>
        <v>4</v>
      </c>
      <c r="H73" s="96">
        <v>35.4816</v>
      </c>
      <c r="I73" s="27">
        <f t="shared" si="11"/>
        <v>141.9264</v>
      </c>
      <c r="J73" s="413"/>
      <c r="K73" s="27">
        <f t="shared" si="12"/>
        <v>0</v>
      </c>
      <c r="M73" s="88"/>
      <c r="N73" s="88"/>
    </row>
    <row r="74" spans="2:14" s="9" customFormat="1" ht="15" x14ac:dyDescent="0.3">
      <c r="B74" s="191" t="s">
        <v>1</v>
      </c>
      <c r="C74" s="192"/>
      <c r="D74" s="193"/>
      <c r="E74" s="197"/>
      <c r="F74" s="198"/>
      <c r="G74" s="198"/>
      <c r="H74" s="198"/>
      <c r="I74" s="198"/>
      <c r="J74" s="198"/>
      <c r="K74" s="199"/>
      <c r="M74" s="88"/>
      <c r="N74" s="88"/>
    </row>
    <row r="75" spans="2:14" s="9" customFormat="1" ht="14.5" x14ac:dyDescent="0.3">
      <c r="B75" s="89" t="s">
        <v>120</v>
      </c>
      <c r="C75" s="7" t="s">
        <v>53</v>
      </c>
      <c r="D75" s="103">
        <v>12</v>
      </c>
      <c r="E75" s="99">
        <f t="shared" ref="E75:E88" si="14">$E$61</f>
        <v>2</v>
      </c>
      <c r="F75" s="93">
        <v>2</v>
      </c>
      <c r="G75" s="100">
        <f t="shared" si="10"/>
        <v>4</v>
      </c>
      <c r="H75" s="96">
        <v>10.642799999999999</v>
      </c>
      <c r="I75" s="27">
        <f t="shared" si="11"/>
        <v>510.85439999999994</v>
      </c>
      <c r="J75" s="413"/>
      <c r="K75" s="27">
        <f t="shared" si="12"/>
        <v>0</v>
      </c>
      <c r="M75" s="88"/>
      <c r="N75" s="88"/>
    </row>
    <row r="76" spans="2:14" s="9" customFormat="1" x14ac:dyDescent="0.3">
      <c r="B76" s="89" t="s">
        <v>121</v>
      </c>
      <c r="C76" s="7" t="s">
        <v>53</v>
      </c>
      <c r="D76" s="103">
        <v>24</v>
      </c>
      <c r="E76" s="99">
        <f t="shared" si="14"/>
        <v>2</v>
      </c>
      <c r="F76" s="93">
        <v>2</v>
      </c>
      <c r="G76" s="100">
        <f t="shared" si="10"/>
        <v>4</v>
      </c>
      <c r="H76" s="96">
        <v>39.026400000000002</v>
      </c>
      <c r="I76" s="27">
        <f t="shared" si="11"/>
        <v>3746.5344000000005</v>
      </c>
      <c r="J76" s="413"/>
      <c r="K76" s="27">
        <f t="shared" si="12"/>
        <v>0</v>
      </c>
      <c r="M76" s="88"/>
      <c r="N76" s="88"/>
    </row>
    <row r="77" spans="2:14" s="9" customFormat="1" x14ac:dyDescent="0.3">
      <c r="B77" s="89" t="s">
        <v>122</v>
      </c>
      <c r="C77" s="7" t="s">
        <v>53</v>
      </c>
      <c r="D77" s="103">
        <v>18</v>
      </c>
      <c r="E77" s="99">
        <f t="shared" si="14"/>
        <v>2</v>
      </c>
      <c r="F77" s="93">
        <v>2</v>
      </c>
      <c r="G77" s="100">
        <f t="shared" si="10"/>
        <v>4</v>
      </c>
      <c r="H77" s="96">
        <v>70.963200000000001</v>
      </c>
      <c r="I77" s="27">
        <f t="shared" si="11"/>
        <v>5109.3504000000003</v>
      </c>
      <c r="J77" s="413"/>
      <c r="K77" s="27">
        <f t="shared" si="12"/>
        <v>0</v>
      </c>
      <c r="M77" s="88"/>
      <c r="N77" s="88"/>
    </row>
    <row r="78" spans="2:14" s="9" customFormat="1" x14ac:dyDescent="0.3">
      <c r="B78" s="89" t="s">
        <v>123</v>
      </c>
      <c r="C78" s="7" t="s">
        <v>53</v>
      </c>
      <c r="D78" s="103">
        <v>8</v>
      </c>
      <c r="E78" s="99">
        <f t="shared" si="14"/>
        <v>2</v>
      </c>
      <c r="F78" s="93">
        <v>2</v>
      </c>
      <c r="G78" s="100">
        <f t="shared" si="10"/>
        <v>4</v>
      </c>
      <c r="H78" s="96">
        <v>128.11680000000001</v>
      </c>
      <c r="I78" s="27">
        <f t="shared" si="11"/>
        <v>4099.7376000000004</v>
      </c>
      <c r="J78" s="413"/>
      <c r="K78" s="27">
        <f t="shared" si="12"/>
        <v>0</v>
      </c>
      <c r="M78" s="88"/>
      <c r="N78" s="88"/>
    </row>
    <row r="79" spans="2:14" s="9" customFormat="1" x14ac:dyDescent="0.3">
      <c r="B79" s="89" t="s">
        <v>124</v>
      </c>
      <c r="C79" s="7" t="s">
        <v>53</v>
      </c>
      <c r="D79" s="103">
        <v>1</v>
      </c>
      <c r="E79" s="99">
        <f t="shared" si="14"/>
        <v>2</v>
      </c>
      <c r="F79" s="93">
        <v>2</v>
      </c>
      <c r="G79" s="100">
        <f t="shared" si="10"/>
        <v>4</v>
      </c>
      <c r="H79" s="96">
        <v>108.86399999999999</v>
      </c>
      <c r="I79" s="27">
        <f t="shared" si="11"/>
        <v>435.45599999999996</v>
      </c>
      <c r="J79" s="413"/>
      <c r="K79" s="27">
        <f t="shared" si="12"/>
        <v>0</v>
      </c>
      <c r="M79" s="88"/>
      <c r="N79" s="88"/>
    </row>
    <row r="80" spans="2:14" s="9" customFormat="1" x14ac:dyDescent="0.3">
      <c r="B80" s="89" t="s">
        <v>125</v>
      </c>
      <c r="C80" s="7" t="s">
        <v>53</v>
      </c>
      <c r="D80" s="103">
        <v>1</v>
      </c>
      <c r="E80" s="99">
        <f t="shared" si="14"/>
        <v>2</v>
      </c>
      <c r="F80" s="93">
        <v>2</v>
      </c>
      <c r="G80" s="100">
        <f t="shared" si="10"/>
        <v>4</v>
      </c>
      <c r="H80" s="96">
        <v>70.761600000000001</v>
      </c>
      <c r="I80" s="27">
        <f t="shared" si="11"/>
        <v>283.04640000000001</v>
      </c>
      <c r="J80" s="413"/>
      <c r="K80" s="27">
        <f t="shared" si="12"/>
        <v>0</v>
      </c>
      <c r="M80" s="88"/>
      <c r="N80" s="88"/>
    </row>
    <row r="81" spans="2:14" s="9" customFormat="1" x14ac:dyDescent="0.3">
      <c r="B81" s="89" t="s">
        <v>36</v>
      </c>
      <c r="C81" s="7" t="s">
        <v>53</v>
      </c>
      <c r="D81" s="103">
        <v>1</v>
      </c>
      <c r="E81" s="99">
        <f t="shared" si="14"/>
        <v>2</v>
      </c>
      <c r="F81" s="93">
        <v>2</v>
      </c>
      <c r="G81" s="100">
        <f t="shared" si="10"/>
        <v>4</v>
      </c>
      <c r="H81" s="96">
        <v>102.816</v>
      </c>
      <c r="I81" s="27">
        <f t="shared" si="11"/>
        <v>411.26400000000001</v>
      </c>
      <c r="J81" s="413"/>
      <c r="K81" s="27">
        <f t="shared" si="12"/>
        <v>0</v>
      </c>
      <c r="M81" s="88"/>
      <c r="N81" s="88"/>
    </row>
    <row r="82" spans="2:14" s="9" customFormat="1" x14ac:dyDescent="0.3">
      <c r="B82" s="89" t="s">
        <v>126</v>
      </c>
      <c r="C82" s="7" t="s">
        <v>53</v>
      </c>
      <c r="D82" s="103">
        <v>1</v>
      </c>
      <c r="E82" s="99">
        <f t="shared" si="14"/>
        <v>2</v>
      </c>
      <c r="F82" s="93">
        <v>2</v>
      </c>
      <c r="G82" s="100">
        <f t="shared" si="10"/>
        <v>4</v>
      </c>
      <c r="H82" s="96">
        <v>16.329599999999999</v>
      </c>
      <c r="I82" s="27">
        <f t="shared" si="11"/>
        <v>65.318399999999997</v>
      </c>
      <c r="J82" s="413"/>
      <c r="K82" s="27">
        <f t="shared" si="12"/>
        <v>0</v>
      </c>
      <c r="M82" s="88"/>
      <c r="N82" s="88"/>
    </row>
    <row r="83" spans="2:14" s="9" customFormat="1" x14ac:dyDescent="0.3">
      <c r="B83" s="89" t="s">
        <v>127</v>
      </c>
      <c r="C83" s="7" t="s">
        <v>53</v>
      </c>
      <c r="D83" s="103">
        <v>1</v>
      </c>
      <c r="E83" s="99">
        <f t="shared" si="14"/>
        <v>2</v>
      </c>
      <c r="F83" s="93">
        <v>2</v>
      </c>
      <c r="G83" s="100">
        <f t="shared" si="10"/>
        <v>4</v>
      </c>
      <c r="H83" s="96">
        <v>43.680000000000007</v>
      </c>
      <c r="I83" s="27">
        <f t="shared" si="11"/>
        <v>174.72000000000003</v>
      </c>
      <c r="J83" s="413"/>
      <c r="K83" s="27">
        <f t="shared" si="12"/>
        <v>0</v>
      </c>
      <c r="M83" s="88"/>
      <c r="N83" s="88"/>
    </row>
    <row r="84" spans="2:14" s="9" customFormat="1" x14ac:dyDescent="0.3">
      <c r="B84" s="89" t="s">
        <v>128</v>
      </c>
      <c r="C84" s="7" t="s">
        <v>53</v>
      </c>
      <c r="D84" s="103">
        <v>1</v>
      </c>
      <c r="E84" s="99">
        <f t="shared" si="14"/>
        <v>2</v>
      </c>
      <c r="F84" s="93">
        <v>2</v>
      </c>
      <c r="G84" s="100">
        <f t="shared" si="10"/>
        <v>4</v>
      </c>
      <c r="H84" s="96">
        <v>43.680000000000007</v>
      </c>
      <c r="I84" s="27">
        <f t="shared" si="11"/>
        <v>174.72000000000003</v>
      </c>
      <c r="J84" s="413"/>
      <c r="K84" s="27">
        <f t="shared" si="12"/>
        <v>0</v>
      </c>
      <c r="M84" s="88"/>
      <c r="N84" s="88"/>
    </row>
    <row r="85" spans="2:14" s="9" customFormat="1" x14ac:dyDescent="0.3">
      <c r="B85" s="89" t="s">
        <v>37</v>
      </c>
      <c r="C85" s="7" t="s">
        <v>53</v>
      </c>
      <c r="D85" s="103">
        <v>1</v>
      </c>
      <c r="E85" s="99">
        <f t="shared" si="14"/>
        <v>2</v>
      </c>
      <c r="F85" s="93">
        <v>2</v>
      </c>
      <c r="G85" s="100">
        <f t="shared" si="10"/>
        <v>4</v>
      </c>
      <c r="H85" s="96">
        <v>60.48</v>
      </c>
      <c r="I85" s="27">
        <f t="shared" si="11"/>
        <v>241.92</v>
      </c>
      <c r="J85" s="413"/>
      <c r="K85" s="27">
        <f t="shared" si="12"/>
        <v>0</v>
      </c>
      <c r="M85" s="88"/>
      <c r="N85" s="88"/>
    </row>
    <row r="86" spans="2:14" s="9" customFormat="1" x14ac:dyDescent="0.3">
      <c r="B86" s="89" t="s">
        <v>38</v>
      </c>
      <c r="C86" s="7" t="s">
        <v>53</v>
      </c>
      <c r="D86" s="103">
        <v>1</v>
      </c>
      <c r="E86" s="99">
        <f t="shared" si="14"/>
        <v>2</v>
      </c>
      <c r="F86" s="93">
        <v>2</v>
      </c>
      <c r="G86" s="100">
        <f t="shared" si="10"/>
        <v>4</v>
      </c>
      <c r="H86" s="96">
        <v>21.840000000000003</v>
      </c>
      <c r="I86" s="27">
        <f t="shared" si="11"/>
        <v>87.360000000000014</v>
      </c>
      <c r="J86" s="413"/>
      <c r="K86" s="27">
        <f t="shared" si="12"/>
        <v>0</v>
      </c>
      <c r="M86" s="88"/>
      <c r="N86" s="88"/>
    </row>
    <row r="87" spans="2:14" s="9" customFormat="1" x14ac:dyDescent="0.3">
      <c r="B87" s="89" t="s">
        <v>108</v>
      </c>
      <c r="C87" s="7" t="s">
        <v>53</v>
      </c>
      <c r="D87" s="103">
        <v>1</v>
      </c>
      <c r="E87" s="99">
        <f t="shared" si="14"/>
        <v>2</v>
      </c>
      <c r="F87" s="93">
        <v>2</v>
      </c>
      <c r="G87" s="100">
        <f t="shared" si="10"/>
        <v>4</v>
      </c>
      <c r="H87" s="96">
        <v>21.840000000000003</v>
      </c>
      <c r="I87" s="27">
        <f t="shared" si="11"/>
        <v>87.360000000000014</v>
      </c>
      <c r="J87" s="413"/>
      <c r="K87" s="27">
        <f t="shared" si="12"/>
        <v>0</v>
      </c>
      <c r="M87" s="88"/>
      <c r="N87" s="88"/>
    </row>
    <row r="88" spans="2:14" s="9" customFormat="1" x14ac:dyDescent="0.3">
      <c r="B88" s="89" t="s">
        <v>129</v>
      </c>
      <c r="C88" s="11" t="s">
        <v>53</v>
      </c>
      <c r="D88" s="103">
        <v>8</v>
      </c>
      <c r="E88" s="99">
        <f t="shared" si="14"/>
        <v>2</v>
      </c>
      <c r="F88" s="93">
        <v>2</v>
      </c>
      <c r="G88" s="100">
        <f t="shared" si="10"/>
        <v>4</v>
      </c>
      <c r="H88" s="96">
        <v>70.963200000000001</v>
      </c>
      <c r="I88" s="27">
        <f t="shared" si="11"/>
        <v>2270.8224</v>
      </c>
      <c r="J88" s="413"/>
      <c r="K88" s="27">
        <f t="shared" si="12"/>
        <v>0</v>
      </c>
      <c r="M88" s="88"/>
      <c r="N88" s="88"/>
    </row>
    <row r="89" spans="2:14" s="9" customFormat="1" ht="15" x14ac:dyDescent="0.3">
      <c r="B89" s="191" t="s">
        <v>2</v>
      </c>
      <c r="C89" s="192"/>
      <c r="D89" s="193"/>
      <c r="E89" s="197"/>
      <c r="F89" s="198"/>
      <c r="G89" s="198"/>
      <c r="H89" s="198"/>
      <c r="I89" s="198"/>
      <c r="J89" s="198"/>
      <c r="K89" s="199"/>
      <c r="M89" s="88"/>
      <c r="N89" s="88"/>
    </row>
    <row r="90" spans="2:14" s="9" customFormat="1" x14ac:dyDescent="0.3">
      <c r="B90" s="89" t="s">
        <v>131</v>
      </c>
      <c r="C90" s="11" t="s">
        <v>53</v>
      </c>
      <c r="D90" s="103">
        <v>2</v>
      </c>
      <c r="E90" s="99">
        <f t="shared" ref="E90:E92" si="15">$E$61</f>
        <v>2</v>
      </c>
      <c r="F90" s="93">
        <v>2</v>
      </c>
      <c r="G90" s="100">
        <f t="shared" si="10"/>
        <v>4</v>
      </c>
      <c r="H90" s="96">
        <v>210</v>
      </c>
      <c r="I90" s="27">
        <f t="shared" si="11"/>
        <v>1680</v>
      </c>
      <c r="J90" s="413"/>
      <c r="K90" s="27">
        <f t="shared" si="12"/>
        <v>0</v>
      </c>
      <c r="M90" s="88"/>
      <c r="N90" s="88"/>
    </row>
    <row r="91" spans="2:14" s="9" customFormat="1" x14ac:dyDescent="0.3">
      <c r="B91" s="89" t="s">
        <v>39</v>
      </c>
      <c r="C91" s="11" t="s">
        <v>53</v>
      </c>
      <c r="D91" s="103">
        <v>2</v>
      </c>
      <c r="E91" s="99">
        <f t="shared" si="15"/>
        <v>2</v>
      </c>
      <c r="F91" s="93">
        <v>2</v>
      </c>
      <c r="G91" s="100">
        <f t="shared" si="10"/>
        <v>4</v>
      </c>
      <c r="H91" s="96">
        <v>272.16000000000003</v>
      </c>
      <c r="I91" s="27">
        <f t="shared" si="11"/>
        <v>2177.2800000000002</v>
      </c>
      <c r="J91" s="413"/>
      <c r="K91" s="27">
        <f t="shared" si="12"/>
        <v>0</v>
      </c>
      <c r="M91" s="88"/>
      <c r="N91" s="88"/>
    </row>
    <row r="92" spans="2:14" s="9" customFormat="1" x14ac:dyDescent="0.3">
      <c r="B92" s="84" t="s">
        <v>136</v>
      </c>
      <c r="C92" s="11" t="s">
        <v>53</v>
      </c>
      <c r="D92" s="103">
        <v>2</v>
      </c>
      <c r="E92" s="99">
        <f t="shared" si="15"/>
        <v>2</v>
      </c>
      <c r="F92" s="93">
        <v>2</v>
      </c>
      <c r="G92" s="100">
        <f t="shared" si="10"/>
        <v>4</v>
      </c>
      <c r="H92" s="96">
        <v>191.60399999999998</v>
      </c>
      <c r="I92" s="27">
        <f t="shared" si="11"/>
        <v>1532.8319999999999</v>
      </c>
      <c r="J92" s="413"/>
      <c r="K92" s="27">
        <f t="shared" si="12"/>
        <v>0</v>
      </c>
      <c r="M92" s="88"/>
      <c r="N92" s="88"/>
    </row>
    <row r="93" spans="2:14" s="9" customFormat="1" ht="15" x14ac:dyDescent="0.3">
      <c r="B93" s="191" t="s">
        <v>3</v>
      </c>
      <c r="C93" s="192"/>
      <c r="D93" s="193"/>
      <c r="E93" s="197"/>
      <c r="F93" s="198"/>
      <c r="G93" s="198"/>
      <c r="H93" s="198"/>
      <c r="I93" s="198"/>
      <c r="J93" s="198"/>
      <c r="K93" s="199"/>
      <c r="M93" s="88"/>
      <c r="N93" s="88"/>
    </row>
    <row r="94" spans="2:14" s="9" customFormat="1" x14ac:dyDescent="0.3">
      <c r="B94" s="6" t="s">
        <v>4</v>
      </c>
      <c r="C94" s="11" t="s">
        <v>53</v>
      </c>
      <c r="D94" s="103">
        <v>2</v>
      </c>
      <c r="E94" s="99">
        <f t="shared" ref="E94:E100" si="16">$E$61</f>
        <v>2</v>
      </c>
      <c r="F94" s="93">
        <v>2</v>
      </c>
      <c r="G94" s="100">
        <f t="shared" si="10"/>
        <v>4</v>
      </c>
      <c r="H94" s="96">
        <v>38.320799999999998</v>
      </c>
      <c r="I94" s="27">
        <f t="shared" si="11"/>
        <v>306.56639999999999</v>
      </c>
      <c r="J94" s="413"/>
      <c r="K94" s="38">
        <f t="shared" si="12"/>
        <v>0</v>
      </c>
      <c r="M94" s="88"/>
      <c r="N94" s="88"/>
    </row>
    <row r="95" spans="2:14" s="9" customFormat="1" x14ac:dyDescent="0.3">
      <c r="B95" s="6" t="s">
        <v>40</v>
      </c>
      <c r="C95" s="11" t="s">
        <v>53</v>
      </c>
      <c r="D95" s="103">
        <v>2</v>
      </c>
      <c r="E95" s="99">
        <f t="shared" si="16"/>
        <v>2</v>
      </c>
      <c r="F95" s="93">
        <v>2</v>
      </c>
      <c r="G95" s="100">
        <f t="shared" si="10"/>
        <v>4</v>
      </c>
      <c r="H95" s="96">
        <v>126</v>
      </c>
      <c r="I95" s="27">
        <f t="shared" si="11"/>
        <v>1008</v>
      </c>
      <c r="J95" s="413"/>
      <c r="K95" s="38">
        <f t="shared" si="12"/>
        <v>0</v>
      </c>
      <c r="M95" s="88"/>
      <c r="N95" s="88"/>
    </row>
    <row r="96" spans="2:14" s="9" customFormat="1" x14ac:dyDescent="0.3">
      <c r="B96" s="89" t="s">
        <v>116</v>
      </c>
      <c r="C96" s="11" t="s">
        <v>53</v>
      </c>
      <c r="D96" s="103">
        <v>2</v>
      </c>
      <c r="E96" s="99">
        <f t="shared" si="16"/>
        <v>2</v>
      </c>
      <c r="F96" s="93">
        <v>2</v>
      </c>
      <c r="G96" s="100">
        <f t="shared" si="10"/>
        <v>4</v>
      </c>
      <c r="H96" s="96">
        <v>122.64</v>
      </c>
      <c r="I96" s="27">
        <f t="shared" si="11"/>
        <v>981.12</v>
      </c>
      <c r="J96" s="413"/>
      <c r="K96" s="38">
        <f t="shared" si="12"/>
        <v>0</v>
      </c>
      <c r="M96" s="88"/>
      <c r="N96" s="88"/>
    </row>
    <row r="97" spans="2:14" s="9" customFormat="1" x14ac:dyDescent="0.3">
      <c r="B97" s="6" t="s">
        <v>5</v>
      </c>
      <c r="C97" s="11" t="s">
        <v>53</v>
      </c>
      <c r="D97" s="103">
        <v>2</v>
      </c>
      <c r="E97" s="99">
        <f t="shared" si="16"/>
        <v>2</v>
      </c>
      <c r="F97" s="93">
        <v>2</v>
      </c>
      <c r="G97" s="100">
        <f t="shared" si="10"/>
        <v>4</v>
      </c>
      <c r="H97" s="96">
        <v>12.776400000000001</v>
      </c>
      <c r="I97" s="27">
        <f t="shared" si="11"/>
        <v>102.21120000000001</v>
      </c>
      <c r="J97" s="413"/>
      <c r="K97" s="38">
        <f t="shared" si="12"/>
        <v>0</v>
      </c>
      <c r="M97" s="88"/>
      <c r="N97" s="88"/>
    </row>
    <row r="98" spans="2:14" s="9" customFormat="1" x14ac:dyDescent="0.3">
      <c r="B98" s="6" t="s">
        <v>59</v>
      </c>
      <c r="C98" s="11" t="s">
        <v>58</v>
      </c>
      <c r="D98" s="103">
        <v>2</v>
      </c>
      <c r="E98" s="99">
        <f t="shared" si="16"/>
        <v>2</v>
      </c>
      <c r="F98" s="93">
        <v>2</v>
      </c>
      <c r="G98" s="100">
        <f t="shared" si="10"/>
        <v>4</v>
      </c>
      <c r="H98" s="96">
        <v>26.25</v>
      </c>
      <c r="I98" s="27">
        <f t="shared" si="11"/>
        <v>210</v>
      </c>
      <c r="J98" s="413"/>
      <c r="K98" s="38">
        <f t="shared" si="12"/>
        <v>0</v>
      </c>
      <c r="M98" s="88"/>
      <c r="N98" s="88"/>
    </row>
    <row r="99" spans="2:14" s="9" customFormat="1" x14ac:dyDescent="0.3">
      <c r="B99" s="6" t="s">
        <v>109</v>
      </c>
      <c r="C99" s="11" t="s">
        <v>53</v>
      </c>
      <c r="D99" s="103">
        <v>1</v>
      </c>
      <c r="E99" s="99">
        <f t="shared" si="16"/>
        <v>2</v>
      </c>
      <c r="F99" s="93">
        <v>2</v>
      </c>
      <c r="G99" s="100">
        <f t="shared" si="10"/>
        <v>4</v>
      </c>
      <c r="H99" s="96">
        <v>189.50399999999999</v>
      </c>
      <c r="I99" s="27">
        <f t="shared" si="11"/>
        <v>758.01599999999996</v>
      </c>
      <c r="J99" s="413"/>
      <c r="K99" s="38">
        <f t="shared" si="12"/>
        <v>0</v>
      </c>
      <c r="M99" s="88"/>
      <c r="N99" s="88"/>
    </row>
    <row r="100" spans="2:14" s="9" customFormat="1" x14ac:dyDescent="0.3">
      <c r="B100" s="89" t="s">
        <v>117</v>
      </c>
      <c r="C100" s="11" t="s">
        <v>53</v>
      </c>
      <c r="D100" s="103">
        <v>1</v>
      </c>
      <c r="E100" s="99">
        <f t="shared" si="16"/>
        <v>2</v>
      </c>
      <c r="F100" s="93">
        <v>2</v>
      </c>
      <c r="G100" s="100">
        <f t="shared" si="10"/>
        <v>4</v>
      </c>
      <c r="H100" s="96">
        <v>127.7304</v>
      </c>
      <c r="I100" s="27">
        <f t="shared" si="11"/>
        <v>510.92160000000001</v>
      </c>
      <c r="J100" s="413"/>
      <c r="K100" s="38">
        <f t="shared" si="12"/>
        <v>0</v>
      </c>
      <c r="M100" s="88"/>
      <c r="N100" s="88"/>
    </row>
    <row r="101" spans="2:14" s="9" customFormat="1" ht="15" x14ac:dyDescent="0.3">
      <c r="B101" s="191" t="s">
        <v>82</v>
      </c>
      <c r="C101" s="192"/>
      <c r="D101" s="193"/>
      <c r="E101" s="197"/>
      <c r="F101" s="198"/>
      <c r="G101" s="198"/>
      <c r="H101" s="198"/>
      <c r="I101" s="198"/>
      <c r="J101" s="198"/>
      <c r="K101" s="199"/>
      <c r="M101" s="88"/>
      <c r="N101" s="88"/>
    </row>
    <row r="102" spans="2:14" s="9" customFormat="1" x14ac:dyDescent="0.3">
      <c r="B102" s="8" t="s">
        <v>6</v>
      </c>
      <c r="C102" s="11" t="s">
        <v>53</v>
      </c>
      <c r="D102" s="103">
        <v>1</v>
      </c>
      <c r="E102" s="99">
        <f t="shared" ref="E102:E104" si="17">$E$61</f>
        <v>2</v>
      </c>
      <c r="F102" s="93">
        <v>2</v>
      </c>
      <c r="G102" s="100">
        <f t="shared" si="10"/>
        <v>4</v>
      </c>
      <c r="H102" s="96">
        <v>420</v>
      </c>
      <c r="I102" s="27">
        <f t="shared" si="11"/>
        <v>1680</v>
      </c>
      <c r="J102" s="413"/>
      <c r="K102" s="38">
        <f t="shared" si="12"/>
        <v>0</v>
      </c>
      <c r="M102" s="88"/>
      <c r="N102" s="88"/>
    </row>
    <row r="103" spans="2:14" s="9" customFormat="1" x14ac:dyDescent="0.3">
      <c r="B103" s="8" t="s">
        <v>7</v>
      </c>
      <c r="C103" s="11" t="s">
        <v>53</v>
      </c>
      <c r="D103" s="103">
        <v>2</v>
      </c>
      <c r="E103" s="99">
        <f t="shared" si="17"/>
        <v>2</v>
      </c>
      <c r="F103" s="93">
        <v>2</v>
      </c>
      <c r="G103" s="100">
        <f t="shared" si="10"/>
        <v>4</v>
      </c>
      <c r="H103" s="96">
        <v>294</v>
      </c>
      <c r="I103" s="27">
        <f t="shared" si="11"/>
        <v>2352</v>
      </c>
      <c r="J103" s="413"/>
      <c r="K103" s="38">
        <f t="shared" si="12"/>
        <v>0</v>
      </c>
      <c r="M103" s="88"/>
      <c r="N103" s="88"/>
    </row>
    <row r="104" spans="2:14" s="9" customFormat="1" ht="13.5" thickBot="1" x14ac:dyDescent="0.35">
      <c r="B104" s="90" t="s">
        <v>8</v>
      </c>
      <c r="C104" s="12" t="s">
        <v>53</v>
      </c>
      <c r="D104" s="104">
        <v>2</v>
      </c>
      <c r="E104" s="101">
        <f t="shared" si="17"/>
        <v>2</v>
      </c>
      <c r="F104" s="94">
        <v>2</v>
      </c>
      <c r="G104" s="102">
        <f t="shared" si="10"/>
        <v>4</v>
      </c>
      <c r="H104" s="28">
        <v>294</v>
      </c>
      <c r="I104" s="29">
        <f t="shared" si="11"/>
        <v>2352</v>
      </c>
      <c r="J104" s="414"/>
      <c r="K104" s="39">
        <f t="shared" si="12"/>
        <v>0</v>
      </c>
      <c r="M104" s="88"/>
      <c r="N104" s="88"/>
    </row>
    <row r="105" spans="2:14" s="9" customFormat="1" x14ac:dyDescent="0.3">
      <c r="B105" s="32"/>
      <c r="C105" s="33"/>
      <c r="D105" s="34"/>
      <c r="E105" s="50"/>
      <c r="F105" s="50"/>
      <c r="G105" s="50"/>
      <c r="H105" s="31"/>
      <c r="I105" s="31"/>
      <c r="J105" s="31"/>
      <c r="K105" s="31"/>
    </row>
    <row r="106" spans="2:14" s="9" customFormat="1" ht="15.5" thickBot="1" x14ac:dyDescent="0.45">
      <c r="B106" s="32"/>
      <c r="C106" s="33"/>
      <c r="D106" s="34"/>
      <c r="E106" s="50"/>
      <c r="F106" s="50"/>
      <c r="G106" s="50"/>
      <c r="H106" s="35"/>
      <c r="I106" s="18">
        <f>SUM(I61:I104)</f>
        <v>36508.819199999998</v>
      </c>
      <c r="J106" s="15" t="s">
        <v>164</v>
      </c>
      <c r="K106" s="18">
        <f>SUM(K61:K104)</f>
        <v>0</v>
      </c>
    </row>
    <row r="107" spans="2:14" s="9" customFormat="1" x14ac:dyDescent="0.3">
      <c r="B107" s="32"/>
      <c r="C107" s="33"/>
      <c r="D107" s="34"/>
      <c r="E107" s="50"/>
      <c r="F107" s="50"/>
      <c r="G107" s="50"/>
      <c r="H107" s="31"/>
      <c r="I107" s="31"/>
      <c r="J107" s="31"/>
      <c r="K107" s="31"/>
    </row>
    <row r="108" spans="2:14" s="9" customFormat="1" ht="1" customHeight="1" thickBot="1" x14ac:dyDescent="0.35">
      <c r="B108" s="32"/>
      <c r="C108" s="33"/>
      <c r="D108" s="34"/>
      <c r="E108" s="50"/>
      <c r="F108" s="50"/>
      <c r="G108" s="50"/>
      <c r="H108" s="31"/>
      <c r="I108" s="31"/>
      <c r="J108" s="31"/>
      <c r="K108" s="31"/>
    </row>
    <row r="109" spans="2:14" s="9" customFormat="1" ht="38" customHeight="1" x14ac:dyDescent="0.3">
      <c r="B109" s="157" t="s">
        <v>140</v>
      </c>
      <c r="C109" s="159" t="s">
        <v>46</v>
      </c>
      <c r="D109" s="161" t="s">
        <v>71</v>
      </c>
      <c r="E109" s="163" t="s">
        <v>169</v>
      </c>
      <c r="F109" s="164" t="s">
        <v>87</v>
      </c>
      <c r="G109" s="165" t="s">
        <v>167</v>
      </c>
      <c r="H109" s="166" t="s">
        <v>158</v>
      </c>
      <c r="I109" s="155" t="s">
        <v>174</v>
      </c>
      <c r="J109" s="166" t="s">
        <v>81</v>
      </c>
      <c r="K109" s="155" t="s">
        <v>175</v>
      </c>
    </row>
    <row r="110" spans="2:14" s="9" customFormat="1" ht="58.5" customHeight="1" thickBot="1" x14ac:dyDescent="0.35">
      <c r="B110" s="158"/>
      <c r="C110" s="160"/>
      <c r="D110" s="162"/>
      <c r="E110" s="169"/>
      <c r="F110" s="172"/>
      <c r="G110" s="173"/>
      <c r="H110" s="174"/>
      <c r="I110" s="156"/>
      <c r="J110" s="233"/>
      <c r="K110" s="156"/>
    </row>
    <row r="111" spans="2:14" s="9" customFormat="1" ht="15.5" customHeight="1" x14ac:dyDescent="0.3">
      <c r="B111" s="206" t="s">
        <v>0</v>
      </c>
      <c r="C111" s="207"/>
      <c r="D111" s="207"/>
      <c r="E111" s="422"/>
      <c r="F111" s="423"/>
      <c r="G111" s="425"/>
      <c r="H111" s="422"/>
      <c r="I111" s="423"/>
      <c r="J111" s="423"/>
      <c r="K111" s="424"/>
    </row>
    <row r="112" spans="2:14" s="9" customFormat="1" x14ac:dyDescent="0.3">
      <c r="B112" s="6" t="s">
        <v>45</v>
      </c>
      <c r="C112" s="11" t="s">
        <v>48</v>
      </c>
      <c r="D112" s="97">
        <v>68</v>
      </c>
      <c r="E112" s="99">
        <v>2</v>
      </c>
      <c r="F112" s="93">
        <v>3</v>
      </c>
      <c r="G112" s="426">
        <f>E112*F112</f>
        <v>6</v>
      </c>
      <c r="H112" s="96">
        <v>3.6259999999999999</v>
      </c>
      <c r="I112" s="415">
        <f>D112*G112*H112</f>
        <v>1479.4079999999999</v>
      </c>
      <c r="J112" s="416"/>
      <c r="K112" s="27">
        <f>D112*G112*J112</f>
        <v>0</v>
      </c>
      <c r="M112" s="88"/>
      <c r="N112" s="88"/>
    </row>
    <row r="113" spans="2:14" s="9" customFormat="1" x14ac:dyDescent="0.3">
      <c r="B113" s="6" t="s">
        <v>52</v>
      </c>
      <c r="C113" s="7" t="s">
        <v>53</v>
      </c>
      <c r="D113" s="97">
        <v>6</v>
      </c>
      <c r="E113" s="99">
        <f>$E$112</f>
        <v>2</v>
      </c>
      <c r="F113" s="93">
        <v>3</v>
      </c>
      <c r="G113" s="426">
        <f t="shared" ref="G113:G124" si="18">E113*F113</f>
        <v>6</v>
      </c>
      <c r="H113" s="96">
        <v>8.4</v>
      </c>
      <c r="I113" s="415">
        <f t="shared" ref="I113:I124" si="19">D113*G113*H113</f>
        <v>302.40000000000003</v>
      </c>
      <c r="J113" s="416"/>
      <c r="K113" s="27">
        <f t="shared" ref="K113:K124" si="20">D113*G113*J113</f>
        <v>0</v>
      </c>
      <c r="M113" s="88"/>
      <c r="N113" s="88"/>
    </row>
    <row r="114" spans="2:14" s="9" customFormat="1" x14ac:dyDescent="0.3">
      <c r="B114" s="6" t="s">
        <v>49</v>
      </c>
      <c r="C114" s="7" t="s">
        <v>48</v>
      </c>
      <c r="D114" s="97">
        <v>1</v>
      </c>
      <c r="E114" s="99">
        <f t="shared" ref="E114:E124" si="21">$E$112</f>
        <v>2</v>
      </c>
      <c r="F114" s="93">
        <v>3</v>
      </c>
      <c r="G114" s="426">
        <f t="shared" si="18"/>
        <v>6</v>
      </c>
      <c r="H114" s="96">
        <v>5.95</v>
      </c>
      <c r="I114" s="415">
        <f t="shared" si="19"/>
        <v>35.700000000000003</v>
      </c>
      <c r="J114" s="416"/>
      <c r="K114" s="27">
        <f t="shared" si="20"/>
        <v>0</v>
      </c>
      <c r="M114" s="88"/>
      <c r="N114" s="88"/>
    </row>
    <row r="115" spans="2:14" s="9" customFormat="1" x14ac:dyDescent="0.3">
      <c r="B115" s="8" t="s">
        <v>54</v>
      </c>
      <c r="C115" s="7" t="s">
        <v>53</v>
      </c>
      <c r="D115" s="97">
        <v>1</v>
      </c>
      <c r="E115" s="99">
        <f t="shared" si="21"/>
        <v>2</v>
      </c>
      <c r="F115" s="93">
        <v>3</v>
      </c>
      <c r="G115" s="426">
        <f t="shared" si="18"/>
        <v>6</v>
      </c>
      <c r="H115" s="96">
        <v>11.2</v>
      </c>
      <c r="I115" s="415">
        <f t="shared" si="19"/>
        <v>67.199999999999989</v>
      </c>
      <c r="J115" s="416"/>
      <c r="K115" s="27">
        <f t="shared" si="20"/>
        <v>0</v>
      </c>
      <c r="M115" s="88"/>
      <c r="N115" s="88"/>
    </row>
    <row r="116" spans="2:14" s="9" customFormat="1" x14ac:dyDescent="0.3">
      <c r="B116" s="6" t="s">
        <v>50</v>
      </c>
      <c r="C116" s="7" t="s">
        <v>48</v>
      </c>
      <c r="D116" s="97">
        <v>1</v>
      </c>
      <c r="E116" s="99">
        <f t="shared" si="21"/>
        <v>2</v>
      </c>
      <c r="F116" s="93">
        <v>3</v>
      </c>
      <c r="G116" s="426">
        <f t="shared" si="18"/>
        <v>6</v>
      </c>
      <c r="H116" s="96">
        <v>8.4</v>
      </c>
      <c r="I116" s="415">
        <f t="shared" si="19"/>
        <v>50.400000000000006</v>
      </c>
      <c r="J116" s="416"/>
      <c r="K116" s="27">
        <f t="shared" si="20"/>
        <v>0</v>
      </c>
      <c r="M116" s="88"/>
      <c r="N116" s="88"/>
    </row>
    <row r="117" spans="2:14" s="9" customFormat="1" x14ac:dyDescent="0.3">
      <c r="B117" s="8" t="s">
        <v>55</v>
      </c>
      <c r="C117" s="7" t="s">
        <v>53</v>
      </c>
      <c r="D117" s="97">
        <v>1</v>
      </c>
      <c r="E117" s="99">
        <f t="shared" si="21"/>
        <v>2</v>
      </c>
      <c r="F117" s="93">
        <v>3</v>
      </c>
      <c r="G117" s="426">
        <f t="shared" si="18"/>
        <v>6</v>
      </c>
      <c r="H117" s="96">
        <v>14.700000000000001</v>
      </c>
      <c r="I117" s="415">
        <f t="shared" si="19"/>
        <v>88.2</v>
      </c>
      <c r="J117" s="416"/>
      <c r="K117" s="27">
        <f t="shared" si="20"/>
        <v>0</v>
      </c>
      <c r="M117" s="88"/>
      <c r="N117" s="88"/>
    </row>
    <row r="118" spans="2:14" s="9" customFormat="1" x14ac:dyDescent="0.3">
      <c r="B118" s="8" t="s">
        <v>51</v>
      </c>
      <c r="C118" s="7" t="s">
        <v>48</v>
      </c>
      <c r="D118" s="97">
        <v>1</v>
      </c>
      <c r="E118" s="99">
        <f t="shared" si="21"/>
        <v>2</v>
      </c>
      <c r="F118" s="93">
        <v>3</v>
      </c>
      <c r="G118" s="426">
        <f t="shared" si="18"/>
        <v>6</v>
      </c>
      <c r="H118" s="96">
        <v>9.1</v>
      </c>
      <c r="I118" s="415">
        <f t="shared" si="19"/>
        <v>54.599999999999994</v>
      </c>
      <c r="J118" s="416"/>
      <c r="K118" s="27">
        <f t="shared" si="20"/>
        <v>0</v>
      </c>
      <c r="M118" s="88"/>
      <c r="N118" s="88"/>
    </row>
    <row r="119" spans="2:14" s="9" customFormat="1" x14ac:dyDescent="0.3">
      <c r="B119" s="8" t="s">
        <v>56</v>
      </c>
      <c r="C119" s="7" t="s">
        <v>53</v>
      </c>
      <c r="D119" s="97">
        <v>1</v>
      </c>
      <c r="E119" s="99">
        <f t="shared" si="21"/>
        <v>2</v>
      </c>
      <c r="F119" s="93">
        <v>3</v>
      </c>
      <c r="G119" s="426">
        <f t="shared" si="18"/>
        <v>6</v>
      </c>
      <c r="H119" s="96">
        <v>18.900000000000002</v>
      </c>
      <c r="I119" s="415">
        <f t="shared" si="19"/>
        <v>113.4</v>
      </c>
      <c r="J119" s="416"/>
      <c r="K119" s="27">
        <f t="shared" si="20"/>
        <v>0</v>
      </c>
      <c r="M119" s="88"/>
      <c r="N119" s="88"/>
    </row>
    <row r="120" spans="2:14" s="9" customFormat="1" x14ac:dyDescent="0.3">
      <c r="B120" s="6" t="s">
        <v>105</v>
      </c>
      <c r="C120" s="7" t="s">
        <v>53</v>
      </c>
      <c r="D120" s="97">
        <v>8</v>
      </c>
      <c r="E120" s="99">
        <f t="shared" si="21"/>
        <v>2</v>
      </c>
      <c r="F120" s="93">
        <v>3</v>
      </c>
      <c r="G120" s="426">
        <f t="shared" si="18"/>
        <v>6</v>
      </c>
      <c r="H120" s="96">
        <v>20.16</v>
      </c>
      <c r="I120" s="415">
        <f t="shared" si="19"/>
        <v>967.68000000000006</v>
      </c>
      <c r="J120" s="416"/>
      <c r="K120" s="27">
        <f t="shared" si="20"/>
        <v>0</v>
      </c>
      <c r="M120" s="88"/>
      <c r="N120" s="88"/>
    </row>
    <row r="121" spans="2:14" s="9" customFormat="1" x14ac:dyDescent="0.3">
      <c r="B121" s="6" t="s">
        <v>104</v>
      </c>
      <c r="C121" s="7" t="s">
        <v>53</v>
      </c>
      <c r="D121" s="97">
        <v>1</v>
      </c>
      <c r="E121" s="99">
        <f t="shared" si="21"/>
        <v>2</v>
      </c>
      <c r="F121" s="93">
        <v>3</v>
      </c>
      <c r="G121" s="426">
        <f t="shared" si="18"/>
        <v>6</v>
      </c>
      <c r="H121" s="96">
        <v>27.216000000000005</v>
      </c>
      <c r="I121" s="415">
        <f t="shared" si="19"/>
        <v>163.29600000000002</v>
      </c>
      <c r="J121" s="416"/>
      <c r="K121" s="27">
        <f t="shared" si="20"/>
        <v>0</v>
      </c>
      <c r="M121" s="88"/>
      <c r="N121" s="88"/>
    </row>
    <row r="122" spans="2:14" s="9" customFormat="1" x14ac:dyDescent="0.3">
      <c r="B122" s="6" t="s">
        <v>106</v>
      </c>
      <c r="C122" s="7" t="s">
        <v>53</v>
      </c>
      <c r="D122" s="97">
        <v>1</v>
      </c>
      <c r="E122" s="99">
        <f t="shared" si="21"/>
        <v>2</v>
      </c>
      <c r="F122" s="93">
        <v>3</v>
      </c>
      <c r="G122" s="426">
        <f t="shared" si="18"/>
        <v>6</v>
      </c>
      <c r="H122" s="96">
        <v>45.36</v>
      </c>
      <c r="I122" s="415">
        <f t="shared" si="19"/>
        <v>272.15999999999997</v>
      </c>
      <c r="J122" s="416"/>
      <c r="K122" s="27">
        <f t="shared" si="20"/>
        <v>0</v>
      </c>
      <c r="M122" s="88"/>
      <c r="N122" s="88"/>
    </row>
    <row r="123" spans="2:14" s="9" customFormat="1" x14ac:dyDescent="0.3">
      <c r="B123" s="6" t="s">
        <v>107</v>
      </c>
      <c r="C123" s="7" t="s">
        <v>53</v>
      </c>
      <c r="D123" s="97">
        <v>1</v>
      </c>
      <c r="E123" s="99">
        <f t="shared" si="21"/>
        <v>2</v>
      </c>
      <c r="F123" s="93">
        <v>3</v>
      </c>
      <c r="G123" s="426">
        <f t="shared" si="18"/>
        <v>6</v>
      </c>
      <c r="H123" s="96">
        <v>29.568000000000001</v>
      </c>
      <c r="I123" s="415">
        <f t="shared" si="19"/>
        <v>177.40800000000002</v>
      </c>
      <c r="J123" s="416"/>
      <c r="K123" s="27">
        <f t="shared" si="20"/>
        <v>0</v>
      </c>
      <c r="M123" s="88"/>
      <c r="N123" s="88"/>
    </row>
    <row r="124" spans="2:14" s="9" customFormat="1" x14ac:dyDescent="0.3">
      <c r="B124" s="6" t="s">
        <v>163</v>
      </c>
      <c r="C124" s="7" t="s">
        <v>53</v>
      </c>
      <c r="D124" s="97">
        <v>1</v>
      </c>
      <c r="E124" s="99">
        <f t="shared" si="21"/>
        <v>2</v>
      </c>
      <c r="F124" s="93">
        <v>3</v>
      </c>
      <c r="G124" s="426">
        <f t="shared" si="18"/>
        <v>6</v>
      </c>
      <c r="H124" s="96">
        <v>29.568000000000001</v>
      </c>
      <c r="I124" s="415">
        <f t="shared" si="19"/>
        <v>177.40800000000002</v>
      </c>
      <c r="J124" s="416"/>
      <c r="K124" s="27">
        <f t="shared" si="20"/>
        <v>0</v>
      </c>
      <c r="M124" s="88"/>
      <c r="N124" s="88"/>
    </row>
    <row r="125" spans="2:14" s="9" customFormat="1" ht="15" x14ac:dyDescent="0.3">
      <c r="B125" s="191" t="s">
        <v>1</v>
      </c>
      <c r="C125" s="192"/>
      <c r="D125" s="192"/>
      <c r="E125" s="419"/>
      <c r="F125" s="420"/>
      <c r="G125" s="427"/>
      <c r="H125" s="419"/>
      <c r="I125" s="420"/>
      <c r="J125" s="420"/>
      <c r="K125" s="421"/>
      <c r="M125" s="88"/>
      <c r="N125" s="88"/>
    </row>
    <row r="126" spans="2:14" s="9" customFormat="1" ht="14.5" x14ac:dyDescent="0.3">
      <c r="B126" s="89" t="s">
        <v>120</v>
      </c>
      <c r="C126" s="7" t="s">
        <v>53</v>
      </c>
      <c r="D126" s="97">
        <v>12</v>
      </c>
      <c r="E126" s="99">
        <f t="shared" ref="E126:E139" si="22">$E$112</f>
        <v>2</v>
      </c>
      <c r="F126" s="93">
        <v>3</v>
      </c>
      <c r="G126" s="426">
        <f t="shared" ref="G126:G139" si="23">E126*F126</f>
        <v>6</v>
      </c>
      <c r="H126" s="96">
        <v>8.8690000000000015</v>
      </c>
      <c r="I126" s="415">
        <f t="shared" ref="I126:I139" si="24">D126*G126*H126</f>
        <v>638.5680000000001</v>
      </c>
      <c r="J126" s="416"/>
      <c r="K126" s="27">
        <f t="shared" ref="K126:K139" si="25">D126*G126*J126</f>
        <v>0</v>
      </c>
      <c r="M126" s="88"/>
      <c r="N126" s="88"/>
    </row>
    <row r="127" spans="2:14" s="9" customFormat="1" x14ac:dyDescent="0.3">
      <c r="B127" s="89" t="s">
        <v>121</v>
      </c>
      <c r="C127" s="7" t="s">
        <v>53</v>
      </c>
      <c r="D127" s="97">
        <v>24</v>
      </c>
      <c r="E127" s="99">
        <f t="shared" si="22"/>
        <v>2</v>
      </c>
      <c r="F127" s="93">
        <v>3</v>
      </c>
      <c r="G127" s="426">
        <f t="shared" si="23"/>
        <v>6</v>
      </c>
      <c r="H127" s="96">
        <v>32.521999999999998</v>
      </c>
      <c r="I127" s="415">
        <f t="shared" si="24"/>
        <v>4683.1679999999997</v>
      </c>
      <c r="J127" s="416"/>
      <c r="K127" s="27">
        <f t="shared" si="25"/>
        <v>0</v>
      </c>
      <c r="M127" s="88"/>
      <c r="N127" s="88"/>
    </row>
    <row r="128" spans="2:14" s="9" customFormat="1" x14ac:dyDescent="0.3">
      <c r="B128" s="89" t="s">
        <v>122</v>
      </c>
      <c r="C128" s="7" t="s">
        <v>53</v>
      </c>
      <c r="D128" s="97">
        <v>18</v>
      </c>
      <c r="E128" s="99">
        <f t="shared" si="22"/>
        <v>2</v>
      </c>
      <c r="F128" s="93">
        <v>3</v>
      </c>
      <c r="G128" s="426">
        <f t="shared" si="23"/>
        <v>6</v>
      </c>
      <c r="H128" s="96">
        <v>59.136000000000003</v>
      </c>
      <c r="I128" s="415">
        <f t="shared" si="24"/>
        <v>6386.6880000000001</v>
      </c>
      <c r="J128" s="416"/>
      <c r="K128" s="27">
        <f t="shared" si="25"/>
        <v>0</v>
      </c>
      <c r="M128" s="88"/>
      <c r="N128" s="88"/>
    </row>
    <row r="129" spans="2:14" s="9" customFormat="1" x14ac:dyDescent="0.3">
      <c r="B129" s="89" t="s">
        <v>123</v>
      </c>
      <c r="C129" s="7" t="s">
        <v>53</v>
      </c>
      <c r="D129" s="97">
        <v>8</v>
      </c>
      <c r="E129" s="99">
        <f t="shared" si="22"/>
        <v>2</v>
      </c>
      <c r="F129" s="93">
        <v>3</v>
      </c>
      <c r="G129" s="426">
        <f t="shared" si="23"/>
        <v>6</v>
      </c>
      <c r="H129" s="96">
        <v>106.76400000000001</v>
      </c>
      <c r="I129" s="415">
        <f t="shared" si="24"/>
        <v>5124.6720000000005</v>
      </c>
      <c r="J129" s="416"/>
      <c r="K129" s="27">
        <f t="shared" si="25"/>
        <v>0</v>
      </c>
      <c r="M129" s="88"/>
      <c r="N129" s="88"/>
    </row>
    <row r="130" spans="2:14" s="9" customFormat="1" x14ac:dyDescent="0.3">
      <c r="B130" s="89" t="s">
        <v>124</v>
      </c>
      <c r="C130" s="7" t="s">
        <v>53</v>
      </c>
      <c r="D130" s="97">
        <v>1</v>
      </c>
      <c r="E130" s="99">
        <f t="shared" si="22"/>
        <v>2</v>
      </c>
      <c r="F130" s="93">
        <v>3</v>
      </c>
      <c r="G130" s="426">
        <f t="shared" si="23"/>
        <v>6</v>
      </c>
      <c r="H130" s="96">
        <v>90.72</v>
      </c>
      <c r="I130" s="415">
        <f t="shared" si="24"/>
        <v>544.31999999999994</v>
      </c>
      <c r="J130" s="416"/>
      <c r="K130" s="27">
        <f t="shared" si="25"/>
        <v>0</v>
      </c>
      <c r="M130" s="88"/>
      <c r="N130" s="88"/>
    </row>
    <row r="131" spans="2:14" s="9" customFormat="1" x14ac:dyDescent="0.3">
      <c r="B131" s="89" t="s">
        <v>125</v>
      </c>
      <c r="C131" s="7" t="s">
        <v>53</v>
      </c>
      <c r="D131" s="97">
        <v>1</v>
      </c>
      <c r="E131" s="99">
        <f t="shared" si="22"/>
        <v>2</v>
      </c>
      <c r="F131" s="93">
        <v>3</v>
      </c>
      <c r="G131" s="426">
        <f t="shared" si="23"/>
        <v>6</v>
      </c>
      <c r="H131" s="96">
        <v>58.967999999999996</v>
      </c>
      <c r="I131" s="415">
        <f t="shared" si="24"/>
        <v>353.80799999999999</v>
      </c>
      <c r="J131" s="416"/>
      <c r="K131" s="27">
        <f t="shared" si="25"/>
        <v>0</v>
      </c>
      <c r="M131" s="88"/>
      <c r="N131" s="88"/>
    </row>
    <row r="132" spans="2:14" s="9" customFormat="1" x14ac:dyDescent="0.3">
      <c r="B132" s="89" t="s">
        <v>36</v>
      </c>
      <c r="C132" s="7" t="s">
        <v>53</v>
      </c>
      <c r="D132" s="97">
        <v>1</v>
      </c>
      <c r="E132" s="99">
        <f t="shared" si="22"/>
        <v>2</v>
      </c>
      <c r="F132" s="93">
        <v>3</v>
      </c>
      <c r="G132" s="426">
        <f t="shared" si="23"/>
        <v>6</v>
      </c>
      <c r="H132" s="96">
        <v>85.68</v>
      </c>
      <c r="I132" s="415">
        <f t="shared" si="24"/>
        <v>514.08000000000004</v>
      </c>
      <c r="J132" s="416"/>
      <c r="K132" s="27">
        <f t="shared" si="25"/>
        <v>0</v>
      </c>
      <c r="M132" s="88"/>
      <c r="N132" s="88"/>
    </row>
    <row r="133" spans="2:14" s="9" customFormat="1" x14ac:dyDescent="0.3">
      <c r="B133" s="89" t="s">
        <v>126</v>
      </c>
      <c r="C133" s="7" t="s">
        <v>53</v>
      </c>
      <c r="D133" s="97">
        <v>1</v>
      </c>
      <c r="E133" s="99">
        <f t="shared" si="22"/>
        <v>2</v>
      </c>
      <c r="F133" s="93">
        <v>3</v>
      </c>
      <c r="G133" s="426">
        <f t="shared" si="23"/>
        <v>6</v>
      </c>
      <c r="H133" s="96">
        <v>13.608000000000002</v>
      </c>
      <c r="I133" s="415">
        <f t="shared" si="24"/>
        <v>81.64800000000001</v>
      </c>
      <c r="J133" s="416"/>
      <c r="K133" s="27">
        <f t="shared" si="25"/>
        <v>0</v>
      </c>
      <c r="M133" s="88"/>
      <c r="N133" s="88"/>
    </row>
    <row r="134" spans="2:14" s="9" customFormat="1" x14ac:dyDescent="0.3">
      <c r="B134" s="89" t="s">
        <v>127</v>
      </c>
      <c r="C134" s="7" t="s">
        <v>53</v>
      </c>
      <c r="D134" s="97">
        <v>1</v>
      </c>
      <c r="E134" s="99">
        <f t="shared" si="22"/>
        <v>2</v>
      </c>
      <c r="F134" s="93">
        <v>3</v>
      </c>
      <c r="G134" s="426">
        <f t="shared" si="23"/>
        <v>6</v>
      </c>
      <c r="H134" s="96">
        <v>36.4</v>
      </c>
      <c r="I134" s="415">
        <f t="shared" si="24"/>
        <v>218.39999999999998</v>
      </c>
      <c r="J134" s="416"/>
      <c r="K134" s="27">
        <f t="shared" si="25"/>
        <v>0</v>
      </c>
      <c r="M134" s="88"/>
      <c r="N134" s="88"/>
    </row>
    <row r="135" spans="2:14" s="9" customFormat="1" x14ac:dyDescent="0.3">
      <c r="B135" s="89" t="s">
        <v>128</v>
      </c>
      <c r="C135" s="7" t="s">
        <v>53</v>
      </c>
      <c r="D135" s="97">
        <v>1</v>
      </c>
      <c r="E135" s="99">
        <f t="shared" si="22"/>
        <v>2</v>
      </c>
      <c r="F135" s="93">
        <v>3</v>
      </c>
      <c r="G135" s="426">
        <f t="shared" si="23"/>
        <v>6</v>
      </c>
      <c r="H135" s="96">
        <v>36.4</v>
      </c>
      <c r="I135" s="415">
        <f t="shared" si="24"/>
        <v>218.39999999999998</v>
      </c>
      <c r="J135" s="416"/>
      <c r="K135" s="27">
        <f t="shared" si="25"/>
        <v>0</v>
      </c>
      <c r="M135" s="88"/>
      <c r="N135" s="88"/>
    </row>
    <row r="136" spans="2:14" s="9" customFormat="1" x14ac:dyDescent="0.3">
      <c r="B136" s="89" t="s">
        <v>37</v>
      </c>
      <c r="C136" s="7" t="s">
        <v>53</v>
      </c>
      <c r="D136" s="97">
        <v>1</v>
      </c>
      <c r="E136" s="99">
        <f t="shared" si="22"/>
        <v>2</v>
      </c>
      <c r="F136" s="93">
        <v>3</v>
      </c>
      <c r="G136" s="426">
        <f t="shared" si="23"/>
        <v>6</v>
      </c>
      <c r="H136" s="96">
        <v>50.400000000000006</v>
      </c>
      <c r="I136" s="415">
        <f t="shared" si="24"/>
        <v>302.40000000000003</v>
      </c>
      <c r="J136" s="416"/>
      <c r="K136" s="27">
        <f t="shared" si="25"/>
        <v>0</v>
      </c>
      <c r="M136" s="88"/>
      <c r="N136" s="88"/>
    </row>
    <row r="137" spans="2:14" s="9" customFormat="1" x14ac:dyDescent="0.3">
      <c r="B137" s="89" t="s">
        <v>38</v>
      </c>
      <c r="C137" s="7" t="s">
        <v>53</v>
      </c>
      <c r="D137" s="97">
        <v>1</v>
      </c>
      <c r="E137" s="99">
        <f t="shared" si="22"/>
        <v>2</v>
      </c>
      <c r="F137" s="93">
        <v>3</v>
      </c>
      <c r="G137" s="426">
        <f t="shared" si="23"/>
        <v>6</v>
      </c>
      <c r="H137" s="96">
        <v>18.2</v>
      </c>
      <c r="I137" s="415">
        <f t="shared" si="24"/>
        <v>109.19999999999999</v>
      </c>
      <c r="J137" s="416"/>
      <c r="K137" s="27">
        <f t="shared" si="25"/>
        <v>0</v>
      </c>
      <c r="M137" s="88"/>
      <c r="N137" s="88"/>
    </row>
    <row r="138" spans="2:14" s="9" customFormat="1" x14ac:dyDescent="0.3">
      <c r="B138" s="89" t="s">
        <v>108</v>
      </c>
      <c r="C138" s="7" t="s">
        <v>53</v>
      </c>
      <c r="D138" s="97">
        <v>1</v>
      </c>
      <c r="E138" s="99">
        <f t="shared" si="22"/>
        <v>2</v>
      </c>
      <c r="F138" s="93">
        <v>3</v>
      </c>
      <c r="G138" s="426">
        <f t="shared" si="23"/>
        <v>6</v>
      </c>
      <c r="H138" s="96">
        <v>18.2</v>
      </c>
      <c r="I138" s="415">
        <f t="shared" si="24"/>
        <v>109.19999999999999</v>
      </c>
      <c r="J138" s="416"/>
      <c r="K138" s="27">
        <f t="shared" si="25"/>
        <v>0</v>
      </c>
      <c r="M138" s="88"/>
      <c r="N138" s="88"/>
    </row>
    <row r="139" spans="2:14" s="9" customFormat="1" x14ac:dyDescent="0.3">
      <c r="B139" s="89" t="s">
        <v>129</v>
      </c>
      <c r="C139" s="11" t="s">
        <v>53</v>
      </c>
      <c r="D139" s="97">
        <v>8</v>
      </c>
      <c r="E139" s="99">
        <f t="shared" si="22"/>
        <v>2</v>
      </c>
      <c r="F139" s="93">
        <v>3</v>
      </c>
      <c r="G139" s="426">
        <f t="shared" si="23"/>
        <v>6</v>
      </c>
      <c r="H139" s="96">
        <v>59.136000000000003</v>
      </c>
      <c r="I139" s="415">
        <f t="shared" si="24"/>
        <v>2838.5280000000002</v>
      </c>
      <c r="J139" s="416"/>
      <c r="K139" s="27">
        <f t="shared" si="25"/>
        <v>0</v>
      </c>
      <c r="M139" s="88"/>
      <c r="N139" s="88"/>
    </row>
    <row r="140" spans="2:14" s="9" customFormat="1" ht="15" x14ac:dyDescent="0.3">
      <c r="B140" s="191" t="s">
        <v>2</v>
      </c>
      <c r="C140" s="192"/>
      <c r="D140" s="192"/>
      <c r="E140" s="419"/>
      <c r="F140" s="420"/>
      <c r="G140" s="427"/>
      <c r="H140" s="419"/>
      <c r="I140" s="420"/>
      <c r="J140" s="420"/>
      <c r="K140" s="421"/>
      <c r="M140" s="88"/>
      <c r="N140" s="88"/>
    </row>
    <row r="141" spans="2:14" s="9" customFormat="1" x14ac:dyDescent="0.3">
      <c r="B141" s="89" t="s">
        <v>131</v>
      </c>
      <c r="C141" s="11" t="s">
        <v>53</v>
      </c>
      <c r="D141" s="97">
        <v>2</v>
      </c>
      <c r="E141" s="99">
        <f t="shared" ref="E141:E143" si="26">$E$112</f>
        <v>2</v>
      </c>
      <c r="F141" s="93">
        <v>3</v>
      </c>
      <c r="G141" s="426">
        <f t="shared" ref="G141:G143" si="27">E141*F141</f>
        <v>6</v>
      </c>
      <c r="H141" s="96">
        <v>175</v>
      </c>
      <c r="I141" s="415">
        <f t="shared" ref="I141:I143" si="28">D141*G141*H141</f>
        <v>2100</v>
      </c>
      <c r="J141" s="416"/>
      <c r="K141" s="27">
        <f t="shared" ref="K141:K143" si="29">D141*G141*J141</f>
        <v>0</v>
      </c>
      <c r="M141" s="88"/>
      <c r="N141" s="88"/>
    </row>
    <row r="142" spans="2:14" s="9" customFormat="1" x14ac:dyDescent="0.3">
      <c r="B142" s="6" t="s">
        <v>39</v>
      </c>
      <c r="C142" s="11" t="s">
        <v>53</v>
      </c>
      <c r="D142" s="97">
        <v>2</v>
      </c>
      <c r="E142" s="99">
        <f t="shared" si="26"/>
        <v>2</v>
      </c>
      <c r="F142" s="93">
        <v>3</v>
      </c>
      <c r="G142" s="426">
        <f t="shared" si="27"/>
        <v>6</v>
      </c>
      <c r="H142" s="96">
        <v>226.8</v>
      </c>
      <c r="I142" s="415">
        <f t="shared" si="28"/>
        <v>2721.6000000000004</v>
      </c>
      <c r="J142" s="416"/>
      <c r="K142" s="27">
        <f t="shared" si="29"/>
        <v>0</v>
      </c>
      <c r="M142" s="88"/>
      <c r="N142" s="88"/>
    </row>
    <row r="143" spans="2:14" s="9" customFormat="1" x14ac:dyDescent="0.3">
      <c r="B143" s="8" t="s">
        <v>137</v>
      </c>
      <c r="C143" s="11" t="s">
        <v>53</v>
      </c>
      <c r="D143" s="97">
        <v>2</v>
      </c>
      <c r="E143" s="99">
        <f t="shared" si="26"/>
        <v>2</v>
      </c>
      <c r="F143" s="93">
        <v>3</v>
      </c>
      <c r="G143" s="426">
        <f t="shared" si="27"/>
        <v>6</v>
      </c>
      <c r="H143" s="96">
        <v>159.67000000000002</v>
      </c>
      <c r="I143" s="415">
        <f t="shared" si="28"/>
        <v>1916.0400000000002</v>
      </c>
      <c r="J143" s="416"/>
      <c r="K143" s="27">
        <f t="shared" si="29"/>
        <v>0</v>
      </c>
      <c r="M143" s="88"/>
      <c r="N143" s="88"/>
    </row>
    <row r="144" spans="2:14" s="9" customFormat="1" ht="15" x14ac:dyDescent="0.3">
      <c r="B144" s="191" t="s">
        <v>3</v>
      </c>
      <c r="C144" s="192"/>
      <c r="D144" s="192"/>
      <c r="E144" s="419"/>
      <c r="F144" s="420"/>
      <c r="G144" s="427"/>
      <c r="H144" s="419"/>
      <c r="I144" s="420"/>
      <c r="J144" s="420"/>
      <c r="K144" s="421"/>
      <c r="M144" s="88"/>
      <c r="N144" s="88"/>
    </row>
    <row r="145" spans="2:14" s="9" customFormat="1" x14ac:dyDescent="0.3">
      <c r="B145" s="6" t="s">
        <v>4</v>
      </c>
      <c r="C145" s="11" t="s">
        <v>53</v>
      </c>
      <c r="D145" s="97">
        <v>2</v>
      </c>
      <c r="E145" s="99">
        <f t="shared" ref="E145:E151" si="30">$E$112</f>
        <v>2</v>
      </c>
      <c r="F145" s="93">
        <v>3</v>
      </c>
      <c r="G145" s="426">
        <f t="shared" ref="G145:G151" si="31">E145*F145</f>
        <v>6</v>
      </c>
      <c r="H145" s="96">
        <v>31.933999999999997</v>
      </c>
      <c r="I145" s="415">
        <f t="shared" ref="I145:I151" si="32">D145*G145*H145</f>
        <v>383.20799999999997</v>
      </c>
      <c r="J145" s="416"/>
      <c r="K145" s="27">
        <f t="shared" ref="K145:K151" si="33">D145*G145*J145</f>
        <v>0</v>
      </c>
      <c r="M145" s="88"/>
      <c r="N145" s="88"/>
    </row>
    <row r="146" spans="2:14" s="9" customFormat="1" x14ac:dyDescent="0.3">
      <c r="B146" s="6" t="s">
        <v>40</v>
      </c>
      <c r="C146" s="11" t="s">
        <v>53</v>
      </c>
      <c r="D146" s="97">
        <v>2</v>
      </c>
      <c r="E146" s="99">
        <f t="shared" si="30"/>
        <v>2</v>
      </c>
      <c r="F146" s="93">
        <v>3</v>
      </c>
      <c r="G146" s="426">
        <f t="shared" si="31"/>
        <v>6</v>
      </c>
      <c r="H146" s="96">
        <v>105</v>
      </c>
      <c r="I146" s="415">
        <f t="shared" si="32"/>
        <v>1260</v>
      </c>
      <c r="J146" s="416"/>
      <c r="K146" s="27">
        <f t="shared" si="33"/>
        <v>0</v>
      </c>
      <c r="M146" s="88"/>
      <c r="N146" s="88"/>
    </row>
    <row r="147" spans="2:14" s="9" customFormat="1" x14ac:dyDescent="0.3">
      <c r="B147" s="89" t="s">
        <v>116</v>
      </c>
      <c r="C147" s="11" t="s">
        <v>53</v>
      </c>
      <c r="D147" s="97">
        <v>2</v>
      </c>
      <c r="E147" s="99">
        <f t="shared" si="30"/>
        <v>2</v>
      </c>
      <c r="F147" s="93">
        <v>3</v>
      </c>
      <c r="G147" s="426">
        <f t="shared" si="31"/>
        <v>6</v>
      </c>
      <c r="H147" s="96">
        <v>102.2</v>
      </c>
      <c r="I147" s="415">
        <f t="shared" si="32"/>
        <v>1226.4000000000001</v>
      </c>
      <c r="J147" s="416"/>
      <c r="K147" s="27">
        <f t="shared" si="33"/>
        <v>0</v>
      </c>
      <c r="M147" s="88"/>
      <c r="N147" s="88"/>
    </row>
    <row r="148" spans="2:14" s="9" customFormat="1" x14ac:dyDescent="0.3">
      <c r="B148" s="6" t="s">
        <v>5</v>
      </c>
      <c r="C148" s="11" t="s">
        <v>53</v>
      </c>
      <c r="D148" s="97">
        <v>2</v>
      </c>
      <c r="E148" s="99">
        <f t="shared" si="30"/>
        <v>2</v>
      </c>
      <c r="F148" s="93">
        <v>3</v>
      </c>
      <c r="G148" s="426">
        <f t="shared" si="31"/>
        <v>6</v>
      </c>
      <c r="H148" s="96">
        <v>10.647</v>
      </c>
      <c r="I148" s="415">
        <f t="shared" si="32"/>
        <v>127.76400000000001</v>
      </c>
      <c r="J148" s="416"/>
      <c r="K148" s="27">
        <f t="shared" si="33"/>
        <v>0</v>
      </c>
      <c r="M148" s="88"/>
      <c r="N148" s="88"/>
    </row>
    <row r="149" spans="2:14" s="9" customFormat="1" x14ac:dyDescent="0.3">
      <c r="B149" s="6" t="s">
        <v>59</v>
      </c>
      <c r="C149" s="11" t="s">
        <v>58</v>
      </c>
      <c r="D149" s="97">
        <v>2</v>
      </c>
      <c r="E149" s="99">
        <f t="shared" si="30"/>
        <v>2</v>
      </c>
      <c r="F149" s="93">
        <v>3</v>
      </c>
      <c r="G149" s="426">
        <f t="shared" si="31"/>
        <v>6</v>
      </c>
      <c r="H149" s="96">
        <v>26.25</v>
      </c>
      <c r="I149" s="415">
        <f t="shared" si="32"/>
        <v>315</v>
      </c>
      <c r="J149" s="416"/>
      <c r="K149" s="27">
        <f t="shared" si="33"/>
        <v>0</v>
      </c>
      <c r="M149" s="88"/>
      <c r="N149" s="88"/>
    </row>
    <row r="150" spans="2:14" s="9" customFormat="1" x14ac:dyDescent="0.3">
      <c r="B150" s="6" t="s">
        <v>109</v>
      </c>
      <c r="C150" s="11" t="s">
        <v>53</v>
      </c>
      <c r="D150" s="97">
        <v>1</v>
      </c>
      <c r="E150" s="99">
        <f t="shared" si="30"/>
        <v>2</v>
      </c>
      <c r="F150" s="93">
        <v>3</v>
      </c>
      <c r="G150" s="426">
        <f t="shared" si="31"/>
        <v>6</v>
      </c>
      <c r="H150" s="96">
        <v>157.92000000000002</v>
      </c>
      <c r="I150" s="415">
        <f t="shared" si="32"/>
        <v>947.5200000000001</v>
      </c>
      <c r="J150" s="416"/>
      <c r="K150" s="27">
        <f t="shared" si="33"/>
        <v>0</v>
      </c>
      <c r="M150" s="88"/>
      <c r="N150" s="88"/>
    </row>
    <row r="151" spans="2:14" s="9" customFormat="1" x14ac:dyDescent="0.3">
      <c r="B151" s="89" t="s">
        <v>117</v>
      </c>
      <c r="C151" s="11" t="s">
        <v>53</v>
      </c>
      <c r="D151" s="97">
        <v>1</v>
      </c>
      <c r="E151" s="99">
        <f t="shared" si="30"/>
        <v>2</v>
      </c>
      <c r="F151" s="93">
        <v>3</v>
      </c>
      <c r="G151" s="426">
        <f t="shared" si="31"/>
        <v>6</v>
      </c>
      <c r="H151" s="96">
        <v>106.44200000000001</v>
      </c>
      <c r="I151" s="415">
        <f t="shared" si="32"/>
        <v>638.65200000000004</v>
      </c>
      <c r="J151" s="416"/>
      <c r="K151" s="27">
        <f t="shared" si="33"/>
        <v>0</v>
      </c>
      <c r="M151" s="88"/>
      <c r="N151" s="88"/>
    </row>
    <row r="152" spans="2:14" s="9" customFormat="1" ht="15" x14ac:dyDescent="0.3">
      <c r="B152" s="191" t="s">
        <v>82</v>
      </c>
      <c r="C152" s="192"/>
      <c r="D152" s="192"/>
      <c r="E152" s="419"/>
      <c r="F152" s="420"/>
      <c r="G152" s="427"/>
      <c r="H152" s="419"/>
      <c r="I152" s="420"/>
      <c r="J152" s="420"/>
      <c r="K152" s="421"/>
      <c r="M152" s="88"/>
      <c r="N152" s="88"/>
    </row>
    <row r="153" spans="2:14" s="9" customFormat="1" x14ac:dyDescent="0.3">
      <c r="B153" s="8" t="s">
        <v>6</v>
      </c>
      <c r="C153" s="11" t="s">
        <v>53</v>
      </c>
      <c r="D153" s="97">
        <v>1</v>
      </c>
      <c r="E153" s="99">
        <f t="shared" ref="E153:E155" si="34">$E$112</f>
        <v>2</v>
      </c>
      <c r="F153" s="93">
        <v>3</v>
      </c>
      <c r="G153" s="426">
        <f t="shared" ref="G153:G155" si="35">E153*F153</f>
        <v>6</v>
      </c>
      <c r="H153" s="96">
        <v>420</v>
      </c>
      <c r="I153" s="415">
        <f t="shared" ref="I153:I155" si="36">D153*G153*H153</f>
        <v>2520</v>
      </c>
      <c r="J153" s="416"/>
      <c r="K153" s="27">
        <f t="shared" ref="K153:K155" si="37">D153*G153*J153</f>
        <v>0</v>
      </c>
      <c r="M153" s="88"/>
      <c r="N153" s="88"/>
    </row>
    <row r="154" spans="2:14" s="9" customFormat="1" x14ac:dyDescent="0.3">
      <c r="B154" s="8" t="s">
        <v>7</v>
      </c>
      <c r="C154" s="11" t="s">
        <v>53</v>
      </c>
      <c r="D154" s="97">
        <v>2</v>
      </c>
      <c r="E154" s="99">
        <f t="shared" si="34"/>
        <v>2</v>
      </c>
      <c r="F154" s="93">
        <v>3</v>
      </c>
      <c r="G154" s="426">
        <f t="shared" si="35"/>
        <v>6</v>
      </c>
      <c r="H154" s="96">
        <v>294</v>
      </c>
      <c r="I154" s="415">
        <f t="shared" si="36"/>
        <v>3528</v>
      </c>
      <c r="J154" s="416"/>
      <c r="K154" s="27">
        <f t="shared" si="37"/>
        <v>0</v>
      </c>
      <c r="M154" s="88"/>
      <c r="N154" s="88"/>
    </row>
    <row r="155" spans="2:14" s="9" customFormat="1" ht="13.5" thickBot="1" x14ac:dyDescent="0.35">
      <c r="B155" s="90" t="s">
        <v>8</v>
      </c>
      <c r="C155" s="12" t="s">
        <v>53</v>
      </c>
      <c r="D155" s="98">
        <v>2</v>
      </c>
      <c r="E155" s="101">
        <f t="shared" si="34"/>
        <v>2</v>
      </c>
      <c r="F155" s="94">
        <v>3</v>
      </c>
      <c r="G155" s="428">
        <f t="shared" si="35"/>
        <v>6</v>
      </c>
      <c r="H155" s="28">
        <v>294</v>
      </c>
      <c r="I155" s="417">
        <f t="shared" si="36"/>
        <v>3528</v>
      </c>
      <c r="J155" s="418"/>
      <c r="K155" s="29">
        <f t="shared" si="37"/>
        <v>0</v>
      </c>
      <c r="M155" s="88"/>
      <c r="N155" s="88"/>
    </row>
    <row r="156" spans="2:14" s="9" customFormat="1" x14ac:dyDescent="0.3">
      <c r="B156" s="32"/>
      <c r="C156" s="33"/>
      <c r="D156" s="34"/>
      <c r="E156" s="35"/>
      <c r="F156" s="35"/>
      <c r="G156" s="35"/>
      <c r="H156" s="31"/>
      <c r="I156" s="31"/>
      <c r="J156" s="31"/>
      <c r="K156" s="31"/>
    </row>
    <row r="157" spans="2:14" s="9" customFormat="1" ht="15.5" thickBot="1" x14ac:dyDescent="0.45">
      <c r="B157" s="32"/>
      <c r="C157" s="33"/>
      <c r="D157" s="34"/>
      <c r="E157" s="35"/>
      <c r="F157" s="35"/>
      <c r="G157" s="35"/>
      <c r="H157" s="35"/>
      <c r="I157" s="18">
        <f>SUM(I112:I155)</f>
        <v>47284.524000000012</v>
      </c>
      <c r="J157" s="15" t="s">
        <v>164</v>
      </c>
      <c r="K157" s="18">
        <f>SUM(K112:K155)</f>
        <v>0</v>
      </c>
    </row>
    <row r="158" spans="2:14" s="9" customFormat="1" x14ac:dyDescent="0.3">
      <c r="B158" s="32"/>
      <c r="C158" s="33"/>
      <c r="D158" s="34"/>
      <c r="E158" s="35"/>
      <c r="F158" s="35"/>
      <c r="G158" s="35"/>
      <c r="H158" s="35"/>
      <c r="I158" s="31"/>
      <c r="J158" s="31"/>
      <c r="K158" s="31"/>
    </row>
    <row r="159" spans="2:14" ht="13.5" thickBot="1" x14ac:dyDescent="0.35"/>
    <row r="160" spans="2:14" s="13" customFormat="1" ht="42.5" customHeight="1" x14ac:dyDescent="0.35">
      <c r="B160" s="133" t="s">
        <v>63</v>
      </c>
      <c r="C160" s="49" t="s">
        <v>46</v>
      </c>
      <c r="D160" s="49" t="s">
        <v>47</v>
      </c>
      <c r="E160" s="49" t="s">
        <v>165</v>
      </c>
      <c r="F160" s="136" t="s">
        <v>60</v>
      </c>
      <c r="G160" s="135" t="s">
        <v>75</v>
      </c>
      <c r="H160" s="134" t="s">
        <v>76</v>
      </c>
    </row>
    <row r="161" spans="2:10" s="14" customFormat="1" ht="13.5" thickBot="1" x14ac:dyDescent="0.35">
      <c r="B161" s="36" t="s">
        <v>64</v>
      </c>
      <c r="C161" s="37" t="s">
        <v>53</v>
      </c>
      <c r="D161" s="105">
        <v>2</v>
      </c>
      <c r="E161" s="102">
        <f>E10+E61+E112</f>
        <v>10</v>
      </c>
      <c r="F161" s="28">
        <v>1650</v>
      </c>
      <c r="G161" s="418"/>
      <c r="H161" s="29">
        <f>D161*E161*G161</f>
        <v>0</v>
      </c>
      <c r="I161" s="130"/>
      <c r="J161" s="130"/>
    </row>
    <row r="163" spans="2:10" ht="15" x14ac:dyDescent="0.4">
      <c r="B163" s="21"/>
      <c r="C163" s="21"/>
      <c r="D163" s="22"/>
      <c r="E163" s="17"/>
      <c r="F163" s="17"/>
      <c r="G163" s="17"/>
      <c r="H163" s="17"/>
      <c r="I163" s="17"/>
    </row>
    <row r="164" spans="2:10" ht="15.5" thickBot="1" x14ac:dyDescent="0.45">
      <c r="B164" s="19" t="s">
        <v>74</v>
      </c>
      <c r="C164" s="19"/>
      <c r="D164" s="20">
        <f>K55+K106+K157+H161</f>
        <v>0</v>
      </c>
      <c r="E164" s="17"/>
      <c r="F164" s="17"/>
      <c r="G164" s="17"/>
      <c r="H164" s="17"/>
      <c r="I164" s="17"/>
    </row>
    <row r="166" spans="2:10" ht="15" x14ac:dyDescent="0.4">
      <c r="C166" s="41"/>
      <c r="D166" s="42"/>
      <c r="E166" s="17"/>
      <c r="F166" s="17"/>
      <c r="G166" s="17"/>
      <c r="H166" s="17"/>
      <c r="I166" s="17"/>
    </row>
    <row r="167" spans="2:10" ht="15" x14ac:dyDescent="0.4">
      <c r="B167" s="40"/>
      <c r="C167" s="41"/>
      <c r="D167" s="42"/>
      <c r="E167" s="17"/>
      <c r="F167" s="17"/>
      <c r="G167" s="17"/>
      <c r="H167" s="47"/>
      <c r="I167" s="17"/>
    </row>
    <row r="168" spans="2:10" ht="15" x14ac:dyDescent="0.3">
      <c r="E168" s="23"/>
      <c r="F168" s="23"/>
      <c r="G168" s="23"/>
      <c r="H168" s="2"/>
      <c r="I168" s="23"/>
    </row>
    <row r="169" spans="2:10" x14ac:dyDescent="0.3">
      <c r="E169" s="17"/>
      <c r="F169" s="44"/>
      <c r="G169" s="44"/>
      <c r="H169" s="44"/>
      <c r="I169" s="44"/>
    </row>
    <row r="170" spans="2:10" x14ac:dyDescent="0.3">
      <c r="E170" s="17"/>
      <c r="F170" s="45"/>
      <c r="G170" s="45"/>
      <c r="H170" s="45"/>
      <c r="I170" s="45"/>
    </row>
    <row r="171" spans="2:10" x14ac:dyDescent="0.3">
      <c r="E171" s="17"/>
      <c r="F171" s="44"/>
      <c r="G171" s="44"/>
      <c r="H171" s="44"/>
      <c r="I171" s="44"/>
    </row>
    <row r="172" spans="2:10" x14ac:dyDescent="0.3">
      <c r="E172" s="17"/>
      <c r="F172" s="45"/>
      <c r="G172" s="45"/>
      <c r="H172" s="45"/>
      <c r="I172" s="45"/>
    </row>
    <row r="173" spans="2:10" ht="15" x14ac:dyDescent="0.3">
      <c r="E173" s="17"/>
      <c r="F173" s="44"/>
      <c r="G173" s="44"/>
      <c r="H173" s="48"/>
      <c r="I173" s="44"/>
    </row>
    <row r="174" spans="2:10" x14ac:dyDescent="0.3">
      <c r="E174" s="17"/>
      <c r="F174" s="46"/>
      <c r="G174" s="46"/>
      <c r="H174" s="46"/>
      <c r="I174" s="46"/>
    </row>
    <row r="175" spans="2:10" ht="15.5" customHeight="1" x14ac:dyDescent="0.3">
      <c r="E175" s="43"/>
      <c r="F175" s="43"/>
      <c r="G175" s="24"/>
      <c r="H175" s="24"/>
      <c r="I175" s="24"/>
    </row>
    <row r="176" spans="2:10" ht="16.5" customHeight="1" x14ac:dyDescent="0.3">
      <c r="E176" s="43"/>
      <c r="F176" s="43"/>
      <c r="G176" s="24"/>
      <c r="H176" s="24"/>
      <c r="I176" s="24"/>
    </row>
    <row r="177" spans="5:11" ht="15.5" customHeight="1" x14ac:dyDescent="0.4">
      <c r="E177" s="25"/>
      <c r="F177" s="25"/>
      <c r="G177" s="25"/>
      <c r="H177" s="25"/>
      <c r="I177" s="25"/>
    </row>
    <row r="178" spans="5:11" ht="16" customHeight="1" x14ac:dyDescent="0.4">
      <c r="E178" s="25"/>
      <c r="F178" s="25"/>
      <c r="G178" s="25"/>
      <c r="H178" s="25"/>
      <c r="I178" s="25"/>
    </row>
    <row r="181" spans="5:11" x14ac:dyDescent="0.3">
      <c r="K181" s="16"/>
    </row>
    <row r="182" spans="5:11" x14ac:dyDescent="0.3">
      <c r="K182" s="16"/>
    </row>
    <row r="184" spans="5:11" x14ac:dyDescent="0.3">
      <c r="K184" s="16"/>
    </row>
  </sheetData>
  <sheetProtection algorithmName="SHA-512" hashValue="fwIrqBYxPbZ5SJOzemI1+QQIK9q6sNAw1nHKdf75wiogXOM3jByG8WV93nW9tNnKplG8DZggMfWebnmVa0JtVw==" saltValue="z35eZeXvVR1ubVc6WoFJzg==" spinCount="100000" sheet="1" objects="1" scenarios="1"/>
  <mergeCells count="57">
    <mergeCell ref="B111:D111"/>
    <mergeCell ref="B125:D125"/>
    <mergeCell ref="B140:D140"/>
    <mergeCell ref="B144:D144"/>
    <mergeCell ref="B152:D152"/>
    <mergeCell ref="B9:D9"/>
    <mergeCell ref="B23:D23"/>
    <mergeCell ref="B38:D38"/>
    <mergeCell ref="B42:D42"/>
    <mergeCell ref="B50:D50"/>
    <mergeCell ref="E50:K50"/>
    <mergeCell ref="E42:K42"/>
    <mergeCell ref="E38:K38"/>
    <mergeCell ref="E23:K23"/>
    <mergeCell ref="E9:K9"/>
    <mergeCell ref="E89:K89"/>
    <mergeCell ref="E93:K93"/>
    <mergeCell ref="E101:K101"/>
    <mergeCell ref="E74:K74"/>
    <mergeCell ref="E60:K60"/>
    <mergeCell ref="B74:D74"/>
    <mergeCell ref="B60:D60"/>
    <mergeCell ref="B89:D89"/>
    <mergeCell ref="B93:D93"/>
    <mergeCell ref="B101:D101"/>
    <mergeCell ref="F58:F59"/>
    <mergeCell ref="G58:G59"/>
    <mergeCell ref="H58:H59"/>
    <mergeCell ref="B2:K2"/>
    <mergeCell ref="B3:K3"/>
    <mergeCell ref="B7:B8"/>
    <mergeCell ref="D7:D8"/>
    <mergeCell ref="K7:K8"/>
    <mergeCell ref="C7:C8"/>
    <mergeCell ref="E7:E8"/>
    <mergeCell ref="F7:F8"/>
    <mergeCell ref="G7:G8"/>
    <mergeCell ref="H7:H8"/>
    <mergeCell ref="I7:I8"/>
    <mergeCell ref="J7:J8"/>
    <mergeCell ref="C58:C59"/>
    <mergeCell ref="J58:J59"/>
    <mergeCell ref="K58:K59"/>
    <mergeCell ref="B109:B110"/>
    <mergeCell ref="C109:C110"/>
    <mergeCell ref="D109:D110"/>
    <mergeCell ref="E109:E110"/>
    <mergeCell ref="F109:F110"/>
    <mergeCell ref="G109:G110"/>
    <mergeCell ref="H109:H110"/>
    <mergeCell ref="I109:I110"/>
    <mergeCell ref="J109:J110"/>
    <mergeCell ref="K109:K110"/>
    <mergeCell ref="E58:E59"/>
    <mergeCell ref="I58:I59"/>
    <mergeCell ref="B58:B59"/>
    <mergeCell ref="D58:D59"/>
  </mergeCells>
  <phoneticPr fontId="1" type="noConversion"/>
  <pageMargins left="0.25" right="0.25" top="0.75" bottom="0.75" header="0.3" footer="0.3"/>
  <pageSetup paperSize="8" scale="43" orientation="portrait" r:id="rId1"/>
  <customProperties>
    <customPr name="EpmWorksheetKeyString_GU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908B2-641B-490A-8985-986CE74A6814}">
  <sheetPr>
    <pageSetUpPr fitToPage="1"/>
  </sheetPr>
  <dimension ref="B2:AA104"/>
  <sheetViews>
    <sheetView topLeftCell="A84" zoomScale="70" zoomScaleNormal="70" zoomScaleSheetLayoutView="115" workbookViewId="0">
      <selection activeCell="L107" sqref="L107"/>
    </sheetView>
  </sheetViews>
  <sheetFormatPr baseColWidth="10" defaultColWidth="10.6640625" defaultRowHeight="13" x14ac:dyDescent="0.35"/>
  <cols>
    <col min="1" max="1" width="10.6640625" style="257"/>
    <col min="2" max="2" width="90.4140625" style="257" bestFit="1" customWidth="1"/>
    <col min="3" max="3" width="4" style="401" bestFit="1" customWidth="1"/>
    <col min="4" max="4" width="10.83203125" style="257" bestFit="1" customWidth="1"/>
    <col min="5" max="5" width="20.75" style="257" customWidth="1"/>
    <col min="6" max="6" width="25.08203125" style="257" bestFit="1" customWidth="1"/>
    <col min="7" max="7" width="15.58203125" style="257" customWidth="1"/>
    <col min="8" max="8" width="28" style="257" bestFit="1" customWidth="1"/>
    <col min="9" max="9" width="29" style="257" hidden="1" customWidth="1"/>
    <col min="10" max="10" width="19.75" style="257" customWidth="1"/>
    <col min="11" max="12" width="22" style="257" customWidth="1"/>
    <col min="13" max="14" width="22.9140625" style="257" bestFit="1" customWidth="1"/>
    <col min="15" max="16" width="17.83203125" style="257" customWidth="1"/>
    <col min="17" max="17" width="28.58203125" style="257" bestFit="1" customWidth="1"/>
    <col min="18" max="18" width="28.58203125" style="257" customWidth="1"/>
    <col min="19" max="19" width="23.5" style="257" bestFit="1" customWidth="1"/>
    <col min="20" max="20" width="13.1640625" style="257" customWidth="1"/>
    <col min="21" max="21" width="23.33203125" style="257" customWidth="1"/>
    <col min="22" max="22" width="20.9140625" style="257" customWidth="1"/>
    <col min="23" max="23" width="33.83203125" style="257" bestFit="1" customWidth="1"/>
    <col min="24" max="24" width="33.83203125" style="257" customWidth="1"/>
    <col min="25" max="25" width="27.9140625" style="257" bestFit="1" customWidth="1"/>
    <col min="26" max="26" width="14.33203125" style="257" customWidth="1"/>
    <col min="27" max="16384" width="10.6640625" style="257"/>
  </cols>
  <sheetData>
    <row r="2" spans="2:16" ht="15" x14ac:dyDescent="0.35">
      <c r="B2" s="255" t="s">
        <v>143</v>
      </c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6"/>
    </row>
    <row r="3" spans="2:16" ht="15" x14ac:dyDescent="0.35">
      <c r="B3" s="258" t="s">
        <v>72</v>
      </c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9"/>
    </row>
    <row r="4" spans="2:16" ht="15" x14ac:dyDescent="0.35">
      <c r="B4" s="259"/>
      <c r="C4" s="259"/>
      <c r="D4" s="259"/>
      <c r="E4" s="259"/>
      <c r="F4" s="259"/>
      <c r="G4" s="259"/>
      <c r="H4" s="259"/>
      <c r="I4" s="259"/>
      <c r="J4" s="259"/>
      <c r="K4" s="259"/>
      <c r="L4" s="259"/>
      <c r="M4" s="259"/>
      <c r="N4" s="259"/>
      <c r="O4" s="259"/>
      <c r="P4" s="259"/>
    </row>
    <row r="5" spans="2:16" ht="15" x14ac:dyDescent="0.35">
      <c r="B5" s="260" t="s">
        <v>184</v>
      </c>
      <c r="C5" s="259"/>
      <c r="D5" s="259"/>
      <c r="E5" s="259"/>
      <c r="F5" s="259"/>
      <c r="G5" s="259"/>
      <c r="H5" s="259"/>
      <c r="I5" s="259"/>
      <c r="J5" s="259"/>
      <c r="K5" s="259"/>
      <c r="L5" s="259"/>
      <c r="M5" s="259"/>
      <c r="N5" s="259"/>
      <c r="O5" s="259"/>
      <c r="P5" s="259"/>
    </row>
    <row r="6" spans="2:16" ht="15.5" thickBot="1" x14ac:dyDescent="0.4">
      <c r="B6" s="261"/>
      <c r="C6" s="261"/>
      <c r="D6" s="262"/>
      <c r="E6" s="262"/>
      <c r="F6" s="262"/>
      <c r="G6" s="262"/>
      <c r="H6" s="263"/>
      <c r="I6" s="263"/>
      <c r="J6" s="263"/>
      <c r="K6" s="264"/>
      <c r="L6" s="264"/>
      <c r="M6" s="265"/>
      <c r="N6" s="265"/>
      <c r="O6" s="266"/>
      <c r="P6" s="266"/>
    </row>
    <row r="7" spans="2:16" ht="44.5" customHeight="1" x14ac:dyDescent="0.35">
      <c r="B7" s="267" t="s">
        <v>42</v>
      </c>
      <c r="C7" s="268" t="s">
        <v>46</v>
      </c>
      <c r="D7" s="269" t="s">
        <v>71</v>
      </c>
      <c r="E7" s="270" t="s">
        <v>166</v>
      </c>
      <c r="F7" s="271" t="s">
        <v>87</v>
      </c>
      <c r="G7" s="272" t="s">
        <v>167</v>
      </c>
      <c r="H7" s="273" t="s">
        <v>158</v>
      </c>
      <c r="I7" s="274" t="s">
        <v>176</v>
      </c>
      <c r="J7" s="273" t="s">
        <v>78</v>
      </c>
      <c r="K7" s="274" t="s">
        <v>177</v>
      </c>
      <c r="M7" s="275"/>
      <c r="N7" s="275"/>
    </row>
    <row r="8" spans="2:16" ht="46.5" customHeight="1" thickBot="1" x14ac:dyDescent="0.4">
      <c r="B8" s="276"/>
      <c r="C8" s="277"/>
      <c r="D8" s="278"/>
      <c r="E8" s="279"/>
      <c r="F8" s="280"/>
      <c r="G8" s="281"/>
      <c r="H8" s="282"/>
      <c r="I8" s="283"/>
      <c r="J8" s="284"/>
      <c r="K8" s="285"/>
      <c r="M8" s="286"/>
      <c r="N8" s="275"/>
    </row>
    <row r="9" spans="2:16" x14ac:dyDescent="0.35">
      <c r="B9" s="287" t="s">
        <v>183</v>
      </c>
      <c r="C9" s="288" t="s">
        <v>53</v>
      </c>
      <c r="D9" s="289">
        <v>3</v>
      </c>
      <c r="E9" s="290">
        <v>6</v>
      </c>
      <c r="F9" s="291">
        <v>1</v>
      </c>
      <c r="G9" s="292">
        <f>E9*F9</f>
        <v>6</v>
      </c>
      <c r="H9" s="293">
        <v>168</v>
      </c>
      <c r="I9" s="294">
        <f>D9*G9*H9</f>
        <v>3024</v>
      </c>
      <c r="J9" s="407"/>
      <c r="K9" s="295">
        <f>D9*G9*J9</f>
        <v>0</v>
      </c>
      <c r="M9" s="296"/>
      <c r="N9" s="296"/>
    </row>
    <row r="10" spans="2:16" ht="12.5" customHeight="1" x14ac:dyDescent="0.35">
      <c r="B10" s="297" t="s">
        <v>9</v>
      </c>
      <c r="C10" s="298"/>
      <c r="D10" s="298"/>
      <c r="E10" s="299"/>
      <c r="F10" s="300"/>
      <c r="G10" s="300"/>
      <c r="H10" s="300"/>
      <c r="I10" s="300"/>
      <c r="J10" s="300"/>
      <c r="K10" s="301"/>
      <c r="M10" s="296"/>
      <c r="N10" s="296"/>
    </row>
    <row r="11" spans="2:16" ht="13" customHeight="1" x14ac:dyDescent="0.35">
      <c r="B11" s="302" t="s">
        <v>67</v>
      </c>
      <c r="C11" s="303" t="s">
        <v>53</v>
      </c>
      <c r="D11" s="304">
        <v>2</v>
      </c>
      <c r="E11" s="305">
        <f>$E$9</f>
        <v>6</v>
      </c>
      <c r="F11" s="306">
        <v>1</v>
      </c>
      <c r="G11" s="307">
        <f t="shared" ref="G11:G34" si="0">E11*F11</f>
        <v>6</v>
      </c>
      <c r="H11" s="308">
        <v>42</v>
      </c>
      <c r="I11" s="309">
        <f t="shared" ref="I11:I34" si="1">D11*G11*H11</f>
        <v>504</v>
      </c>
      <c r="J11" s="408"/>
      <c r="K11" s="310">
        <f t="shared" ref="K11:K34" si="2">D11*G11*J11</f>
        <v>0</v>
      </c>
      <c r="M11" s="296"/>
      <c r="N11" s="296"/>
    </row>
    <row r="12" spans="2:16" x14ac:dyDescent="0.35">
      <c r="B12" s="302" t="s">
        <v>68</v>
      </c>
      <c r="C12" s="303" t="s">
        <v>53</v>
      </c>
      <c r="D12" s="304">
        <v>1</v>
      </c>
      <c r="E12" s="305">
        <f>$E$9</f>
        <v>6</v>
      </c>
      <c r="F12" s="306">
        <v>1</v>
      </c>
      <c r="G12" s="307">
        <f t="shared" si="0"/>
        <v>6</v>
      </c>
      <c r="H12" s="308">
        <v>399</v>
      </c>
      <c r="I12" s="309">
        <f t="shared" si="1"/>
        <v>2394</v>
      </c>
      <c r="J12" s="408"/>
      <c r="K12" s="310">
        <f t="shared" si="2"/>
        <v>0</v>
      </c>
      <c r="M12" s="296"/>
      <c r="N12" s="296"/>
    </row>
    <row r="13" spans="2:16" ht="15" x14ac:dyDescent="0.35">
      <c r="B13" s="297" t="s">
        <v>69</v>
      </c>
      <c r="C13" s="298"/>
      <c r="D13" s="298"/>
      <c r="E13" s="299"/>
      <c r="F13" s="300"/>
      <c r="G13" s="300"/>
      <c r="H13" s="300"/>
      <c r="I13" s="300"/>
      <c r="J13" s="300"/>
      <c r="K13" s="301"/>
      <c r="M13" s="296"/>
      <c r="N13" s="296"/>
    </row>
    <row r="14" spans="2:16" ht="13" customHeight="1" x14ac:dyDescent="0.35">
      <c r="B14" s="311" t="s">
        <v>110</v>
      </c>
      <c r="C14" s="312" t="s">
        <v>53</v>
      </c>
      <c r="D14" s="304">
        <v>3</v>
      </c>
      <c r="E14" s="305">
        <f t="shared" ref="E14:E18" si="3">$E$9</f>
        <v>6</v>
      </c>
      <c r="F14" s="306">
        <v>1</v>
      </c>
      <c r="G14" s="307">
        <f t="shared" si="0"/>
        <v>6</v>
      </c>
      <c r="H14" s="308">
        <v>42</v>
      </c>
      <c r="I14" s="309">
        <f t="shared" si="1"/>
        <v>756</v>
      </c>
      <c r="J14" s="408"/>
      <c r="K14" s="310">
        <f t="shared" si="2"/>
        <v>0</v>
      </c>
      <c r="M14" s="296"/>
      <c r="N14" s="296"/>
    </row>
    <row r="15" spans="2:16" x14ac:dyDescent="0.35">
      <c r="B15" s="313" t="s">
        <v>144</v>
      </c>
      <c r="C15" s="312" t="s">
        <v>53</v>
      </c>
      <c r="D15" s="304">
        <v>3</v>
      </c>
      <c r="E15" s="305">
        <f t="shared" si="3"/>
        <v>6</v>
      </c>
      <c r="F15" s="306">
        <v>1</v>
      </c>
      <c r="G15" s="307">
        <f t="shared" si="0"/>
        <v>6</v>
      </c>
      <c r="H15" s="308">
        <v>84</v>
      </c>
      <c r="I15" s="309">
        <f t="shared" si="1"/>
        <v>1512</v>
      </c>
      <c r="J15" s="408"/>
      <c r="K15" s="310">
        <f t="shared" si="2"/>
        <v>0</v>
      </c>
      <c r="M15" s="296"/>
      <c r="N15" s="296"/>
    </row>
    <row r="16" spans="2:16" x14ac:dyDescent="0.35">
      <c r="B16" s="311" t="s">
        <v>10</v>
      </c>
      <c r="C16" s="312" t="s">
        <v>53</v>
      </c>
      <c r="D16" s="304">
        <v>3</v>
      </c>
      <c r="E16" s="305">
        <f t="shared" si="3"/>
        <v>6</v>
      </c>
      <c r="F16" s="306">
        <v>1</v>
      </c>
      <c r="G16" s="307">
        <f t="shared" si="0"/>
        <v>6</v>
      </c>
      <c r="H16" s="308">
        <v>28.003500000000003</v>
      </c>
      <c r="I16" s="309">
        <f t="shared" si="1"/>
        <v>504.06300000000005</v>
      </c>
      <c r="J16" s="408"/>
      <c r="K16" s="310">
        <f t="shared" si="2"/>
        <v>0</v>
      </c>
      <c r="M16" s="296"/>
      <c r="N16" s="296"/>
    </row>
    <row r="17" spans="2:14" x14ac:dyDescent="0.35">
      <c r="B17" s="311" t="s">
        <v>11</v>
      </c>
      <c r="C17" s="312" t="s">
        <v>53</v>
      </c>
      <c r="D17" s="304">
        <v>3</v>
      </c>
      <c r="E17" s="305">
        <f t="shared" si="3"/>
        <v>6</v>
      </c>
      <c r="F17" s="306">
        <v>1</v>
      </c>
      <c r="G17" s="307">
        <f t="shared" si="0"/>
        <v>6</v>
      </c>
      <c r="H17" s="308">
        <v>28.003500000000003</v>
      </c>
      <c r="I17" s="309">
        <f t="shared" si="1"/>
        <v>504.06300000000005</v>
      </c>
      <c r="J17" s="408"/>
      <c r="K17" s="310">
        <f t="shared" si="2"/>
        <v>0</v>
      </c>
      <c r="M17" s="296"/>
      <c r="N17" s="296"/>
    </row>
    <row r="18" spans="2:14" x14ac:dyDescent="0.35">
      <c r="B18" s="311" t="s">
        <v>111</v>
      </c>
      <c r="C18" s="312" t="s">
        <v>53</v>
      </c>
      <c r="D18" s="304">
        <v>3</v>
      </c>
      <c r="E18" s="305">
        <f t="shared" si="3"/>
        <v>6</v>
      </c>
      <c r="F18" s="306">
        <v>1</v>
      </c>
      <c r="G18" s="307">
        <f t="shared" si="0"/>
        <v>6</v>
      </c>
      <c r="H18" s="308">
        <v>70.350000000000009</v>
      </c>
      <c r="I18" s="309">
        <f t="shared" si="1"/>
        <v>1266.3000000000002</v>
      </c>
      <c r="J18" s="408"/>
      <c r="K18" s="310">
        <f t="shared" si="2"/>
        <v>0</v>
      </c>
      <c r="M18" s="296"/>
      <c r="N18" s="296"/>
    </row>
    <row r="19" spans="2:14" ht="15" x14ac:dyDescent="0.35">
      <c r="B19" s="297" t="s">
        <v>115</v>
      </c>
      <c r="C19" s="298"/>
      <c r="D19" s="298"/>
      <c r="E19" s="299"/>
      <c r="F19" s="300"/>
      <c r="G19" s="300"/>
      <c r="H19" s="300"/>
      <c r="I19" s="300"/>
      <c r="J19" s="300"/>
      <c r="K19" s="301"/>
      <c r="M19" s="296"/>
      <c r="N19" s="296"/>
    </row>
    <row r="20" spans="2:14" ht="13" customHeight="1" x14ac:dyDescent="0.35">
      <c r="B20" s="314" t="s">
        <v>112</v>
      </c>
      <c r="C20" s="303" t="s">
        <v>53</v>
      </c>
      <c r="D20" s="304">
        <v>2</v>
      </c>
      <c r="E20" s="305">
        <f t="shared" ref="E20:E24" si="4">$E$9</f>
        <v>6</v>
      </c>
      <c r="F20" s="306">
        <v>1</v>
      </c>
      <c r="G20" s="307">
        <f t="shared" si="0"/>
        <v>6</v>
      </c>
      <c r="H20" s="308">
        <v>63</v>
      </c>
      <c r="I20" s="309">
        <f t="shared" si="1"/>
        <v>756</v>
      </c>
      <c r="J20" s="408"/>
      <c r="K20" s="310">
        <f t="shared" si="2"/>
        <v>0</v>
      </c>
      <c r="M20" s="296"/>
      <c r="N20" s="296"/>
    </row>
    <row r="21" spans="2:14" x14ac:dyDescent="0.35">
      <c r="B21" s="315" t="s">
        <v>12</v>
      </c>
      <c r="C21" s="303" t="s">
        <v>53</v>
      </c>
      <c r="D21" s="304">
        <v>1</v>
      </c>
      <c r="E21" s="305">
        <f t="shared" si="4"/>
        <v>6</v>
      </c>
      <c r="F21" s="306">
        <v>1</v>
      </c>
      <c r="G21" s="307">
        <f t="shared" si="0"/>
        <v>6</v>
      </c>
      <c r="H21" s="308">
        <v>140.70000000000002</v>
      </c>
      <c r="I21" s="309">
        <f t="shared" si="1"/>
        <v>844.2</v>
      </c>
      <c r="J21" s="408"/>
      <c r="K21" s="310">
        <f t="shared" si="2"/>
        <v>0</v>
      </c>
      <c r="M21" s="296"/>
      <c r="N21" s="296"/>
    </row>
    <row r="22" spans="2:14" x14ac:dyDescent="0.35">
      <c r="B22" s="315" t="s">
        <v>13</v>
      </c>
      <c r="C22" s="303" t="s">
        <v>53</v>
      </c>
      <c r="D22" s="304">
        <v>1</v>
      </c>
      <c r="E22" s="305">
        <f t="shared" si="4"/>
        <v>6</v>
      </c>
      <c r="F22" s="306">
        <v>1</v>
      </c>
      <c r="G22" s="307">
        <f t="shared" si="0"/>
        <v>6</v>
      </c>
      <c r="H22" s="308">
        <v>42</v>
      </c>
      <c r="I22" s="309">
        <f t="shared" si="1"/>
        <v>252</v>
      </c>
      <c r="J22" s="408"/>
      <c r="K22" s="310">
        <f t="shared" si="2"/>
        <v>0</v>
      </c>
      <c r="M22" s="296"/>
      <c r="N22" s="296"/>
    </row>
    <row r="23" spans="2:14" x14ac:dyDescent="0.35">
      <c r="B23" s="311" t="s">
        <v>14</v>
      </c>
      <c r="C23" s="303" t="s">
        <v>53</v>
      </c>
      <c r="D23" s="304">
        <v>1</v>
      </c>
      <c r="E23" s="305">
        <f t="shared" si="4"/>
        <v>6</v>
      </c>
      <c r="F23" s="306">
        <v>1</v>
      </c>
      <c r="G23" s="307">
        <f t="shared" si="0"/>
        <v>6</v>
      </c>
      <c r="H23" s="308">
        <v>140.70000000000002</v>
      </c>
      <c r="I23" s="309">
        <f t="shared" si="1"/>
        <v>844.2</v>
      </c>
      <c r="J23" s="408"/>
      <c r="K23" s="310">
        <f t="shared" si="2"/>
        <v>0</v>
      </c>
      <c r="M23" s="296"/>
      <c r="N23" s="296"/>
    </row>
    <row r="24" spans="2:14" x14ac:dyDescent="0.35">
      <c r="B24" s="316" t="s">
        <v>118</v>
      </c>
      <c r="C24" s="317" t="s">
        <v>53</v>
      </c>
      <c r="D24" s="304">
        <v>2</v>
      </c>
      <c r="E24" s="305">
        <f t="shared" si="4"/>
        <v>6</v>
      </c>
      <c r="F24" s="306">
        <v>1</v>
      </c>
      <c r="G24" s="307">
        <v>3</v>
      </c>
      <c r="H24" s="308">
        <v>877.80000000000007</v>
      </c>
      <c r="I24" s="309">
        <f t="shared" si="1"/>
        <v>5266.8</v>
      </c>
      <c r="J24" s="408"/>
      <c r="K24" s="310">
        <f t="shared" si="2"/>
        <v>0</v>
      </c>
      <c r="M24" s="296"/>
      <c r="N24" s="296"/>
    </row>
    <row r="25" spans="2:14" ht="15" x14ac:dyDescent="0.35">
      <c r="B25" s="297" t="s">
        <v>141</v>
      </c>
      <c r="C25" s="298"/>
      <c r="D25" s="298"/>
      <c r="E25" s="299"/>
      <c r="F25" s="300"/>
      <c r="G25" s="300"/>
      <c r="H25" s="300"/>
      <c r="I25" s="300"/>
      <c r="J25" s="300"/>
      <c r="K25" s="301"/>
      <c r="M25" s="296"/>
      <c r="N25" s="296"/>
    </row>
    <row r="26" spans="2:14" x14ac:dyDescent="0.35">
      <c r="B26" s="318" t="s">
        <v>149</v>
      </c>
      <c r="C26" s="303" t="s">
        <v>53</v>
      </c>
      <c r="D26" s="304">
        <v>1</v>
      </c>
      <c r="E26" s="305">
        <f t="shared" ref="E26:E28" si="5">$E$9</f>
        <v>6</v>
      </c>
      <c r="F26" s="306">
        <v>1</v>
      </c>
      <c r="G26" s="307">
        <f t="shared" si="0"/>
        <v>6</v>
      </c>
      <c r="H26" s="308">
        <v>367.5</v>
      </c>
      <c r="I26" s="309">
        <f t="shared" si="1"/>
        <v>2205</v>
      </c>
      <c r="J26" s="408"/>
      <c r="K26" s="310">
        <f t="shared" si="2"/>
        <v>0</v>
      </c>
      <c r="M26" s="296"/>
      <c r="N26" s="296"/>
    </row>
    <row r="27" spans="2:14" x14ac:dyDescent="0.35">
      <c r="B27" s="318" t="s">
        <v>15</v>
      </c>
      <c r="C27" s="303" t="s">
        <v>53</v>
      </c>
      <c r="D27" s="304">
        <v>1</v>
      </c>
      <c r="E27" s="305">
        <f t="shared" si="5"/>
        <v>6</v>
      </c>
      <c r="F27" s="306">
        <v>1</v>
      </c>
      <c r="G27" s="307">
        <f t="shared" si="0"/>
        <v>6</v>
      </c>
      <c r="H27" s="308">
        <v>294</v>
      </c>
      <c r="I27" s="309">
        <f t="shared" si="1"/>
        <v>1764</v>
      </c>
      <c r="J27" s="408"/>
      <c r="K27" s="310">
        <f t="shared" si="2"/>
        <v>0</v>
      </c>
      <c r="M27" s="296"/>
      <c r="N27" s="296"/>
    </row>
    <row r="28" spans="2:14" x14ac:dyDescent="0.35">
      <c r="B28" s="318" t="s">
        <v>150</v>
      </c>
      <c r="C28" s="303" t="s">
        <v>53</v>
      </c>
      <c r="D28" s="304">
        <v>2</v>
      </c>
      <c r="E28" s="305">
        <f t="shared" si="5"/>
        <v>6</v>
      </c>
      <c r="F28" s="306">
        <v>1</v>
      </c>
      <c r="G28" s="307">
        <f t="shared" si="0"/>
        <v>6</v>
      </c>
      <c r="H28" s="308">
        <v>294</v>
      </c>
      <c r="I28" s="309">
        <f t="shared" si="1"/>
        <v>3528</v>
      </c>
      <c r="J28" s="408"/>
      <c r="K28" s="310">
        <f t="shared" si="2"/>
        <v>0</v>
      </c>
      <c r="M28" s="296"/>
      <c r="N28" s="296"/>
    </row>
    <row r="29" spans="2:14" ht="15" x14ac:dyDescent="0.35">
      <c r="B29" s="297" t="s">
        <v>119</v>
      </c>
      <c r="C29" s="298"/>
      <c r="D29" s="298"/>
      <c r="E29" s="299"/>
      <c r="F29" s="300"/>
      <c r="G29" s="300"/>
      <c r="H29" s="300"/>
      <c r="I29" s="300"/>
      <c r="J29" s="300"/>
      <c r="K29" s="301"/>
      <c r="M29" s="296"/>
      <c r="N29" s="296"/>
    </row>
    <row r="30" spans="2:14" x14ac:dyDescent="0.35">
      <c r="B30" s="313" t="s">
        <v>156</v>
      </c>
      <c r="C30" s="319" t="s">
        <v>65</v>
      </c>
      <c r="D30" s="304">
        <v>30</v>
      </c>
      <c r="E30" s="305">
        <f t="shared" ref="E30:E34" si="6">$E$9</f>
        <v>6</v>
      </c>
      <c r="F30" s="306">
        <v>1</v>
      </c>
      <c r="G30" s="307">
        <f t="shared" si="0"/>
        <v>6</v>
      </c>
      <c r="H30" s="308">
        <v>131.25</v>
      </c>
      <c r="I30" s="309">
        <f t="shared" si="1"/>
        <v>23625</v>
      </c>
      <c r="J30" s="408"/>
      <c r="K30" s="310">
        <f t="shared" si="2"/>
        <v>0</v>
      </c>
      <c r="M30" s="296"/>
      <c r="N30" s="296"/>
    </row>
    <row r="31" spans="2:14" x14ac:dyDescent="0.35">
      <c r="B31" s="313" t="s">
        <v>157</v>
      </c>
      <c r="C31" s="319" t="s">
        <v>65</v>
      </c>
      <c r="D31" s="304">
        <v>30</v>
      </c>
      <c r="E31" s="305">
        <f t="shared" si="6"/>
        <v>6</v>
      </c>
      <c r="F31" s="306">
        <v>1</v>
      </c>
      <c r="G31" s="307">
        <f t="shared" si="0"/>
        <v>6</v>
      </c>
      <c r="H31" s="308">
        <v>178.5</v>
      </c>
      <c r="I31" s="309">
        <f t="shared" si="1"/>
        <v>32130</v>
      </c>
      <c r="J31" s="408"/>
      <c r="K31" s="310">
        <f t="shared" si="2"/>
        <v>0</v>
      </c>
      <c r="M31" s="296"/>
      <c r="N31" s="296"/>
    </row>
    <row r="32" spans="2:14" x14ac:dyDescent="0.35">
      <c r="B32" s="318" t="s">
        <v>114</v>
      </c>
      <c r="C32" s="319" t="s">
        <v>57</v>
      </c>
      <c r="D32" s="304">
        <v>2</v>
      </c>
      <c r="E32" s="305">
        <f t="shared" si="6"/>
        <v>6</v>
      </c>
      <c r="F32" s="306">
        <v>1</v>
      </c>
      <c r="G32" s="307">
        <f t="shared" si="0"/>
        <v>6</v>
      </c>
      <c r="H32" s="308">
        <v>340.2</v>
      </c>
      <c r="I32" s="309">
        <f t="shared" si="1"/>
        <v>4082.3999999999996</v>
      </c>
      <c r="J32" s="408"/>
      <c r="K32" s="310">
        <f t="shared" si="2"/>
        <v>0</v>
      </c>
      <c r="M32" s="296"/>
      <c r="N32" s="296"/>
    </row>
    <row r="33" spans="2:27" x14ac:dyDescent="0.35">
      <c r="B33" s="318" t="s">
        <v>147</v>
      </c>
      <c r="C33" s="319" t="s">
        <v>48</v>
      </c>
      <c r="D33" s="304">
        <v>12</v>
      </c>
      <c r="E33" s="305">
        <f t="shared" si="6"/>
        <v>6</v>
      </c>
      <c r="F33" s="306">
        <v>1</v>
      </c>
      <c r="G33" s="307">
        <f t="shared" si="0"/>
        <v>6</v>
      </c>
      <c r="H33" s="308">
        <v>5.4390000000000001</v>
      </c>
      <c r="I33" s="309">
        <f t="shared" si="1"/>
        <v>391.608</v>
      </c>
      <c r="J33" s="408"/>
      <c r="K33" s="310">
        <f t="shared" si="2"/>
        <v>0</v>
      </c>
      <c r="M33" s="296"/>
      <c r="N33" s="296"/>
    </row>
    <row r="34" spans="2:27" ht="13.5" thickBot="1" x14ac:dyDescent="0.4">
      <c r="B34" s="320" t="s">
        <v>148</v>
      </c>
      <c r="C34" s="321" t="s">
        <v>53</v>
      </c>
      <c r="D34" s="322">
        <v>6</v>
      </c>
      <c r="E34" s="323">
        <f t="shared" si="6"/>
        <v>6</v>
      </c>
      <c r="F34" s="324">
        <v>1</v>
      </c>
      <c r="G34" s="325">
        <f t="shared" si="0"/>
        <v>6</v>
      </c>
      <c r="H34" s="326">
        <v>68.040000000000006</v>
      </c>
      <c r="I34" s="327">
        <f t="shared" si="1"/>
        <v>2449.44</v>
      </c>
      <c r="J34" s="409"/>
      <c r="K34" s="328">
        <f t="shared" si="2"/>
        <v>0</v>
      </c>
      <c r="M34" s="296"/>
      <c r="N34" s="296"/>
    </row>
    <row r="35" spans="2:27" x14ac:dyDescent="0.35">
      <c r="B35" s="329"/>
      <c r="C35" s="330"/>
      <c r="D35" s="331"/>
      <c r="E35" s="331"/>
      <c r="F35" s="331"/>
      <c r="G35" s="331"/>
      <c r="H35" s="296"/>
      <c r="I35" s="296"/>
      <c r="J35" s="296"/>
      <c r="K35" s="332"/>
      <c r="L35" s="332"/>
      <c r="M35" s="296"/>
      <c r="N35" s="296"/>
      <c r="O35" s="296"/>
      <c r="P35" s="296"/>
      <c r="Q35" s="332"/>
      <c r="R35" s="332"/>
      <c r="S35" s="296"/>
      <c r="T35" s="296"/>
      <c r="U35" s="296"/>
      <c r="V35" s="296"/>
      <c r="W35" s="332"/>
      <c r="X35" s="332"/>
      <c r="Y35" s="296"/>
      <c r="Z35" s="296"/>
      <c r="AA35" s="333"/>
    </row>
    <row r="36" spans="2:27" ht="15.5" thickBot="1" x14ac:dyDescent="0.4">
      <c r="B36" s="329"/>
      <c r="C36" s="330"/>
      <c r="D36" s="331"/>
      <c r="E36" s="331"/>
      <c r="F36" s="331"/>
      <c r="G36" s="331"/>
      <c r="H36" s="331"/>
      <c r="I36" s="334">
        <f>SUM(I9:I34)</f>
        <v>88603.073999999993</v>
      </c>
      <c r="J36" s="335" t="s">
        <v>164</v>
      </c>
      <c r="K36" s="334">
        <f>SUM(K9:K34)</f>
        <v>0</v>
      </c>
      <c r="L36" s="332"/>
      <c r="M36" s="296"/>
      <c r="N36" s="296"/>
      <c r="O36" s="296"/>
      <c r="P36" s="296"/>
      <c r="Q36" s="332"/>
      <c r="R36" s="332"/>
      <c r="S36" s="296"/>
      <c r="T36" s="296"/>
      <c r="U36" s="296"/>
      <c r="V36" s="296"/>
      <c r="W36" s="332"/>
      <c r="X36" s="332"/>
      <c r="Y36" s="296"/>
      <c r="Z36" s="296"/>
      <c r="AA36" s="333"/>
    </row>
    <row r="37" spans="2:27" ht="13.5" thickBot="1" x14ac:dyDescent="0.4">
      <c r="B37" s="329"/>
      <c r="C37" s="330"/>
      <c r="D37" s="331"/>
      <c r="E37" s="331"/>
      <c r="F37" s="331"/>
      <c r="G37" s="331"/>
      <c r="H37" s="296"/>
      <c r="I37" s="296"/>
      <c r="J37" s="296"/>
      <c r="K37" s="332"/>
      <c r="L37" s="332"/>
      <c r="M37" s="296"/>
      <c r="N37" s="296"/>
      <c r="O37" s="296"/>
      <c r="P37" s="296"/>
      <c r="Q37" s="332"/>
      <c r="R37" s="332"/>
      <c r="S37" s="296"/>
      <c r="T37" s="296"/>
      <c r="U37" s="296"/>
      <c r="V37" s="296"/>
      <c r="W37" s="332"/>
      <c r="X37" s="332"/>
      <c r="Y37" s="296"/>
      <c r="Z37" s="296"/>
      <c r="AA37" s="333"/>
    </row>
    <row r="38" spans="2:27" ht="57" customHeight="1" x14ac:dyDescent="0.35">
      <c r="B38" s="267" t="s">
        <v>42</v>
      </c>
      <c r="C38" s="268" t="s">
        <v>46</v>
      </c>
      <c r="D38" s="269" t="s">
        <v>71</v>
      </c>
      <c r="E38" s="336" t="s">
        <v>168</v>
      </c>
      <c r="F38" s="337" t="s">
        <v>87</v>
      </c>
      <c r="G38" s="338" t="s">
        <v>167</v>
      </c>
      <c r="H38" s="339" t="s">
        <v>80</v>
      </c>
      <c r="I38" s="340" t="s">
        <v>160</v>
      </c>
      <c r="J38" s="341" t="s">
        <v>81</v>
      </c>
      <c r="K38" s="342" t="s">
        <v>178</v>
      </c>
      <c r="L38" s="343"/>
      <c r="M38" s="343"/>
      <c r="N38" s="296"/>
      <c r="O38" s="296"/>
      <c r="P38" s="296"/>
      <c r="Q38" s="332"/>
      <c r="R38" s="332"/>
      <c r="S38" s="296"/>
      <c r="T38" s="296"/>
      <c r="U38" s="296"/>
      <c r="V38" s="296"/>
      <c r="W38" s="332"/>
      <c r="X38" s="332"/>
      <c r="Y38" s="296"/>
      <c r="Z38" s="296"/>
      <c r="AA38" s="333"/>
    </row>
    <row r="39" spans="2:27" ht="33.5" customHeight="1" thickBot="1" x14ac:dyDescent="0.4">
      <c r="B39" s="276"/>
      <c r="C39" s="277"/>
      <c r="D39" s="278"/>
      <c r="E39" s="344"/>
      <c r="F39" s="345"/>
      <c r="G39" s="346"/>
      <c r="H39" s="347"/>
      <c r="I39" s="348"/>
      <c r="J39" s="349"/>
      <c r="K39" s="350"/>
      <c r="L39" s="351"/>
      <c r="M39" s="343"/>
      <c r="N39" s="296"/>
      <c r="O39" s="296"/>
      <c r="P39" s="296"/>
      <c r="Q39" s="332"/>
      <c r="R39" s="332"/>
      <c r="S39" s="296"/>
      <c r="T39" s="296"/>
      <c r="U39" s="296"/>
      <c r="V39" s="296"/>
      <c r="W39" s="332"/>
      <c r="X39" s="332"/>
      <c r="Y39" s="296"/>
      <c r="Z39" s="296"/>
      <c r="AA39" s="333"/>
    </row>
    <row r="40" spans="2:27" x14ac:dyDescent="0.35">
      <c r="B40" s="287" t="s">
        <v>183</v>
      </c>
      <c r="C40" s="352" t="s">
        <v>53</v>
      </c>
      <c r="D40" s="353">
        <v>3</v>
      </c>
      <c r="E40" s="354">
        <v>2</v>
      </c>
      <c r="F40" s="355">
        <v>2</v>
      </c>
      <c r="G40" s="356">
        <f>E40*F40</f>
        <v>4</v>
      </c>
      <c r="H40" s="293">
        <v>141.12</v>
      </c>
      <c r="I40" s="357">
        <f>D40*G40*H40</f>
        <v>1693.44</v>
      </c>
      <c r="J40" s="410"/>
      <c r="K40" s="357">
        <f>D40*G40*J40</f>
        <v>0</v>
      </c>
      <c r="L40" s="296"/>
      <c r="M40" s="296"/>
      <c r="N40" s="296"/>
      <c r="O40" s="296"/>
      <c r="P40" s="296"/>
      <c r="Q40" s="332"/>
      <c r="R40" s="332"/>
      <c r="S40" s="296"/>
      <c r="T40" s="296"/>
      <c r="U40" s="296"/>
      <c r="V40" s="296"/>
      <c r="W40" s="332"/>
      <c r="X40" s="332"/>
      <c r="Y40" s="296"/>
      <c r="Z40" s="296"/>
      <c r="AA40" s="333"/>
    </row>
    <row r="41" spans="2:27" ht="15" x14ac:dyDescent="0.35">
      <c r="B41" s="297" t="s">
        <v>9</v>
      </c>
      <c r="C41" s="298"/>
      <c r="D41" s="298"/>
      <c r="E41" s="358"/>
      <c r="F41" s="359"/>
      <c r="G41" s="359"/>
      <c r="H41" s="359"/>
      <c r="I41" s="359"/>
      <c r="J41" s="359"/>
      <c r="K41" s="360"/>
      <c r="L41" s="296"/>
      <c r="M41" s="296"/>
      <c r="N41" s="296"/>
      <c r="O41" s="296"/>
      <c r="P41" s="296"/>
      <c r="Q41" s="332"/>
      <c r="R41" s="332"/>
      <c r="S41" s="296"/>
      <c r="T41" s="296"/>
      <c r="U41" s="296"/>
      <c r="V41" s="296"/>
      <c r="W41" s="332"/>
      <c r="X41" s="332"/>
      <c r="Y41" s="296"/>
      <c r="Z41" s="296"/>
      <c r="AA41" s="333"/>
    </row>
    <row r="42" spans="2:27" x14ac:dyDescent="0.35">
      <c r="B42" s="302" t="s">
        <v>67</v>
      </c>
      <c r="C42" s="303" t="s">
        <v>53</v>
      </c>
      <c r="D42" s="304">
        <v>2</v>
      </c>
      <c r="E42" s="361">
        <f>$E$40</f>
        <v>2</v>
      </c>
      <c r="F42" s="362">
        <v>2</v>
      </c>
      <c r="G42" s="363">
        <f t="shared" ref="G42:G65" si="7">E42*F42</f>
        <v>4</v>
      </c>
      <c r="H42" s="308">
        <v>35.28</v>
      </c>
      <c r="I42" s="364">
        <f t="shared" ref="I42:I65" si="8">D42*G42*H42</f>
        <v>282.24</v>
      </c>
      <c r="J42" s="411"/>
      <c r="K42" s="364">
        <f t="shared" ref="K42:K65" si="9">D42*G42*J42</f>
        <v>0</v>
      </c>
      <c r="L42" s="296"/>
      <c r="M42" s="296"/>
      <c r="N42" s="296"/>
      <c r="O42" s="296"/>
      <c r="P42" s="296"/>
      <c r="Q42" s="332"/>
      <c r="R42" s="332"/>
      <c r="S42" s="296"/>
      <c r="T42" s="296"/>
      <c r="U42" s="296"/>
      <c r="V42" s="296"/>
      <c r="W42" s="332"/>
      <c r="X42" s="332"/>
      <c r="Y42" s="296"/>
      <c r="Z42" s="296"/>
      <c r="AA42" s="333"/>
    </row>
    <row r="43" spans="2:27" x14ac:dyDescent="0.35">
      <c r="B43" s="302" t="s">
        <v>68</v>
      </c>
      <c r="C43" s="303" t="s">
        <v>53</v>
      </c>
      <c r="D43" s="304">
        <v>1</v>
      </c>
      <c r="E43" s="361">
        <f>$E$40</f>
        <v>2</v>
      </c>
      <c r="F43" s="362">
        <v>2</v>
      </c>
      <c r="G43" s="363">
        <f t="shared" si="7"/>
        <v>4</v>
      </c>
      <c r="H43" s="308">
        <v>335.16</v>
      </c>
      <c r="I43" s="364">
        <f t="shared" si="8"/>
        <v>1340.64</v>
      </c>
      <c r="J43" s="411"/>
      <c r="K43" s="364">
        <f t="shared" si="9"/>
        <v>0</v>
      </c>
      <c r="L43" s="296"/>
      <c r="M43" s="296"/>
      <c r="N43" s="296"/>
      <c r="O43" s="296"/>
      <c r="P43" s="296"/>
      <c r="Q43" s="332"/>
      <c r="R43" s="332"/>
      <c r="S43" s="296"/>
      <c r="T43" s="296"/>
      <c r="U43" s="296"/>
      <c r="V43" s="296"/>
      <c r="W43" s="332"/>
      <c r="X43" s="332"/>
      <c r="Y43" s="296"/>
      <c r="Z43" s="296"/>
      <c r="AA43" s="333"/>
    </row>
    <row r="44" spans="2:27" ht="15" x14ac:dyDescent="0.35">
      <c r="B44" s="297" t="s">
        <v>69</v>
      </c>
      <c r="C44" s="298"/>
      <c r="D44" s="298"/>
      <c r="E44" s="358"/>
      <c r="F44" s="359"/>
      <c r="G44" s="359"/>
      <c r="H44" s="359"/>
      <c r="I44" s="359"/>
      <c r="J44" s="359"/>
      <c r="K44" s="360"/>
      <c r="L44" s="296"/>
      <c r="M44" s="296"/>
      <c r="N44" s="296"/>
      <c r="O44" s="296"/>
      <c r="P44" s="296"/>
      <c r="Q44" s="332"/>
      <c r="R44" s="332"/>
      <c r="S44" s="296"/>
      <c r="T44" s="296"/>
      <c r="U44" s="296"/>
      <c r="V44" s="296"/>
      <c r="W44" s="332"/>
      <c r="X44" s="332"/>
      <c r="Y44" s="296"/>
      <c r="Z44" s="296"/>
      <c r="AA44" s="333"/>
    </row>
    <row r="45" spans="2:27" x14ac:dyDescent="0.35">
      <c r="B45" s="311" t="s">
        <v>110</v>
      </c>
      <c r="C45" s="312" t="s">
        <v>53</v>
      </c>
      <c r="D45" s="304">
        <v>3</v>
      </c>
      <c r="E45" s="361">
        <f t="shared" ref="E45:E49" si="10">$E$40</f>
        <v>2</v>
      </c>
      <c r="F45" s="362">
        <v>2</v>
      </c>
      <c r="G45" s="363">
        <f t="shared" si="7"/>
        <v>4</v>
      </c>
      <c r="H45" s="308">
        <v>35.28</v>
      </c>
      <c r="I45" s="364">
        <f t="shared" si="8"/>
        <v>423.36</v>
      </c>
      <c r="J45" s="411"/>
      <c r="K45" s="364">
        <f t="shared" si="9"/>
        <v>0</v>
      </c>
      <c r="L45" s="296"/>
      <c r="M45" s="296"/>
      <c r="N45" s="296"/>
      <c r="O45" s="296"/>
      <c r="P45" s="296"/>
      <c r="Q45" s="332"/>
      <c r="R45" s="332"/>
      <c r="S45" s="296"/>
      <c r="T45" s="296"/>
      <c r="U45" s="296"/>
      <c r="V45" s="296"/>
      <c r="W45" s="332"/>
      <c r="X45" s="332"/>
      <c r="Y45" s="296"/>
      <c r="Z45" s="296"/>
      <c r="AA45" s="333"/>
    </row>
    <row r="46" spans="2:27" x14ac:dyDescent="0.35">
      <c r="B46" s="313" t="s">
        <v>145</v>
      </c>
      <c r="C46" s="312" t="s">
        <v>53</v>
      </c>
      <c r="D46" s="304">
        <v>3</v>
      </c>
      <c r="E46" s="361">
        <f t="shared" si="10"/>
        <v>2</v>
      </c>
      <c r="F46" s="362">
        <v>2</v>
      </c>
      <c r="G46" s="363">
        <f t="shared" si="7"/>
        <v>4</v>
      </c>
      <c r="H46" s="308">
        <v>70.56</v>
      </c>
      <c r="I46" s="364">
        <f t="shared" si="8"/>
        <v>846.72</v>
      </c>
      <c r="J46" s="411"/>
      <c r="K46" s="364">
        <f t="shared" si="9"/>
        <v>0</v>
      </c>
      <c r="L46" s="296"/>
      <c r="M46" s="296"/>
      <c r="N46" s="296"/>
      <c r="O46" s="296"/>
      <c r="P46" s="296"/>
      <c r="Q46" s="332"/>
      <c r="R46" s="332"/>
      <c r="S46" s="296"/>
      <c r="T46" s="296"/>
      <c r="U46" s="296"/>
      <c r="V46" s="296"/>
      <c r="W46" s="332"/>
      <c r="X46" s="332"/>
      <c r="Y46" s="296"/>
      <c r="Z46" s="296"/>
      <c r="AA46" s="333"/>
    </row>
    <row r="47" spans="2:27" x14ac:dyDescent="0.35">
      <c r="B47" s="311" t="s">
        <v>10</v>
      </c>
      <c r="C47" s="312" t="s">
        <v>53</v>
      </c>
      <c r="D47" s="304">
        <v>3</v>
      </c>
      <c r="E47" s="361">
        <f t="shared" si="10"/>
        <v>2</v>
      </c>
      <c r="F47" s="362">
        <v>2</v>
      </c>
      <c r="G47" s="363">
        <f t="shared" si="7"/>
        <v>4</v>
      </c>
      <c r="H47" s="308">
        <v>23.522939999999998</v>
      </c>
      <c r="I47" s="364">
        <f t="shared" si="8"/>
        <v>282.27527999999995</v>
      </c>
      <c r="J47" s="411"/>
      <c r="K47" s="364">
        <f t="shared" si="9"/>
        <v>0</v>
      </c>
      <c r="L47" s="296"/>
      <c r="M47" s="296"/>
      <c r="N47" s="296"/>
      <c r="O47" s="296"/>
      <c r="P47" s="296"/>
      <c r="Q47" s="332"/>
      <c r="R47" s="332"/>
      <c r="S47" s="296"/>
      <c r="T47" s="296"/>
      <c r="U47" s="296"/>
      <c r="V47" s="296"/>
      <c r="W47" s="332"/>
      <c r="X47" s="332"/>
      <c r="Y47" s="296"/>
      <c r="Z47" s="296"/>
      <c r="AA47" s="333"/>
    </row>
    <row r="48" spans="2:27" x14ac:dyDescent="0.35">
      <c r="B48" s="311" t="s">
        <v>11</v>
      </c>
      <c r="C48" s="312" t="s">
        <v>53</v>
      </c>
      <c r="D48" s="304">
        <v>3</v>
      </c>
      <c r="E48" s="361">
        <f t="shared" si="10"/>
        <v>2</v>
      </c>
      <c r="F48" s="362">
        <v>2</v>
      </c>
      <c r="G48" s="363">
        <f t="shared" si="7"/>
        <v>4</v>
      </c>
      <c r="H48" s="308">
        <v>23.522939999999998</v>
      </c>
      <c r="I48" s="364">
        <f t="shared" si="8"/>
        <v>282.27527999999995</v>
      </c>
      <c r="J48" s="411"/>
      <c r="K48" s="364">
        <f t="shared" si="9"/>
        <v>0</v>
      </c>
      <c r="L48" s="296"/>
      <c r="M48" s="296"/>
      <c r="N48" s="296"/>
      <c r="O48" s="296"/>
      <c r="P48" s="296"/>
      <c r="Q48" s="332"/>
      <c r="R48" s="332"/>
      <c r="S48" s="296"/>
      <c r="T48" s="296"/>
      <c r="U48" s="296"/>
      <c r="V48" s="296"/>
      <c r="W48" s="332"/>
      <c r="X48" s="332"/>
      <c r="Y48" s="296"/>
      <c r="Z48" s="296"/>
      <c r="AA48" s="333"/>
    </row>
    <row r="49" spans="2:27" x14ac:dyDescent="0.35">
      <c r="B49" s="311" t="s">
        <v>111</v>
      </c>
      <c r="C49" s="312" t="s">
        <v>53</v>
      </c>
      <c r="D49" s="304">
        <v>3</v>
      </c>
      <c r="E49" s="361">
        <f t="shared" si="10"/>
        <v>2</v>
      </c>
      <c r="F49" s="362">
        <v>2</v>
      </c>
      <c r="G49" s="363">
        <f t="shared" si="7"/>
        <v>4</v>
      </c>
      <c r="H49" s="308">
        <v>59.094000000000001</v>
      </c>
      <c r="I49" s="364">
        <f t="shared" si="8"/>
        <v>709.12800000000004</v>
      </c>
      <c r="J49" s="411"/>
      <c r="K49" s="364">
        <f t="shared" si="9"/>
        <v>0</v>
      </c>
      <c r="L49" s="296"/>
      <c r="M49" s="296"/>
      <c r="N49" s="296"/>
      <c r="O49" s="296"/>
      <c r="P49" s="296"/>
      <c r="Q49" s="332"/>
      <c r="R49" s="332"/>
      <c r="S49" s="296"/>
      <c r="T49" s="296"/>
      <c r="U49" s="296"/>
      <c r="V49" s="296"/>
      <c r="W49" s="332"/>
      <c r="X49" s="332"/>
      <c r="Y49" s="296"/>
      <c r="Z49" s="296"/>
      <c r="AA49" s="333"/>
    </row>
    <row r="50" spans="2:27" ht="15" x14ac:dyDescent="0.35">
      <c r="B50" s="297" t="s">
        <v>115</v>
      </c>
      <c r="C50" s="298"/>
      <c r="D50" s="298"/>
      <c r="E50" s="358"/>
      <c r="F50" s="359"/>
      <c r="G50" s="359"/>
      <c r="H50" s="359"/>
      <c r="I50" s="359"/>
      <c r="J50" s="359"/>
      <c r="K50" s="360"/>
      <c r="L50" s="296"/>
      <c r="M50" s="296"/>
      <c r="N50" s="296"/>
      <c r="O50" s="296"/>
      <c r="P50" s="296"/>
      <c r="Q50" s="332"/>
      <c r="R50" s="332"/>
      <c r="S50" s="296"/>
      <c r="T50" s="296"/>
      <c r="U50" s="296"/>
      <c r="V50" s="296"/>
      <c r="W50" s="332"/>
      <c r="X50" s="332"/>
      <c r="Y50" s="296"/>
      <c r="Z50" s="296"/>
      <c r="AA50" s="333"/>
    </row>
    <row r="51" spans="2:27" x14ac:dyDescent="0.35">
      <c r="B51" s="314" t="s">
        <v>112</v>
      </c>
      <c r="C51" s="303" t="s">
        <v>53</v>
      </c>
      <c r="D51" s="304">
        <v>2</v>
      </c>
      <c r="E51" s="361">
        <f t="shared" ref="E51:E55" si="11">$E$40</f>
        <v>2</v>
      </c>
      <c r="F51" s="362">
        <v>2</v>
      </c>
      <c r="G51" s="363">
        <f t="shared" si="7"/>
        <v>4</v>
      </c>
      <c r="H51" s="308">
        <v>52.92</v>
      </c>
      <c r="I51" s="364">
        <f t="shared" si="8"/>
        <v>423.36</v>
      </c>
      <c r="J51" s="411"/>
      <c r="K51" s="364">
        <f t="shared" si="9"/>
        <v>0</v>
      </c>
      <c r="L51" s="296"/>
      <c r="M51" s="296"/>
      <c r="N51" s="296"/>
      <c r="O51" s="296"/>
      <c r="P51" s="296"/>
      <c r="Q51" s="332"/>
      <c r="R51" s="332"/>
      <c r="S51" s="296"/>
      <c r="T51" s="296"/>
      <c r="U51" s="296"/>
      <c r="V51" s="296"/>
      <c r="W51" s="332"/>
      <c r="X51" s="332"/>
      <c r="Y51" s="296"/>
      <c r="Z51" s="296"/>
      <c r="AA51" s="333"/>
    </row>
    <row r="52" spans="2:27" x14ac:dyDescent="0.35">
      <c r="B52" s="315" t="s">
        <v>12</v>
      </c>
      <c r="C52" s="303" t="s">
        <v>53</v>
      </c>
      <c r="D52" s="304">
        <v>1</v>
      </c>
      <c r="E52" s="361">
        <f t="shared" si="11"/>
        <v>2</v>
      </c>
      <c r="F52" s="362">
        <v>2</v>
      </c>
      <c r="G52" s="363">
        <f t="shared" si="7"/>
        <v>4</v>
      </c>
      <c r="H52" s="308">
        <v>118.188</v>
      </c>
      <c r="I52" s="364">
        <f t="shared" si="8"/>
        <v>472.75200000000001</v>
      </c>
      <c r="J52" s="411"/>
      <c r="K52" s="364">
        <f t="shared" si="9"/>
        <v>0</v>
      </c>
      <c r="L52" s="296"/>
      <c r="M52" s="296"/>
      <c r="N52" s="296"/>
      <c r="O52" s="296"/>
      <c r="P52" s="296"/>
      <c r="Q52" s="332"/>
      <c r="R52" s="332"/>
      <c r="S52" s="296"/>
      <c r="T52" s="296"/>
      <c r="U52" s="296"/>
      <c r="V52" s="296"/>
      <c r="W52" s="332"/>
      <c r="X52" s="332"/>
      <c r="Y52" s="296"/>
      <c r="Z52" s="296"/>
      <c r="AA52" s="333"/>
    </row>
    <row r="53" spans="2:27" x14ac:dyDescent="0.35">
      <c r="B53" s="315" t="s">
        <v>13</v>
      </c>
      <c r="C53" s="303" t="s">
        <v>53</v>
      </c>
      <c r="D53" s="304">
        <v>1</v>
      </c>
      <c r="E53" s="361">
        <f t="shared" si="11"/>
        <v>2</v>
      </c>
      <c r="F53" s="362">
        <v>2</v>
      </c>
      <c r="G53" s="363">
        <f t="shared" si="7"/>
        <v>4</v>
      </c>
      <c r="H53" s="308">
        <v>35.28</v>
      </c>
      <c r="I53" s="364">
        <f t="shared" si="8"/>
        <v>141.12</v>
      </c>
      <c r="J53" s="411"/>
      <c r="K53" s="364">
        <f t="shared" si="9"/>
        <v>0</v>
      </c>
      <c r="L53" s="296"/>
      <c r="M53" s="296"/>
      <c r="N53" s="296"/>
      <c r="O53" s="296"/>
      <c r="P53" s="296"/>
      <c r="Q53" s="332"/>
      <c r="R53" s="332"/>
      <c r="S53" s="296"/>
      <c r="T53" s="296"/>
      <c r="U53" s="296"/>
      <c r="V53" s="296"/>
      <c r="W53" s="332"/>
      <c r="X53" s="332"/>
      <c r="Y53" s="296"/>
      <c r="Z53" s="296"/>
      <c r="AA53" s="333"/>
    </row>
    <row r="54" spans="2:27" x14ac:dyDescent="0.35">
      <c r="B54" s="311" t="s">
        <v>14</v>
      </c>
      <c r="C54" s="303" t="s">
        <v>53</v>
      </c>
      <c r="D54" s="304">
        <v>1</v>
      </c>
      <c r="E54" s="361">
        <f t="shared" si="11"/>
        <v>2</v>
      </c>
      <c r="F54" s="362">
        <v>2</v>
      </c>
      <c r="G54" s="363">
        <f t="shared" si="7"/>
        <v>4</v>
      </c>
      <c r="H54" s="308">
        <v>118.188</v>
      </c>
      <c r="I54" s="364">
        <f t="shared" si="8"/>
        <v>472.75200000000001</v>
      </c>
      <c r="J54" s="411"/>
      <c r="K54" s="364">
        <f t="shared" si="9"/>
        <v>0</v>
      </c>
      <c r="L54" s="296"/>
      <c r="M54" s="296"/>
      <c r="N54" s="296"/>
      <c r="O54" s="296"/>
      <c r="P54" s="296"/>
      <c r="Q54" s="332"/>
      <c r="R54" s="332"/>
      <c r="S54" s="296"/>
      <c r="T54" s="296"/>
      <c r="U54" s="296"/>
      <c r="V54" s="296"/>
      <c r="W54" s="332"/>
      <c r="X54" s="332"/>
      <c r="Y54" s="296"/>
      <c r="Z54" s="296"/>
      <c r="AA54" s="333"/>
    </row>
    <row r="55" spans="2:27" x14ac:dyDescent="0.35">
      <c r="B55" s="316" t="s">
        <v>118</v>
      </c>
      <c r="C55" s="317" t="s">
        <v>53</v>
      </c>
      <c r="D55" s="304">
        <v>2</v>
      </c>
      <c r="E55" s="361">
        <f t="shared" si="11"/>
        <v>2</v>
      </c>
      <c r="F55" s="362">
        <v>2</v>
      </c>
      <c r="G55" s="363">
        <f t="shared" si="7"/>
        <v>4</v>
      </c>
      <c r="H55" s="308">
        <v>761.25</v>
      </c>
      <c r="I55" s="364">
        <f t="shared" si="8"/>
        <v>6090</v>
      </c>
      <c r="J55" s="411"/>
      <c r="K55" s="364">
        <f t="shared" si="9"/>
        <v>0</v>
      </c>
      <c r="L55" s="296"/>
      <c r="M55" s="296"/>
      <c r="N55" s="296"/>
      <c r="O55" s="296"/>
      <c r="P55" s="296"/>
      <c r="Q55" s="332"/>
      <c r="R55" s="332"/>
      <c r="S55" s="296"/>
      <c r="T55" s="296"/>
      <c r="U55" s="296"/>
      <c r="V55" s="296"/>
      <c r="W55" s="332"/>
      <c r="X55" s="332"/>
      <c r="Y55" s="296"/>
      <c r="Z55" s="296"/>
      <c r="AA55" s="333"/>
    </row>
    <row r="56" spans="2:27" ht="15" x14ac:dyDescent="0.35">
      <c r="B56" s="297" t="s">
        <v>141</v>
      </c>
      <c r="C56" s="298"/>
      <c r="D56" s="298"/>
      <c r="E56" s="358"/>
      <c r="F56" s="359"/>
      <c r="G56" s="359"/>
      <c r="H56" s="359"/>
      <c r="I56" s="359"/>
      <c r="J56" s="359"/>
      <c r="K56" s="360"/>
      <c r="L56" s="296"/>
      <c r="M56" s="296"/>
      <c r="N56" s="296"/>
      <c r="O56" s="296"/>
      <c r="P56" s="296"/>
      <c r="Q56" s="332"/>
      <c r="R56" s="332"/>
      <c r="S56" s="296"/>
      <c r="T56" s="296"/>
      <c r="U56" s="296"/>
      <c r="V56" s="296"/>
      <c r="W56" s="332"/>
      <c r="X56" s="332"/>
      <c r="Y56" s="296"/>
      <c r="Z56" s="296"/>
      <c r="AA56" s="333"/>
    </row>
    <row r="57" spans="2:27" x14ac:dyDescent="0.35">
      <c r="B57" s="318" t="s">
        <v>66</v>
      </c>
      <c r="C57" s="303" t="s">
        <v>53</v>
      </c>
      <c r="D57" s="304">
        <v>1</v>
      </c>
      <c r="E57" s="361">
        <f t="shared" ref="E57:E59" si="12">$E$40</f>
        <v>2</v>
      </c>
      <c r="F57" s="362">
        <v>2</v>
      </c>
      <c r="G57" s="363">
        <f t="shared" si="7"/>
        <v>4</v>
      </c>
      <c r="H57" s="308">
        <v>308.7</v>
      </c>
      <c r="I57" s="364">
        <f t="shared" si="8"/>
        <v>1234.8</v>
      </c>
      <c r="J57" s="411"/>
      <c r="K57" s="364">
        <f t="shared" si="9"/>
        <v>0</v>
      </c>
      <c r="L57" s="296"/>
      <c r="M57" s="296"/>
      <c r="N57" s="296"/>
      <c r="O57" s="296"/>
      <c r="P57" s="296"/>
      <c r="Q57" s="332"/>
      <c r="R57" s="332"/>
      <c r="S57" s="296"/>
      <c r="T57" s="296"/>
      <c r="U57" s="296"/>
      <c r="V57" s="296"/>
      <c r="W57" s="332"/>
      <c r="X57" s="332"/>
      <c r="Y57" s="296"/>
      <c r="Z57" s="296"/>
      <c r="AA57" s="333"/>
    </row>
    <row r="58" spans="2:27" x14ac:dyDescent="0.35">
      <c r="B58" s="318" t="s">
        <v>15</v>
      </c>
      <c r="C58" s="303" t="s">
        <v>53</v>
      </c>
      <c r="D58" s="304">
        <v>1</v>
      </c>
      <c r="E58" s="361">
        <f t="shared" si="12"/>
        <v>2</v>
      </c>
      <c r="F58" s="362">
        <v>2</v>
      </c>
      <c r="G58" s="363">
        <f t="shared" si="7"/>
        <v>4</v>
      </c>
      <c r="H58" s="308">
        <v>246.96</v>
      </c>
      <c r="I58" s="364">
        <f t="shared" si="8"/>
        <v>987.84</v>
      </c>
      <c r="J58" s="411"/>
      <c r="K58" s="364">
        <f t="shared" si="9"/>
        <v>0</v>
      </c>
      <c r="L58" s="296"/>
      <c r="M58" s="296"/>
      <c r="N58" s="296"/>
      <c r="O58" s="296"/>
      <c r="P58" s="296"/>
      <c r="Q58" s="332"/>
      <c r="R58" s="332"/>
      <c r="S58" s="296"/>
      <c r="T58" s="296"/>
      <c r="U58" s="296"/>
      <c r="V58" s="296"/>
      <c r="W58" s="332"/>
      <c r="X58" s="332"/>
      <c r="Y58" s="296"/>
      <c r="Z58" s="296"/>
      <c r="AA58" s="333"/>
    </row>
    <row r="59" spans="2:27" x14ac:dyDescent="0.35">
      <c r="B59" s="318" t="s">
        <v>150</v>
      </c>
      <c r="C59" s="303" t="s">
        <v>53</v>
      </c>
      <c r="D59" s="304">
        <v>2</v>
      </c>
      <c r="E59" s="361">
        <f t="shared" si="12"/>
        <v>2</v>
      </c>
      <c r="F59" s="362">
        <v>2</v>
      </c>
      <c r="G59" s="363">
        <f t="shared" si="7"/>
        <v>4</v>
      </c>
      <c r="H59" s="308">
        <v>246.96</v>
      </c>
      <c r="I59" s="364">
        <f t="shared" si="8"/>
        <v>1975.68</v>
      </c>
      <c r="J59" s="411"/>
      <c r="K59" s="364">
        <f t="shared" si="9"/>
        <v>0</v>
      </c>
      <c r="L59" s="296"/>
      <c r="M59" s="296"/>
      <c r="N59" s="296"/>
      <c r="O59" s="296"/>
      <c r="P59" s="296"/>
      <c r="Q59" s="332"/>
      <c r="R59" s="332"/>
      <c r="S59" s="296"/>
      <c r="T59" s="296"/>
      <c r="U59" s="296"/>
      <c r="V59" s="296"/>
      <c r="W59" s="332"/>
      <c r="X59" s="332"/>
      <c r="Y59" s="296"/>
      <c r="Z59" s="296"/>
      <c r="AA59" s="333"/>
    </row>
    <row r="60" spans="2:27" ht="15" x14ac:dyDescent="0.35">
      <c r="B60" s="297" t="s">
        <v>119</v>
      </c>
      <c r="C60" s="298"/>
      <c r="D60" s="298"/>
      <c r="E60" s="358"/>
      <c r="F60" s="359"/>
      <c r="G60" s="359"/>
      <c r="H60" s="359"/>
      <c r="I60" s="359"/>
      <c r="J60" s="359"/>
      <c r="K60" s="360"/>
      <c r="L60" s="296"/>
      <c r="M60" s="296"/>
      <c r="N60" s="296"/>
      <c r="O60" s="296"/>
      <c r="P60" s="296"/>
      <c r="Q60" s="332"/>
      <c r="R60" s="332"/>
      <c r="S60" s="296"/>
      <c r="T60" s="296"/>
      <c r="U60" s="296"/>
      <c r="V60" s="296"/>
      <c r="W60" s="332"/>
      <c r="X60" s="332"/>
      <c r="Y60" s="296"/>
      <c r="Z60" s="296"/>
      <c r="AA60" s="333"/>
    </row>
    <row r="61" spans="2:27" x14ac:dyDescent="0.35">
      <c r="B61" s="313" t="s">
        <v>154</v>
      </c>
      <c r="C61" s="319" t="s">
        <v>65</v>
      </c>
      <c r="D61" s="304">
        <v>30</v>
      </c>
      <c r="E61" s="361">
        <f t="shared" ref="E61:E65" si="13">$E$40</f>
        <v>2</v>
      </c>
      <c r="F61" s="362">
        <v>2</v>
      </c>
      <c r="G61" s="363">
        <f t="shared" si="7"/>
        <v>4</v>
      </c>
      <c r="H61" s="308">
        <v>110.25</v>
      </c>
      <c r="I61" s="364">
        <f t="shared" si="8"/>
        <v>13230</v>
      </c>
      <c r="J61" s="411"/>
      <c r="K61" s="364">
        <f t="shared" si="9"/>
        <v>0</v>
      </c>
      <c r="L61" s="296"/>
      <c r="M61" s="296"/>
      <c r="N61" s="296"/>
      <c r="O61" s="296"/>
      <c r="P61" s="296"/>
      <c r="Q61" s="332"/>
      <c r="R61" s="332"/>
      <c r="S61" s="296"/>
      <c r="T61" s="296"/>
      <c r="U61" s="296"/>
      <c r="V61" s="296"/>
      <c r="W61" s="332"/>
      <c r="X61" s="332"/>
      <c r="Y61" s="296"/>
      <c r="Z61" s="296"/>
      <c r="AA61" s="333"/>
    </row>
    <row r="62" spans="2:27" x14ac:dyDescent="0.35">
      <c r="B62" s="313" t="s">
        <v>155</v>
      </c>
      <c r="C62" s="319" t="s">
        <v>65</v>
      </c>
      <c r="D62" s="304">
        <v>30</v>
      </c>
      <c r="E62" s="361">
        <f t="shared" si="13"/>
        <v>2</v>
      </c>
      <c r="F62" s="362">
        <v>2</v>
      </c>
      <c r="G62" s="363">
        <f t="shared" si="7"/>
        <v>4</v>
      </c>
      <c r="H62" s="308">
        <v>149.94000000000003</v>
      </c>
      <c r="I62" s="364">
        <f t="shared" si="8"/>
        <v>17992.800000000003</v>
      </c>
      <c r="J62" s="411"/>
      <c r="K62" s="364">
        <f t="shared" si="9"/>
        <v>0</v>
      </c>
      <c r="L62" s="296"/>
      <c r="M62" s="296"/>
      <c r="N62" s="296"/>
      <c r="O62" s="296"/>
      <c r="P62" s="296"/>
      <c r="Q62" s="332"/>
      <c r="R62" s="332"/>
      <c r="S62" s="296"/>
      <c r="T62" s="296"/>
      <c r="U62" s="296"/>
      <c r="V62" s="296"/>
      <c r="W62" s="332"/>
      <c r="X62" s="332"/>
      <c r="Y62" s="296"/>
      <c r="Z62" s="296"/>
      <c r="AA62" s="333"/>
    </row>
    <row r="63" spans="2:27" x14ac:dyDescent="0.35">
      <c r="B63" s="318" t="s">
        <v>114</v>
      </c>
      <c r="C63" s="319" t="s">
        <v>57</v>
      </c>
      <c r="D63" s="304">
        <v>2</v>
      </c>
      <c r="E63" s="361">
        <f t="shared" si="13"/>
        <v>2</v>
      </c>
      <c r="F63" s="362">
        <v>2</v>
      </c>
      <c r="G63" s="363">
        <f t="shared" si="7"/>
        <v>4</v>
      </c>
      <c r="H63" s="308">
        <v>285.76799999999997</v>
      </c>
      <c r="I63" s="364">
        <f t="shared" si="8"/>
        <v>2286.1439999999998</v>
      </c>
      <c r="J63" s="411"/>
      <c r="K63" s="364">
        <f t="shared" si="9"/>
        <v>0</v>
      </c>
      <c r="L63" s="296"/>
      <c r="M63" s="296"/>
      <c r="N63" s="296"/>
      <c r="O63" s="296"/>
      <c r="P63" s="296"/>
      <c r="Q63" s="332"/>
      <c r="R63" s="332"/>
      <c r="S63" s="296"/>
      <c r="T63" s="296"/>
      <c r="U63" s="296"/>
      <c r="V63" s="296"/>
      <c r="W63" s="332"/>
      <c r="X63" s="332"/>
      <c r="Y63" s="296"/>
      <c r="Z63" s="296"/>
      <c r="AA63" s="333"/>
    </row>
    <row r="64" spans="2:27" x14ac:dyDescent="0.35">
      <c r="B64" s="318" t="s">
        <v>16</v>
      </c>
      <c r="C64" s="319" t="s">
        <v>48</v>
      </c>
      <c r="D64" s="304">
        <v>12</v>
      </c>
      <c r="E64" s="361">
        <f t="shared" si="13"/>
        <v>2</v>
      </c>
      <c r="F64" s="362">
        <v>2</v>
      </c>
      <c r="G64" s="363">
        <f t="shared" si="7"/>
        <v>4</v>
      </c>
      <c r="H64" s="308">
        <v>4.568760000000001</v>
      </c>
      <c r="I64" s="364">
        <f t="shared" si="8"/>
        <v>219.30048000000005</v>
      </c>
      <c r="J64" s="411"/>
      <c r="K64" s="364">
        <f t="shared" si="9"/>
        <v>0</v>
      </c>
      <c r="L64" s="296"/>
      <c r="M64" s="296"/>
      <c r="N64" s="296"/>
      <c r="O64" s="296"/>
      <c r="P64" s="296"/>
      <c r="Q64" s="332"/>
      <c r="R64" s="332"/>
      <c r="S64" s="296"/>
      <c r="T64" s="296"/>
      <c r="U64" s="296"/>
      <c r="V64" s="296"/>
      <c r="W64" s="332"/>
      <c r="X64" s="332"/>
      <c r="Y64" s="296"/>
      <c r="Z64" s="296"/>
      <c r="AA64" s="333"/>
    </row>
    <row r="65" spans="2:27" ht="13.5" thickBot="1" x14ac:dyDescent="0.4">
      <c r="B65" s="320" t="s">
        <v>113</v>
      </c>
      <c r="C65" s="321" t="s">
        <v>53</v>
      </c>
      <c r="D65" s="322">
        <v>6</v>
      </c>
      <c r="E65" s="365">
        <f t="shared" si="13"/>
        <v>2</v>
      </c>
      <c r="F65" s="366">
        <v>2</v>
      </c>
      <c r="G65" s="367">
        <f t="shared" si="7"/>
        <v>4</v>
      </c>
      <c r="H65" s="326">
        <v>57.153600000000004</v>
      </c>
      <c r="I65" s="368">
        <f t="shared" si="8"/>
        <v>1371.6864</v>
      </c>
      <c r="J65" s="412"/>
      <c r="K65" s="368">
        <f t="shared" si="9"/>
        <v>0</v>
      </c>
      <c r="L65" s="296"/>
      <c r="M65" s="296"/>
      <c r="N65" s="296"/>
      <c r="O65" s="296"/>
      <c r="P65" s="296"/>
      <c r="Q65" s="332"/>
      <c r="R65" s="332"/>
      <c r="S65" s="296"/>
      <c r="T65" s="296"/>
      <c r="U65" s="296"/>
      <c r="V65" s="296"/>
      <c r="W65" s="332"/>
      <c r="X65" s="332"/>
      <c r="Y65" s="296"/>
      <c r="Z65" s="296"/>
      <c r="AA65" s="333"/>
    </row>
    <row r="66" spans="2:27" x14ac:dyDescent="0.35">
      <c r="B66" s="329"/>
      <c r="C66" s="330"/>
      <c r="D66" s="331"/>
      <c r="E66" s="331"/>
      <c r="F66" s="331"/>
      <c r="G66" s="331"/>
      <c r="H66" s="296"/>
      <c r="I66" s="296"/>
      <c r="J66" s="296"/>
      <c r="K66" s="332"/>
      <c r="L66" s="332"/>
      <c r="M66" s="296"/>
      <c r="N66" s="296"/>
      <c r="O66" s="296"/>
      <c r="P66" s="296"/>
      <c r="Q66" s="332"/>
      <c r="R66" s="332"/>
      <c r="S66" s="296"/>
      <c r="T66" s="296"/>
      <c r="U66" s="296"/>
      <c r="V66" s="296"/>
      <c r="W66" s="332"/>
      <c r="X66" s="332"/>
      <c r="Y66" s="296"/>
      <c r="Z66" s="296"/>
      <c r="AA66" s="333"/>
    </row>
    <row r="67" spans="2:27" ht="15.5" thickBot="1" x14ac:dyDescent="0.4">
      <c r="B67" s="329"/>
      <c r="C67" s="330"/>
      <c r="D67" s="331"/>
      <c r="E67" s="331"/>
      <c r="F67" s="331"/>
      <c r="G67" s="331"/>
      <c r="H67" s="331"/>
      <c r="I67" s="334">
        <f>SUM(I40:I65)</f>
        <v>52758.313439999998</v>
      </c>
      <c r="J67" s="335" t="s">
        <v>164</v>
      </c>
      <c r="K67" s="334">
        <f>SUM(K40:K65)</f>
        <v>0</v>
      </c>
      <c r="L67" s="332"/>
      <c r="M67" s="296"/>
      <c r="N67" s="296"/>
      <c r="O67" s="296"/>
      <c r="P67" s="296"/>
      <c r="Q67" s="332"/>
      <c r="R67" s="332"/>
      <c r="S67" s="296"/>
      <c r="T67" s="296"/>
      <c r="U67" s="296"/>
      <c r="V67" s="296"/>
      <c r="W67" s="332"/>
      <c r="X67" s="332"/>
      <c r="Y67" s="296"/>
      <c r="Z67" s="296"/>
      <c r="AA67" s="333"/>
    </row>
    <row r="68" spans="2:27" ht="13.5" thickBot="1" x14ac:dyDescent="0.4">
      <c r="B68" s="329"/>
      <c r="C68" s="330"/>
      <c r="D68" s="331"/>
      <c r="E68" s="331"/>
      <c r="F68" s="331"/>
      <c r="G68" s="331"/>
      <c r="H68" s="296"/>
      <c r="I68" s="296"/>
      <c r="J68" s="296"/>
      <c r="K68" s="332"/>
      <c r="L68" s="332"/>
      <c r="M68" s="296"/>
      <c r="N68" s="296"/>
      <c r="O68" s="296"/>
      <c r="P68" s="296"/>
      <c r="Q68" s="332"/>
      <c r="R68" s="332"/>
      <c r="S68" s="296"/>
      <c r="T68" s="296"/>
      <c r="U68" s="296"/>
      <c r="V68" s="296"/>
      <c r="W68" s="332"/>
      <c r="X68" s="332"/>
      <c r="Y68" s="296"/>
      <c r="Z68" s="296"/>
      <c r="AA68" s="333"/>
    </row>
    <row r="69" spans="2:27" ht="38" customHeight="1" x14ac:dyDescent="0.35">
      <c r="B69" s="267" t="s">
        <v>42</v>
      </c>
      <c r="C69" s="268" t="s">
        <v>46</v>
      </c>
      <c r="D69" s="269" t="s">
        <v>71</v>
      </c>
      <c r="E69" s="336" t="s">
        <v>169</v>
      </c>
      <c r="F69" s="337" t="s">
        <v>87</v>
      </c>
      <c r="G69" s="338" t="s">
        <v>180</v>
      </c>
      <c r="H69" s="339" t="s">
        <v>158</v>
      </c>
      <c r="I69" s="342" t="s">
        <v>162</v>
      </c>
      <c r="J69" s="341" t="s">
        <v>161</v>
      </c>
      <c r="K69" s="342" t="s">
        <v>179</v>
      </c>
      <c r="L69" s="275"/>
      <c r="M69" s="275"/>
      <c r="N69" s="296"/>
      <c r="O69" s="296"/>
      <c r="P69" s="296"/>
      <c r="Q69" s="332"/>
      <c r="R69" s="332"/>
      <c r="S69" s="296"/>
      <c r="T69" s="296"/>
      <c r="U69" s="296"/>
      <c r="V69" s="296"/>
      <c r="W69" s="332"/>
      <c r="X69" s="332"/>
      <c r="Y69" s="296"/>
      <c r="Z69" s="296"/>
      <c r="AA69" s="333"/>
    </row>
    <row r="70" spans="2:27" ht="61" customHeight="1" thickBot="1" x14ac:dyDescent="0.4">
      <c r="B70" s="276"/>
      <c r="C70" s="277"/>
      <c r="D70" s="278"/>
      <c r="E70" s="344"/>
      <c r="F70" s="345"/>
      <c r="G70" s="346"/>
      <c r="H70" s="369"/>
      <c r="I70" s="370"/>
      <c r="J70" s="371"/>
      <c r="K70" s="370"/>
      <c r="L70" s="286"/>
      <c r="M70" s="275"/>
      <c r="N70" s="296"/>
      <c r="O70" s="296"/>
      <c r="P70" s="296"/>
      <c r="Q70" s="332"/>
      <c r="R70" s="332"/>
      <c r="S70" s="296"/>
      <c r="T70" s="296"/>
      <c r="U70" s="296"/>
      <c r="V70" s="296"/>
      <c r="W70" s="332"/>
      <c r="X70" s="332"/>
      <c r="Y70" s="296"/>
      <c r="Z70" s="296"/>
      <c r="AA70" s="333"/>
    </row>
    <row r="71" spans="2:27" x14ac:dyDescent="0.35">
      <c r="B71" s="287" t="s">
        <v>183</v>
      </c>
      <c r="C71" s="352" t="s">
        <v>53</v>
      </c>
      <c r="D71" s="353">
        <v>3</v>
      </c>
      <c r="E71" s="290">
        <v>2</v>
      </c>
      <c r="F71" s="291">
        <v>3</v>
      </c>
      <c r="G71" s="372">
        <f>E71*F71</f>
        <v>6</v>
      </c>
      <c r="H71" s="293">
        <v>117.60000000000001</v>
      </c>
      <c r="I71" s="357">
        <f>D71*G71*H71</f>
        <v>2116.8000000000002</v>
      </c>
      <c r="J71" s="407"/>
      <c r="K71" s="357">
        <f>D71*G71*J71</f>
        <v>0</v>
      </c>
      <c r="L71" s="373"/>
      <c r="M71" s="296"/>
      <c r="N71" s="296"/>
      <c r="O71" s="296"/>
      <c r="P71" s="296"/>
      <c r="Q71" s="332"/>
      <c r="R71" s="332"/>
      <c r="S71" s="296"/>
      <c r="T71" s="296"/>
      <c r="U71" s="296"/>
      <c r="V71" s="296"/>
      <c r="W71" s="332"/>
      <c r="X71" s="332"/>
      <c r="Y71" s="296"/>
      <c r="Z71" s="296"/>
      <c r="AA71" s="333"/>
    </row>
    <row r="72" spans="2:27" ht="15" x14ac:dyDescent="0.35">
      <c r="B72" s="297" t="s">
        <v>9</v>
      </c>
      <c r="C72" s="298"/>
      <c r="D72" s="298"/>
      <c r="E72" s="374"/>
      <c r="F72" s="375"/>
      <c r="G72" s="375"/>
      <c r="H72" s="375"/>
      <c r="I72" s="375"/>
      <c r="J72" s="375"/>
      <c r="K72" s="376"/>
      <c r="L72" s="373"/>
      <c r="M72" s="296"/>
      <c r="N72" s="296"/>
      <c r="O72" s="296"/>
      <c r="P72" s="296"/>
      <c r="Q72" s="332"/>
      <c r="R72" s="332"/>
      <c r="S72" s="296"/>
      <c r="T72" s="296"/>
      <c r="U72" s="296"/>
      <c r="V72" s="296"/>
      <c r="W72" s="332"/>
      <c r="X72" s="332"/>
      <c r="Y72" s="296"/>
      <c r="Z72" s="296"/>
      <c r="AA72" s="333"/>
    </row>
    <row r="73" spans="2:27" x14ac:dyDescent="0.35">
      <c r="B73" s="302" t="s">
        <v>67</v>
      </c>
      <c r="C73" s="303" t="s">
        <v>53</v>
      </c>
      <c r="D73" s="304">
        <v>2</v>
      </c>
      <c r="E73" s="305">
        <f>$E$71</f>
        <v>2</v>
      </c>
      <c r="F73" s="306">
        <f>$F$71</f>
        <v>3</v>
      </c>
      <c r="G73" s="363">
        <f t="shared" ref="G73:G96" si="14">E73*F73</f>
        <v>6</v>
      </c>
      <c r="H73" s="308">
        <v>29.400000000000002</v>
      </c>
      <c r="I73" s="364">
        <f t="shared" ref="I73:I96" si="15">D73*G73*H73</f>
        <v>352.8</v>
      </c>
      <c r="J73" s="408"/>
      <c r="K73" s="364">
        <f t="shared" ref="K73:K96" si="16">D73*G73*J73</f>
        <v>0</v>
      </c>
      <c r="L73" s="373"/>
      <c r="M73" s="296"/>
      <c r="N73" s="296"/>
      <c r="O73" s="296"/>
      <c r="P73" s="296"/>
      <c r="Q73" s="332"/>
      <c r="R73" s="332"/>
      <c r="S73" s="296"/>
      <c r="T73" s="296"/>
      <c r="U73" s="296"/>
      <c r="V73" s="296"/>
      <c r="W73" s="332"/>
      <c r="X73" s="332"/>
      <c r="Y73" s="296"/>
      <c r="Z73" s="296"/>
      <c r="AA73" s="333"/>
    </row>
    <row r="74" spans="2:27" x14ac:dyDescent="0.35">
      <c r="B74" s="302" t="s">
        <v>68</v>
      </c>
      <c r="C74" s="303" t="s">
        <v>53</v>
      </c>
      <c r="D74" s="304">
        <v>1</v>
      </c>
      <c r="E74" s="305">
        <f>$E$71</f>
        <v>2</v>
      </c>
      <c r="F74" s="306">
        <f>$F$71</f>
        <v>3</v>
      </c>
      <c r="G74" s="363">
        <f t="shared" si="14"/>
        <v>6</v>
      </c>
      <c r="H74" s="308">
        <v>279.3</v>
      </c>
      <c r="I74" s="364">
        <f t="shared" si="15"/>
        <v>1675.8000000000002</v>
      </c>
      <c r="J74" s="408"/>
      <c r="K74" s="364">
        <f t="shared" si="16"/>
        <v>0</v>
      </c>
      <c r="L74" s="373"/>
      <c r="M74" s="296"/>
      <c r="N74" s="296"/>
      <c r="O74" s="296"/>
      <c r="P74" s="296"/>
      <c r="Q74" s="332"/>
      <c r="R74" s="332"/>
      <c r="S74" s="296"/>
      <c r="T74" s="296"/>
      <c r="U74" s="296"/>
      <c r="V74" s="296"/>
      <c r="W74" s="332"/>
      <c r="X74" s="332"/>
      <c r="Y74" s="296"/>
      <c r="Z74" s="296"/>
      <c r="AA74" s="333"/>
    </row>
    <row r="75" spans="2:27" ht="15" x14ac:dyDescent="0.35">
      <c r="B75" s="297" t="s">
        <v>69</v>
      </c>
      <c r="C75" s="298"/>
      <c r="D75" s="298"/>
      <c r="E75" s="374"/>
      <c r="F75" s="375"/>
      <c r="G75" s="375"/>
      <c r="H75" s="375"/>
      <c r="I75" s="375"/>
      <c r="J75" s="375"/>
      <c r="K75" s="376"/>
      <c r="L75" s="373"/>
      <c r="M75" s="296"/>
      <c r="N75" s="296"/>
      <c r="O75" s="296"/>
      <c r="P75" s="296"/>
      <c r="Q75" s="332"/>
      <c r="R75" s="332"/>
      <c r="S75" s="296"/>
      <c r="T75" s="296"/>
      <c r="U75" s="296"/>
      <c r="V75" s="296"/>
      <c r="W75" s="332"/>
      <c r="X75" s="332"/>
      <c r="Y75" s="296"/>
      <c r="Z75" s="296"/>
      <c r="AA75" s="333"/>
    </row>
    <row r="76" spans="2:27" x14ac:dyDescent="0.35">
      <c r="B76" s="311" t="s">
        <v>110</v>
      </c>
      <c r="C76" s="312" t="s">
        <v>53</v>
      </c>
      <c r="D76" s="304">
        <v>3</v>
      </c>
      <c r="E76" s="305">
        <f t="shared" ref="E76:E80" si="17">$E$71</f>
        <v>2</v>
      </c>
      <c r="F76" s="306">
        <f t="shared" ref="F76:F80" si="18">$F$71</f>
        <v>3</v>
      </c>
      <c r="G76" s="363">
        <f t="shared" si="14"/>
        <v>6</v>
      </c>
      <c r="H76" s="308">
        <v>29.400000000000002</v>
      </c>
      <c r="I76" s="364">
        <f t="shared" si="15"/>
        <v>529.20000000000005</v>
      </c>
      <c r="J76" s="408"/>
      <c r="K76" s="364">
        <f t="shared" si="16"/>
        <v>0</v>
      </c>
      <c r="L76" s="373"/>
      <c r="M76" s="296"/>
      <c r="N76" s="296"/>
      <c r="O76" s="296"/>
      <c r="P76" s="296"/>
      <c r="Q76" s="332"/>
      <c r="R76" s="332"/>
      <c r="S76" s="296"/>
      <c r="T76" s="296"/>
      <c r="U76" s="296"/>
      <c r="V76" s="296"/>
      <c r="W76" s="332"/>
      <c r="X76" s="332"/>
      <c r="Y76" s="296"/>
      <c r="Z76" s="296"/>
      <c r="AA76" s="333"/>
    </row>
    <row r="77" spans="2:27" x14ac:dyDescent="0.35">
      <c r="B77" s="313" t="s">
        <v>144</v>
      </c>
      <c r="C77" s="312" t="s">
        <v>53</v>
      </c>
      <c r="D77" s="304">
        <v>3</v>
      </c>
      <c r="E77" s="305">
        <f t="shared" si="17"/>
        <v>2</v>
      </c>
      <c r="F77" s="306">
        <f t="shared" si="18"/>
        <v>3</v>
      </c>
      <c r="G77" s="363">
        <f t="shared" si="14"/>
        <v>6</v>
      </c>
      <c r="H77" s="308">
        <v>58.800000000000004</v>
      </c>
      <c r="I77" s="364">
        <f t="shared" si="15"/>
        <v>1058.4000000000001</v>
      </c>
      <c r="J77" s="408"/>
      <c r="K77" s="364">
        <f t="shared" si="16"/>
        <v>0</v>
      </c>
      <c r="L77" s="373"/>
      <c r="M77" s="296"/>
      <c r="N77" s="296"/>
      <c r="O77" s="296"/>
      <c r="P77" s="296"/>
      <c r="Q77" s="332"/>
      <c r="R77" s="332"/>
      <c r="S77" s="296"/>
      <c r="T77" s="296"/>
      <c r="U77" s="296"/>
      <c r="V77" s="296"/>
      <c r="W77" s="332"/>
      <c r="X77" s="332"/>
      <c r="Y77" s="296"/>
      <c r="Z77" s="296"/>
      <c r="AA77" s="333"/>
    </row>
    <row r="78" spans="2:27" x14ac:dyDescent="0.35">
      <c r="B78" s="311" t="s">
        <v>10</v>
      </c>
      <c r="C78" s="312" t="s">
        <v>53</v>
      </c>
      <c r="D78" s="304">
        <v>3</v>
      </c>
      <c r="E78" s="305">
        <f t="shared" si="17"/>
        <v>2</v>
      </c>
      <c r="F78" s="306">
        <f t="shared" si="18"/>
        <v>3</v>
      </c>
      <c r="G78" s="363">
        <f t="shared" si="14"/>
        <v>6</v>
      </c>
      <c r="H78" s="308">
        <v>19.602450000000001</v>
      </c>
      <c r="I78" s="364">
        <f t="shared" si="15"/>
        <v>352.84410000000003</v>
      </c>
      <c r="J78" s="408"/>
      <c r="K78" s="364">
        <f t="shared" si="16"/>
        <v>0</v>
      </c>
      <c r="L78" s="373"/>
      <c r="M78" s="296"/>
      <c r="N78" s="296"/>
      <c r="O78" s="296"/>
      <c r="P78" s="296"/>
      <c r="Q78" s="332"/>
      <c r="R78" s="332"/>
      <c r="S78" s="296"/>
      <c r="T78" s="296"/>
      <c r="U78" s="296"/>
      <c r="V78" s="296"/>
      <c r="W78" s="332"/>
      <c r="X78" s="332"/>
      <c r="Y78" s="296"/>
      <c r="Z78" s="296"/>
      <c r="AA78" s="333"/>
    </row>
    <row r="79" spans="2:27" x14ac:dyDescent="0.35">
      <c r="B79" s="311" t="s">
        <v>11</v>
      </c>
      <c r="C79" s="312" t="s">
        <v>53</v>
      </c>
      <c r="D79" s="304">
        <v>3</v>
      </c>
      <c r="E79" s="305">
        <f t="shared" si="17"/>
        <v>2</v>
      </c>
      <c r="F79" s="306">
        <f t="shared" si="18"/>
        <v>3</v>
      </c>
      <c r="G79" s="363">
        <f t="shared" si="14"/>
        <v>6</v>
      </c>
      <c r="H79" s="308">
        <v>19.602450000000001</v>
      </c>
      <c r="I79" s="364">
        <f t="shared" si="15"/>
        <v>352.84410000000003</v>
      </c>
      <c r="J79" s="408"/>
      <c r="K79" s="364">
        <f t="shared" si="16"/>
        <v>0</v>
      </c>
      <c r="L79" s="373"/>
      <c r="M79" s="296"/>
      <c r="N79" s="296"/>
      <c r="O79" s="296"/>
      <c r="P79" s="296"/>
      <c r="Q79" s="332"/>
      <c r="R79" s="332"/>
      <c r="S79" s="296"/>
      <c r="T79" s="296"/>
      <c r="U79" s="296"/>
      <c r="V79" s="296"/>
      <c r="W79" s="332"/>
      <c r="X79" s="332"/>
      <c r="Y79" s="296"/>
      <c r="Z79" s="296"/>
      <c r="AA79" s="333"/>
    </row>
    <row r="80" spans="2:27" x14ac:dyDescent="0.35">
      <c r="B80" s="311" t="s">
        <v>111</v>
      </c>
      <c r="C80" s="312" t="s">
        <v>53</v>
      </c>
      <c r="D80" s="304">
        <v>3</v>
      </c>
      <c r="E80" s="305">
        <f t="shared" si="17"/>
        <v>2</v>
      </c>
      <c r="F80" s="306">
        <f t="shared" si="18"/>
        <v>3</v>
      </c>
      <c r="G80" s="363">
        <f t="shared" si="14"/>
        <v>6</v>
      </c>
      <c r="H80" s="308">
        <v>49.245000000000005</v>
      </c>
      <c r="I80" s="364">
        <f t="shared" si="15"/>
        <v>886.41000000000008</v>
      </c>
      <c r="J80" s="408"/>
      <c r="K80" s="364">
        <f t="shared" si="16"/>
        <v>0</v>
      </c>
      <c r="L80" s="373"/>
      <c r="M80" s="296"/>
      <c r="N80" s="296"/>
      <c r="O80" s="296"/>
      <c r="P80" s="296"/>
      <c r="Q80" s="332"/>
      <c r="R80" s="332"/>
      <c r="S80" s="296"/>
      <c r="T80" s="296"/>
      <c r="U80" s="296"/>
      <c r="V80" s="296"/>
      <c r="W80" s="332"/>
      <c r="X80" s="332"/>
      <c r="Y80" s="296"/>
      <c r="Z80" s="296"/>
      <c r="AA80" s="333"/>
    </row>
    <row r="81" spans="2:27" ht="15" x14ac:dyDescent="0.35">
      <c r="B81" s="297" t="s">
        <v>115</v>
      </c>
      <c r="C81" s="298"/>
      <c r="D81" s="298"/>
      <c r="E81" s="374"/>
      <c r="F81" s="375"/>
      <c r="G81" s="375"/>
      <c r="H81" s="375"/>
      <c r="I81" s="375"/>
      <c r="J81" s="375"/>
      <c r="K81" s="376"/>
      <c r="L81" s="373"/>
      <c r="M81" s="296"/>
      <c r="N81" s="296"/>
      <c r="O81" s="296"/>
      <c r="P81" s="296"/>
      <c r="Q81" s="332"/>
      <c r="R81" s="332"/>
      <c r="S81" s="296"/>
      <c r="T81" s="296"/>
      <c r="U81" s="296"/>
      <c r="V81" s="296"/>
      <c r="W81" s="332"/>
      <c r="X81" s="332"/>
      <c r="Y81" s="296"/>
      <c r="Z81" s="296"/>
      <c r="AA81" s="333"/>
    </row>
    <row r="82" spans="2:27" x14ac:dyDescent="0.35">
      <c r="B82" s="314" t="s">
        <v>112</v>
      </c>
      <c r="C82" s="303" t="s">
        <v>53</v>
      </c>
      <c r="D82" s="304">
        <v>2</v>
      </c>
      <c r="E82" s="305">
        <f t="shared" ref="E82:E86" si="19">$E$71</f>
        <v>2</v>
      </c>
      <c r="F82" s="306">
        <f t="shared" ref="F82:F86" si="20">$F$71</f>
        <v>3</v>
      </c>
      <c r="G82" s="363">
        <f t="shared" si="14"/>
        <v>6</v>
      </c>
      <c r="H82" s="308">
        <v>44.1</v>
      </c>
      <c r="I82" s="364">
        <f t="shared" si="15"/>
        <v>529.20000000000005</v>
      </c>
      <c r="J82" s="408"/>
      <c r="K82" s="364">
        <f t="shared" si="16"/>
        <v>0</v>
      </c>
      <c r="L82" s="373"/>
      <c r="M82" s="296"/>
      <c r="N82" s="296"/>
      <c r="O82" s="296"/>
      <c r="P82" s="296"/>
      <c r="Q82" s="332"/>
      <c r="R82" s="332"/>
      <c r="S82" s="296"/>
      <c r="T82" s="296"/>
      <c r="U82" s="296"/>
      <c r="V82" s="296"/>
      <c r="W82" s="332"/>
      <c r="X82" s="332"/>
      <c r="Y82" s="296"/>
      <c r="Z82" s="296"/>
      <c r="AA82" s="333"/>
    </row>
    <row r="83" spans="2:27" x14ac:dyDescent="0.35">
      <c r="B83" s="315" t="s">
        <v>12</v>
      </c>
      <c r="C83" s="303" t="s">
        <v>53</v>
      </c>
      <c r="D83" s="304">
        <v>1</v>
      </c>
      <c r="E83" s="305">
        <f t="shared" si="19"/>
        <v>2</v>
      </c>
      <c r="F83" s="306">
        <f t="shared" si="20"/>
        <v>3</v>
      </c>
      <c r="G83" s="363">
        <f t="shared" si="14"/>
        <v>6</v>
      </c>
      <c r="H83" s="308">
        <v>98.490000000000009</v>
      </c>
      <c r="I83" s="364">
        <f t="shared" si="15"/>
        <v>590.94000000000005</v>
      </c>
      <c r="J83" s="408"/>
      <c r="K83" s="364">
        <f t="shared" si="16"/>
        <v>0</v>
      </c>
      <c r="L83" s="373"/>
      <c r="M83" s="296"/>
      <c r="N83" s="296"/>
      <c r="O83" s="296"/>
      <c r="P83" s="296"/>
      <c r="Q83" s="332"/>
      <c r="R83" s="332"/>
      <c r="S83" s="296"/>
      <c r="T83" s="296"/>
      <c r="U83" s="296"/>
      <c r="V83" s="296"/>
      <c r="W83" s="332"/>
      <c r="X83" s="332"/>
      <c r="Y83" s="296"/>
      <c r="Z83" s="296"/>
      <c r="AA83" s="333"/>
    </row>
    <row r="84" spans="2:27" x14ac:dyDescent="0.35">
      <c r="B84" s="315" t="s">
        <v>13</v>
      </c>
      <c r="C84" s="303" t="s">
        <v>53</v>
      </c>
      <c r="D84" s="304">
        <v>1</v>
      </c>
      <c r="E84" s="305">
        <f t="shared" si="19"/>
        <v>2</v>
      </c>
      <c r="F84" s="306">
        <f t="shared" si="20"/>
        <v>3</v>
      </c>
      <c r="G84" s="363">
        <f t="shared" si="14"/>
        <v>6</v>
      </c>
      <c r="H84" s="308">
        <v>29.400000000000002</v>
      </c>
      <c r="I84" s="364">
        <f t="shared" si="15"/>
        <v>176.4</v>
      </c>
      <c r="J84" s="408"/>
      <c r="K84" s="364">
        <f t="shared" si="16"/>
        <v>0</v>
      </c>
      <c r="L84" s="373"/>
      <c r="M84" s="296"/>
      <c r="N84" s="296"/>
      <c r="O84" s="296"/>
      <c r="P84" s="296"/>
      <c r="Q84" s="332"/>
      <c r="R84" s="332"/>
      <c r="S84" s="296"/>
      <c r="T84" s="296"/>
      <c r="U84" s="296"/>
      <c r="V84" s="296"/>
      <c r="W84" s="332"/>
      <c r="X84" s="332"/>
      <c r="Y84" s="296"/>
      <c r="Z84" s="296"/>
      <c r="AA84" s="333"/>
    </row>
    <row r="85" spans="2:27" x14ac:dyDescent="0.35">
      <c r="B85" s="311" t="s">
        <v>14</v>
      </c>
      <c r="C85" s="303" t="s">
        <v>53</v>
      </c>
      <c r="D85" s="304">
        <v>1</v>
      </c>
      <c r="E85" s="305">
        <f t="shared" si="19"/>
        <v>2</v>
      </c>
      <c r="F85" s="306">
        <f t="shared" si="20"/>
        <v>3</v>
      </c>
      <c r="G85" s="363">
        <f t="shared" si="14"/>
        <v>6</v>
      </c>
      <c r="H85" s="308">
        <v>98.490000000000009</v>
      </c>
      <c r="I85" s="364">
        <f t="shared" si="15"/>
        <v>590.94000000000005</v>
      </c>
      <c r="J85" s="408"/>
      <c r="K85" s="364">
        <f t="shared" si="16"/>
        <v>0</v>
      </c>
      <c r="L85" s="373"/>
      <c r="M85" s="296"/>
      <c r="N85" s="296"/>
      <c r="O85" s="296"/>
      <c r="P85" s="296"/>
      <c r="Q85" s="332"/>
      <c r="R85" s="332"/>
      <c r="S85" s="296"/>
      <c r="T85" s="296"/>
      <c r="U85" s="296"/>
      <c r="V85" s="296"/>
      <c r="W85" s="332"/>
      <c r="X85" s="332"/>
      <c r="Y85" s="296"/>
      <c r="Z85" s="296"/>
      <c r="AA85" s="333"/>
    </row>
    <row r="86" spans="2:27" x14ac:dyDescent="0.35">
      <c r="B86" s="316" t="s">
        <v>118</v>
      </c>
      <c r="C86" s="317" t="s">
        <v>53</v>
      </c>
      <c r="D86" s="304">
        <v>2</v>
      </c>
      <c r="E86" s="305">
        <f t="shared" si="19"/>
        <v>2</v>
      </c>
      <c r="F86" s="362">
        <f t="shared" si="20"/>
        <v>3</v>
      </c>
      <c r="G86" s="363">
        <f t="shared" si="14"/>
        <v>6</v>
      </c>
      <c r="H86" s="308">
        <v>621.6</v>
      </c>
      <c r="I86" s="364">
        <f t="shared" si="15"/>
        <v>7459.2000000000007</v>
      </c>
      <c r="J86" s="408"/>
      <c r="K86" s="364">
        <f t="shared" si="16"/>
        <v>0</v>
      </c>
      <c r="L86" s="373"/>
      <c r="M86" s="296"/>
      <c r="N86" s="296"/>
      <c r="O86" s="296"/>
      <c r="P86" s="296"/>
      <c r="Q86" s="332"/>
      <c r="R86" s="332"/>
      <c r="S86" s="296"/>
      <c r="T86" s="296"/>
      <c r="U86" s="296"/>
      <c r="V86" s="296"/>
      <c r="W86" s="332"/>
      <c r="X86" s="332"/>
      <c r="Y86" s="296"/>
      <c r="Z86" s="296"/>
      <c r="AA86" s="333"/>
    </row>
    <row r="87" spans="2:27" ht="15" x14ac:dyDescent="0.35">
      <c r="B87" s="297" t="s">
        <v>141</v>
      </c>
      <c r="C87" s="298"/>
      <c r="D87" s="298"/>
      <c r="E87" s="374"/>
      <c r="F87" s="375"/>
      <c r="G87" s="375"/>
      <c r="H87" s="375"/>
      <c r="I87" s="375"/>
      <c r="J87" s="375"/>
      <c r="K87" s="376"/>
      <c r="L87" s="373"/>
      <c r="M87" s="296"/>
      <c r="N87" s="296"/>
      <c r="O87" s="296"/>
      <c r="P87" s="296"/>
      <c r="Q87" s="332"/>
      <c r="R87" s="332"/>
      <c r="S87" s="296"/>
      <c r="T87" s="296"/>
      <c r="U87" s="296"/>
      <c r="V87" s="296"/>
      <c r="W87" s="332"/>
      <c r="X87" s="332"/>
      <c r="Y87" s="296"/>
      <c r="Z87" s="296"/>
      <c r="AA87" s="333"/>
    </row>
    <row r="88" spans="2:27" x14ac:dyDescent="0.35">
      <c r="B88" s="318" t="s">
        <v>66</v>
      </c>
      <c r="C88" s="303" t="s">
        <v>53</v>
      </c>
      <c r="D88" s="304">
        <v>1</v>
      </c>
      <c r="E88" s="305">
        <f t="shared" ref="E88:E90" si="21">$E$71</f>
        <v>2</v>
      </c>
      <c r="F88" s="306">
        <f t="shared" ref="F88:F90" si="22">$F$71</f>
        <v>3</v>
      </c>
      <c r="G88" s="363">
        <f t="shared" si="14"/>
        <v>6</v>
      </c>
      <c r="H88" s="308">
        <v>257.25</v>
      </c>
      <c r="I88" s="364">
        <f t="shared" si="15"/>
        <v>1543.5</v>
      </c>
      <c r="J88" s="408"/>
      <c r="K88" s="364">
        <f t="shared" si="16"/>
        <v>0</v>
      </c>
      <c r="L88" s="373"/>
      <c r="M88" s="296"/>
      <c r="N88" s="296"/>
      <c r="O88" s="296"/>
      <c r="P88" s="296"/>
      <c r="Q88" s="332"/>
      <c r="R88" s="332"/>
      <c r="S88" s="296"/>
      <c r="T88" s="296"/>
      <c r="U88" s="296"/>
      <c r="V88" s="296"/>
      <c r="W88" s="332"/>
      <c r="X88" s="332"/>
      <c r="Y88" s="296"/>
      <c r="Z88" s="296"/>
      <c r="AA88" s="333"/>
    </row>
    <row r="89" spans="2:27" x14ac:dyDescent="0.35">
      <c r="B89" s="318" t="s">
        <v>15</v>
      </c>
      <c r="C89" s="303" t="s">
        <v>53</v>
      </c>
      <c r="D89" s="304">
        <v>1</v>
      </c>
      <c r="E89" s="305">
        <f t="shared" si="21"/>
        <v>2</v>
      </c>
      <c r="F89" s="306">
        <f t="shared" si="22"/>
        <v>3</v>
      </c>
      <c r="G89" s="363">
        <f t="shared" si="14"/>
        <v>6</v>
      </c>
      <c r="H89" s="308">
        <v>205.8</v>
      </c>
      <c r="I89" s="364">
        <f t="shared" si="15"/>
        <v>1234.8000000000002</v>
      </c>
      <c r="J89" s="408"/>
      <c r="K89" s="364">
        <f t="shared" si="16"/>
        <v>0</v>
      </c>
      <c r="L89" s="373"/>
      <c r="M89" s="296"/>
      <c r="N89" s="296"/>
      <c r="O89" s="296"/>
      <c r="P89" s="296"/>
      <c r="Q89" s="332"/>
      <c r="R89" s="332"/>
      <c r="S89" s="296"/>
      <c r="T89" s="296"/>
      <c r="U89" s="296"/>
      <c r="V89" s="296"/>
      <c r="W89" s="332"/>
      <c r="X89" s="332"/>
      <c r="Y89" s="296"/>
      <c r="Z89" s="296"/>
      <c r="AA89" s="333"/>
    </row>
    <row r="90" spans="2:27" x14ac:dyDescent="0.35">
      <c r="B90" s="318" t="s">
        <v>150</v>
      </c>
      <c r="C90" s="303" t="s">
        <v>53</v>
      </c>
      <c r="D90" s="304">
        <v>2</v>
      </c>
      <c r="E90" s="305">
        <f t="shared" si="21"/>
        <v>2</v>
      </c>
      <c r="F90" s="306">
        <f t="shared" si="22"/>
        <v>3</v>
      </c>
      <c r="G90" s="363">
        <f t="shared" si="14"/>
        <v>6</v>
      </c>
      <c r="H90" s="308">
        <v>205.8</v>
      </c>
      <c r="I90" s="364">
        <f t="shared" si="15"/>
        <v>2469.6000000000004</v>
      </c>
      <c r="J90" s="408"/>
      <c r="K90" s="364">
        <f t="shared" si="16"/>
        <v>0</v>
      </c>
      <c r="L90" s="373"/>
      <c r="M90" s="296"/>
      <c r="N90" s="296"/>
      <c r="O90" s="296"/>
      <c r="P90" s="296"/>
      <c r="Q90" s="332"/>
      <c r="R90" s="332"/>
      <c r="S90" s="296"/>
      <c r="T90" s="296"/>
      <c r="U90" s="296"/>
      <c r="V90" s="296"/>
      <c r="W90" s="332"/>
      <c r="X90" s="332"/>
      <c r="Y90" s="296"/>
      <c r="Z90" s="296"/>
      <c r="AA90" s="333"/>
    </row>
    <row r="91" spans="2:27" ht="15" x14ac:dyDescent="0.35">
      <c r="B91" s="297" t="s">
        <v>119</v>
      </c>
      <c r="C91" s="298"/>
      <c r="D91" s="298"/>
      <c r="E91" s="374"/>
      <c r="F91" s="375"/>
      <c r="G91" s="375"/>
      <c r="H91" s="375"/>
      <c r="I91" s="375"/>
      <c r="J91" s="375"/>
      <c r="K91" s="376"/>
      <c r="L91" s="373"/>
      <c r="M91" s="296"/>
      <c r="N91" s="296"/>
      <c r="O91" s="296"/>
      <c r="P91" s="296"/>
      <c r="Q91" s="332"/>
      <c r="R91" s="332"/>
      <c r="S91" s="296"/>
      <c r="T91" s="296"/>
      <c r="U91" s="296"/>
      <c r="V91" s="296"/>
      <c r="W91" s="332"/>
      <c r="X91" s="332"/>
      <c r="Y91" s="296"/>
      <c r="Z91" s="296"/>
      <c r="AA91" s="333"/>
    </row>
    <row r="92" spans="2:27" x14ac:dyDescent="0.35">
      <c r="B92" s="313" t="s">
        <v>154</v>
      </c>
      <c r="C92" s="319" t="s">
        <v>65</v>
      </c>
      <c r="D92" s="304">
        <v>30</v>
      </c>
      <c r="E92" s="305">
        <f t="shared" ref="E92:E96" si="23">$E$71</f>
        <v>2</v>
      </c>
      <c r="F92" s="306">
        <f t="shared" ref="F92:F96" si="24">$F$71</f>
        <v>3</v>
      </c>
      <c r="G92" s="363">
        <f t="shared" si="14"/>
        <v>6</v>
      </c>
      <c r="H92" s="308">
        <v>91.875</v>
      </c>
      <c r="I92" s="364">
        <f t="shared" si="15"/>
        <v>16537.5</v>
      </c>
      <c r="J92" s="408"/>
      <c r="K92" s="364">
        <f t="shared" si="16"/>
        <v>0</v>
      </c>
      <c r="L92" s="373"/>
      <c r="M92" s="296"/>
      <c r="N92" s="296"/>
      <c r="O92" s="296"/>
      <c r="P92" s="296"/>
      <c r="Q92" s="332"/>
      <c r="R92" s="332"/>
      <c r="S92" s="296"/>
      <c r="T92" s="296"/>
      <c r="U92" s="296"/>
      <c r="V92" s="296"/>
      <c r="W92" s="332"/>
      <c r="X92" s="332"/>
      <c r="Y92" s="296"/>
      <c r="Z92" s="296"/>
      <c r="AA92" s="333"/>
    </row>
    <row r="93" spans="2:27" x14ac:dyDescent="0.35">
      <c r="B93" s="313" t="s">
        <v>155</v>
      </c>
      <c r="C93" s="319" t="s">
        <v>65</v>
      </c>
      <c r="D93" s="304">
        <v>30</v>
      </c>
      <c r="E93" s="305">
        <f t="shared" si="23"/>
        <v>2</v>
      </c>
      <c r="F93" s="306">
        <f t="shared" si="24"/>
        <v>3</v>
      </c>
      <c r="G93" s="363">
        <f t="shared" si="14"/>
        <v>6</v>
      </c>
      <c r="H93" s="308">
        <v>124.95</v>
      </c>
      <c r="I93" s="364">
        <f t="shared" si="15"/>
        <v>22491</v>
      </c>
      <c r="J93" s="408"/>
      <c r="K93" s="364">
        <f t="shared" si="16"/>
        <v>0</v>
      </c>
      <c r="L93" s="373"/>
      <c r="M93" s="296"/>
      <c r="N93" s="296"/>
      <c r="O93" s="296"/>
      <c r="P93" s="296"/>
      <c r="Q93" s="332"/>
      <c r="R93" s="332"/>
      <c r="S93" s="296"/>
      <c r="T93" s="296"/>
      <c r="U93" s="296"/>
      <c r="V93" s="296"/>
      <c r="W93" s="332"/>
      <c r="X93" s="332"/>
      <c r="Y93" s="296"/>
      <c r="Z93" s="296"/>
      <c r="AA93" s="333"/>
    </row>
    <row r="94" spans="2:27" x14ac:dyDescent="0.35">
      <c r="B94" s="318" t="s">
        <v>114</v>
      </c>
      <c r="C94" s="319" t="s">
        <v>57</v>
      </c>
      <c r="D94" s="304">
        <v>2</v>
      </c>
      <c r="E94" s="305">
        <f t="shared" si="23"/>
        <v>2</v>
      </c>
      <c r="F94" s="306">
        <f t="shared" si="24"/>
        <v>3</v>
      </c>
      <c r="G94" s="363">
        <f t="shared" si="14"/>
        <v>6</v>
      </c>
      <c r="H94" s="308">
        <v>238.14</v>
      </c>
      <c r="I94" s="364">
        <f t="shared" si="15"/>
        <v>2857.68</v>
      </c>
      <c r="J94" s="408"/>
      <c r="K94" s="364">
        <f t="shared" si="16"/>
        <v>0</v>
      </c>
      <c r="L94" s="373"/>
      <c r="M94" s="296"/>
      <c r="N94" s="296"/>
      <c r="O94" s="296"/>
      <c r="P94" s="296"/>
      <c r="Q94" s="332"/>
      <c r="R94" s="332"/>
      <c r="S94" s="296"/>
      <c r="T94" s="296"/>
      <c r="U94" s="296"/>
      <c r="V94" s="296"/>
      <c r="W94" s="332"/>
      <c r="X94" s="332"/>
      <c r="Y94" s="296"/>
      <c r="Z94" s="296"/>
      <c r="AA94" s="333"/>
    </row>
    <row r="95" spans="2:27" x14ac:dyDescent="0.35">
      <c r="B95" s="318" t="s">
        <v>16</v>
      </c>
      <c r="C95" s="319" t="s">
        <v>48</v>
      </c>
      <c r="D95" s="304">
        <v>12</v>
      </c>
      <c r="E95" s="305">
        <f t="shared" si="23"/>
        <v>2</v>
      </c>
      <c r="F95" s="306">
        <f t="shared" si="24"/>
        <v>3</v>
      </c>
      <c r="G95" s="363">
        <f t="shared" si="14"/>
        <v>6</v>
      </c>
      <c r="H95" s="308">
        <v>3.8073000000000001</v>
      </c>
      <c r="I95" s="364">
        <f t="shared" si="15"/>
        <v>274.12560000000002</v>
      </c>
      <c r="J95" s="408"/>
      <c r="K95" s="364">
        <f t="shared" si="16"/>
        <v>0</v>
      </c>
      <c r="L95" s="373"/>
      <c r="M95" s="296"/>
      <c r="N95" s="296"/>
      <c r="O95" s="296"/>
      <c r="P95" s="296"/>
      <c r="Q95" s="332"/>
      <c r="R95" s="332"/>
      <c r="S95" s="296"/>
      <c r="T95" s="296"/>
      <c r="U95" s="296"/>
      <c r="V95" s="296"/>
      <c r="W95" s="332"/>
      <c r="X95" s="332"/>
      <c r="Y95" s="296"/>
      <c r="Z95" s="296"/>
      <c r="AA95" s="333"/>
    </row>
    <row r="96" spans="2:27" ht="13.5" thickBot="1" x14ac:dyDescent="0.4">
      <c r="B96" s="320" t="s">
        <v>113</v>
      </c>
      <c r="C96" s="321" t="s">
        <v>53</v>
      </c>
      <c r="D96" s="322">
        <v>6</v>
      </c>
      <c r="E96" s="323">
        <f t="shared" si="23"/>
        <v>2</v>
      </c>
      <c r="F96" s="324">
        <f t="shared" si="24"/>
        <v>3</v>
      </c>
      <c r="G96" s="367">
        <f t="shared" si="14"/>
        <v>6</v>
      </c>
      <c r="H96" s="326">
        <v>47.628000000000007</v>
      </c>
      <c r="I96" s="368">
        <f t="shared" si="15"/>
        <v>1714.6080000000002</v>
      </c>
      <c r="J96" s="409"/>
      <c r="K96" s="368">
        <f t="shared" si="16"/>
        <v>0</v>
      </c>
      <c r="L96" s="373"/>
      <c r="M96" s="296"/>
      <c r="N96" s="296"/>
      <c r="O96" s="296"/>
      <c r="P96" s="296"/>
      <c r="Q96" s="332"/>
      <c r="R96" s="332"/>
      <c r="S96" s="296"/>
      <c r="T96" s="296"/>
      <c r="U96" s="296"/>
      <c r="V96" s="296"/>
      <c r="W96" s="332"/>
      <c r="X96" s="332"/>
      <c r="Y96" s="296"/>
      <c r="Z96" s="296"/>
      <c r="AA96" s="333"/>
    </row>
    <row r="97" spans="2:27" x14ac:dyDescent="0.35">
      <c r="B97" s="329"/>
      <c r="C97" s="330"/>
      <c r="D97" s="331"/>
      <c r="E97" s="331"/>
      <c r="F97" s="331"/>
      <c r="G97" s="331"/>
      <c r="H97" s="296"/>
      <c r="I97" s="296"/>
      <c r="J97" s="296"/>
      <c r="K97" s="332"/>
      <c r="L97" s="332"/>
      <c r="M97" s="296"/>
      <c r="N97" s="296"/>
      <c r="O97" s="296"/>
      <c r="P97" s="296"/>
      <c r="Q97" s="332"/>
      <c r="R97" s="332"/>
      <c r="S97" s="296"/>
      <c r="T97" s="296"/>
      <c r="U97" s="296"/>
      <c r="V97" s="296"/>
      <c r="W97" s="332"/>
      <c r="X97" s="332"/>
      <c r="Y97" s="296"/>
      <c r="Z97" s="296"/>
      <c r="AA97" s="333"/>
    </row>
    <row r="98" spans="2:27" ht="15.5" thickBot="1" x14ac:dyDescent="0.4">
      <c r="B98" s="329"/>
      <c r="C98" s="330"/>
      <c r="D98" s="331"/>
      <c r="E98" s="331"/>
      <c r="F98" s="331"/>
      <c r="G98" s="331"/>
      <c r="H98" s="331"/>
      <c r="I98" s="334">
        <f>SUM(I71:I96)</f>
        <v>65794.591799999995</v>
      </c>
      <c r="J98" s="335" t="s">
        <v>164</v>
      </c>
      <c r="K98" s="334">
        <f>SUM(K71:K96)</f>
        <v>0</v>
      </c>
      <c r="L98" s="332"/>
      <c r="M98" s="296"/>
      <c r="N98" s="296"/>
      <c r="O98" s="296"/>
      <c r="P98" s="296"/>
      <c r="Q98" s="332"/>
      <c r="R98" s="332"/>
      <c r="S98" s="296"/>
      <c r="T98" s="296"/>
      <c r="U98" s="296"/>
      <c r="V98" s="296"/>
      <c r="W98" s="332"/>
      <c r="X98" s="332"/>
      <c r="Y98" s="296"/>
      <c r="Z98" s="296"/>
      <c r="AA98" s="333"/>
    </row>
    <row r="99" spans="2:27" s="333" customFormat="1" ht="13.5" thickBot="1" x14ac:dyDescent="0.4">
      <c r="B99" s="329"/>
      <c r="C99" s="330"/>
      <c r="D99" s="331"/>
      <c r="E99" s="331"/>
      <c r="F99" s="331"/>
      <c r="G99" s="331"/>
      <c r="H99" s="296"/>
      <c r="I99" s="296"/>
      <c r="J99" s="296"/>
      <c r="K99" s="332"/>
      <c r="L99" s="332"/>
      <c r="M99" s="296"/>
      <c r="N99" s="296"/>
      <c r="O99" s="296"/>
      <c r="P99" s="296"/>
      <c r="Q99" s="332"/>
      <c r="R99" s="332"/>
      <c r="S99" s="296"/>
      <c r="T99" s="296"/>
      <c r="U99" s="296"/>
      <c r="V99" s="296"/>
      <c r="W99" s="332"/>
      <c r="X99" s="332"/>
      <c r="Y99" s="296"/>
      <c r="Z99" s="377"/>
    </row>
    <row r="100" spans="2:27" ht="30" customHeight="1" x14ac:dyDescent="0.35">
      <c r="B100" s="378" t="s">
        <v>63</v>
      </c>
      <c r="C100" s="379"/>
      <c r="D100" s="380" t="s">
        <v>46</v>
      </c>
      <c r="E100" s="381" t="s">
        <v>47</v>
      </c>
      <c r="F100" s="382" t="s">
        <v>165</v>
      </c>
      <c r="G100" s="383" t="s">
        <v>60</v>
      </c>
      <c r="H100" s="384" t="s">
        <v>75</v>
      </c>
      <c r="I100" s="385"/>
      <c r="J100" s="386" t="s">
        <v>76</v>
      </c>
      <c r="L100" s="387"/>
      <c r="M100" s="388"/>
      <c r="N100" s="373"/>
      <c r="O100" s="388"/>
    </row>
    <row r="101" spans="2:27" ht="13.5" thickBot="1" x14ac:dyDescent="0.4">
      <c r="B101" s="389" t="s">
        <v>64</v>
      </c>
      <c r="C101" s="390"/>
      <c r="D101" s="391" t="s">
        <v>53</v>
      </c>
      <c r="E101" s="392">
        <v>1</v>
      </c>
      <c r="F101" s="367">
        <f>E9+E40+E71</f>
        <v>10</v>
      </c>
      <c r="G101" s="393">
        <v>1650</v>
      </c>
      <c r="H101" s="409"/>
      <c r="I101" s="394"/>
      <c r="J101" s="368">
        <f>E101*F101*H101</f>
        <v>0</v>
      </c>
      <c r="K101" s="395"/>
      <c r="L101" s="296"/>
      <c r="M101" s="396"/>
      <c r="N101" s="397"/>
      <c r="O101" s="396"/>
      <c r="P101" s="398"/>
      <c r="Q101" s="398"/>
      <c r="R101" s="398"/>
      <c r="S101" s="398"/>
      <c r="T101" s="398"/>
      <c r="U101" s="398"/>
      <c r="V101" s="398"/>
      <c r="W101" s="398"/>
      <c r="X101" s="398"/>
      <c r="Y101" s="398"/>
      <c r="Z101" s="398"/>
      <c r="AA101" s="398"/>
    </row>
    <row r="102" spans="2:27" s="333" customFormat="1" x14ac:dyDescent="0.35">
      <c r="B102" s="329"/>
      <c r="C102" s="330"/>
      <c r="D102" s="331"/>
      <c r="E102" s="331"/>
      <c r="F102" s="331"/>
      <c r="G102" s="331"/>
      <c r="H102" s="296"/>
      <c r="I102" s="296"/>
      <c r="J102" s="296"/>
      <c r="K102" s="332"/>
      <c r="L102" s="332"/>
      <c r="M102" s="296"/>
      <c r="N102" s="296"/>
      <c r="O102" s="296"/>
      <c r="P102" s="296"/>
      <c r="Q102" s="332"/>
      <c r="R102" s="332"/>
      <c r="S102" s="296"/>
      <c r="T102" s="296"/>
      <c r="U102" s="296"/>
      <c r="V102" s="296"/>
      <c r="W102" s="332"/>
      <c r="X102" s="332"/>
      <c r="Y102" s="296"/>
      <c r="Z102" s="377"/>
    </row>
    <row r="103" spans="2:27" ht="15.5" thickBot="1" x14ac:dyDescent="0.4">
      <c r="B103" s="399" t="s">
        <v>142</v>
      </c>
      <c r="C103" s="399"/>
      <c r="D103" s="400">
        <f>K36+K67+K98+J101</f>
        <v>0</v>
      </c>
    </row>
    <row r="104" spans="2:27" x14ac:dyDescent="0.35">
      <c r="C104" s="257"/>
    </row>
  </sheetData>
  <sheetProtection algorithmName="SHA-512" hashValue="SzCX6CKJuVM70DOg4OnuQqMxFeOz4Xmr8aqmK0knGs+0qJh/XsIp/tEaSr7XVsUuXhtUmOFbXVmKYqCwL/3WIA==" saltValue="+OguBFC/sjUFhsUuyOe/3w==" spinCount="100000" sheet="1" objects="1" scenarios="1"/>
  <mergeCells count="65">
    <mergeCell ref="E72:K72"/>
    <mergeCell ref="E75:K75"/>
    <mergeCell ref="E81:K81"/>
    <mergeCell ref="E87:K87"/>
    <mergeCell ref="E91:K91"/>
    <mergeCell ref="G7:G8"/>
    <mergeCell ref="J7:J8"/>
    <mergeCell ref="K38:K39"/>
    <mergeCell ref="B38:B39"/>
    <mergeCell ref="C38:C39"/>
    <mergeCell ref="D38:D39"/>
    <mergeCell ref="B25:D25"/>
    <mergeCell ref="B29:D29"/>
    <mergeCell ref="F38:F39"/>
    <mergeCell ref="G38:G39"/>
    <mergeCell ref="B101:C101"/>
    <mergeCell ref="B100:C100"/>
    <mergeCell ref="I38:I39"/>
    <mergeCell ref="M38:M39"/>
    <mergeCell ref="I69:I70"/>
    <mergeCell ref="B69:B70"/>
    <mergeCell ref="C69:C70"/>
    <mergeCell ref="D69:D70"/>
    <mergeCell ref="M69:M70"/>
    <mergeCell ref="J38:J39"/>
    <mergeCell ref="L38:L39"/>
    <mergeCell ref="H69:H70"/>
    <mergeCell ref="J69:J70"/>
    <mergeCell ref="L69:L70"/>
    <mergeCell ref="K69:K70"/>
    <mergeCell ref="E38:E39"/>
    <mergeCell ref="B2:O2"/>
    <mergeCell ref="B3:O3"/>
    <mergeCell ref="I7:I8"/>
    <mergeCell ref="N7:N8"/>
    <mergeCell ref="H38:H39"/>
    <mergeCell ref="B7:B8"/>
    <mergeCell ref="D7:D8"/>
    <mergeCell ref="H7:H8"/>
    <mergeCell ref="E7:E8"/>
    <mergeCell ref="M7:M8"/>
    <mergeCell ref="C7:C8"/>
    <mergeCell ref="F7:F8"/>
    <mergeCell ref="K7:K8"/>
    <mergeCell ref="B10:D10"/>
    <mergeCell ref="B13:D13"/>
    <mergeCell ref="B19:D19"/>
    <mergeCell ref="G69:G70"/>
    <mergeCell ref="E69:E70"/>
    <mergeCell ref="F69:F70"/>
    <mergeCell ref="B41:D41"/>
    <mergeCell ref="B44:D44"/>
    <mergeCell ref="B50:D50"/>
    <mergeCell ref="B56:D56"/>
    <mergeCell ref="B60:D60"/>
    <mergeCell ref="E41:K41"/>
    <mergeCell ref="E44:K44"/>
    <mergeCell ref="E50:K50"/>
    <mergeCell ref="E56:K56"/>
    <mergeCell ref="E60:K60"/>
    <mergeCell ref="B72:D72"/>
    <mergeCell ref="B75:D75"/>
    <mergeCell ref="B81:D81"/>
    <mergeCell ref="B87:D87"/>
    <mergeCell ref="B91:D91"/>
  </mergeCells>
  <pageMargins left="0.25" right="0.25" top="0.75" bottom="0.75" header="0.3" footer="0.3"/>
  <pageSetup paperSize="8" scale="48" orientation="portrait" r:id="rId1"/>
  <customProperties>
    <customPr name="EpmWorksheetKeyString_GU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2AA8D-EB2B-45A9-82C2-938806D263CA}">
  <sheetPr>
    <pageSetUpPr fitToPage="1"/>
  </sheetPr>
  <dimension ref="A2:V162"/>
  <sheetViews>
    <sheetView topLeftCell="A134" zoomScale="55" zoomScaleNormal="55" zoomScaleSheetLayoutView="40" workbookViewId="0">
      <selection activeCell="B152" sqref="B152"/>
    </sheetView>
  </sheetViews>
  <sheetFormatPr baseColWidth="10" defaultColWidth="10.6640625" defaultRowHeight="14.5" x14ac:dyDescent="0.35"/>
  <cols>
    <col min="1" max="1" width="5" style="58" customWidth="1"/>
    <col min="2" max="2" width="137.58203125" style="74" customWidth="1"/>
    <col min="3" max="3" width="22.25" style="58" customWidth="1"/>
    <col min="4" max="4" width="12.08203125" style="58" bestFit="1" customWidth="1"/>
    <col min="5" max="5" width="26.25" style="58" bestFit="1" customWidth="1"/>
    <col min="6" max="6" width="20" style="58" customWidth="1"/>
    <col min="7" max="7" width="26.25" style="58" bestFit="1" customWidth="1"/>
    <col min="8" max="8" width="26.25" style="58" customWidth="1"/>
    <col min="9" max="9" width="26.25" style="58" hidden="1" customWidth="1"/>
    <col min="10" max="10" width="25.83203125" style="58" customWidth="1"/>
    <col min="11" max="11" width="41" style="59" bestFit="1" customWidth="1"/>
    <col min="12" max="12" width="23.25" style="59" customWidth="1"/>
    <col min="13" max="13" width="20.6640625" style="59" bestFit="1" customWidth="1"/>
    <col min="14" max="14" width="20.6640625" style="59" customWidth="1"/>
    <col min="15" max="15" width="27.58203125" style="59" bestFit="1" customWidth="1"/>
    <col min="16" max="16" width="15.08203125" style="59" customWidth="1"/>
    <col min="17" max="18" width="22.1640625" style="58" customWidth="1"/>
    <col min="19" max="19" width="20.6640625" style="58" bestFit="1" customWidth="1"/>
    <col min="20" max="20" width="20.6640625" style="58" customWidth="1"/>
    <col min="21" max="21" width="32.6640625" style="58" bestFit="1" customWidth="1"/>
    <col min="22" max="22" width="18.4140625" style="58" customWidth="1"/>
    <col min="23" max="16384" width="10.6640625" style="58"/>
  </cols>
  <sheetData>
    <row r="2" spans="1:18" ht="16" x14ac:dyDescent="0.35">
      <c r="B2" s="231" t="s">
        <v>79</v>
      </c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69"/>
    </row>
    <row r="3" spans="1:18" ht="16" x14ac:dyDescent="0.35">
      <c r="B3" s="232" t="s">
        <v>86</v>
      </c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2"/>
      <c r="P3" s="70"/>
    </row>
    <row r="4" spans="1:18" ht="16" x14ac:dyDescent="0.35">
      <c r="B4" s="137"/>
      <c r="C4" s="137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70"/>
    </row>
    <row r="5" spans="1:18" ht="16" x14ac:dyDescent="0.35">
      <c r="B5" s="239" t="s">
        <v>184</v>
      </c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70"/>
    </row>
    <row r="6" spans="1:18" ht="23" customHeight="1" thickBot="1" x14ac:dyDescent="0.4">
      <c r="E6" s="66"/>
      <c r="F6" s="66"/>
      <c r="K6" s="66"/>
      <c r="L6" s="66"/>
      <c r="Q6" s="66"/>
      <c r="R6" s="66"/>
    </row>
    <row r="7" spans="1:18" ht="46.5" customHeight="1" x14ac:dyDescent="0.35">
      <c r="B7" s="224" t="s">
        <v>43</v>
      </c>
      <c r="C7" s="159" t="s">
        <v>46</v>
      </c>
      <c r="D7" s="177" t="s">
        <v>71</v>
      </c>
      <c r="E7" s="179" t="s">
        <v>166</v>
      </c>
      <c r="F7" s="181" t="s">
        <v>87</v>
      </c>
      <c r="G7" s="208" t="s">
        <v>167</v>
      </c>
      <c r="H7" s="153" t="s">
        <v>158</v>
      </c>
      <c r="I7" s="155" t="s">
        <v>159</v>
      </c>
      <c r="J7" s="166" t="s">
        <v>78</v>
      </c>
      <c r="K7" s="155" t="s">
        <v>177</v>
      </c>
      <c r="L7" s="58"/>
      <c r="M7" s="58"/>
      <c r="N7" s="58"/>
      <c r="O7" s="58"/>
      <c r="P7" s="58"/>
    </row>
    <row r="8" spans="1:18" ht="50" customHeight="1" thickBot="1" x14ac:dyDescent="0.4">
      <c r="B8" s="225"/>
      <c r="C8" s="226"/>
      <c r="D8" s="227"/>
      <c r="E8" s="180"/>
      <c r="F8" s="182"/>
      <c r="G8" s="209"/>
      <c r="H8" s="223"/>
      <c r="I8" s="156"/>
      <c r="J8" s="233"/>
      <c r="K8" s="156"/>
      <c r="L8" s="58"/>
      <c r="M8" s="58"/>
      <c r="N8" s="58"/>
      <c r="O8" s="58"/>
      <c r="P8" s="58"/>
    </row>
    <row r="9" spans="1:18" ht="16" x14ac:dyDescent="0.35">
      <c r="B9" s="236" t="s">
        <v>17</v>
      </c>
      <c r="C9" s="237"/>
      <c r="D9" s="237"/>
      <c r="E9" s="228"/>
      <c r="F9" s="229"/>
      <c r="G9" s="229"/>
      <c r="H9" s="229"/>
      <c r="I9" s="229"/>
      <c r="J9" s="229"/>
      <c r="K9" s="230"/>
      <c r="L9" s="58"/>
      <c r="M9" s="58"/>
      <c r="N9" s="58"/>
      <c r="O9" s="58"/>
      <c r="P9" s="58"/>
    </row>
    <row r="10" spans="1:18" x14ac:dyDescent="0.35">
      <c r="B10" s="62" t="s">
        <v>132</v>
      </c>
      <c r="C10" s="60" t="s">
        <v>53</v>
      </c>
      <c r="D10" s="109">
        <v>4</v>
      </c>
      <c r="E10" s="106">
        <v>6</v>
      </c>
      <c r="F10" s="113">
        <v>1</v>
      </c>
      <c r="G10" s="114">
        <f>E10*F10</f>
        <v>6</v>
      </c>
      <c r="H10" s="115">
        <v>40.991999999999997</v>
      </c>
      <c r="I10" s="65">
        <f>D10*G10*H10</f>
        <v>983.80799999999999</v>
      </c>
      <c r="J10" s="402"/>
      <c r="K10" s="65">
        <f>D10*G10*J10</f>
        <v>0</v>
      </c>
      <c r="L10" s="58"/>
      <c r="O10" s="58"/>
      <c r="P10" s="58"/>
    </row>
    <row r="11" spans="1:18" x14ac:dyDescent="0.35">
      <c r="B11" s="75" t="s">
        <v>18</v>
      </c>
      <c r="C11" s="60" t="s">
        <v>53</v>
      </c>
      <c r="D11" s="109">
        <v>1</v>
      </c>
      <c r="E11" s="106">
        <f>$E$10</f>
        <v>6</v>
      </c>
      <c r="F11" s="113">
        <v>1</v>
      </c>
      <c r="G11" s="114">
        <f t="shared" ref="G11:G52" si="0">E11*F11</f>
        <v>6</v>
      </c>
      <c r="H11" s="115">
        <v>29.284500000000001</v>
      </c>
      <c r="I11" s="65">
        <f t="shared" ref="I11:I52" si="1">D11*G11*H11</f>
        <v>175.70699999999999</v>
      </c>
      <c r="J11" s="402"/>
      <c r="K11" s="65">
        <f t="shared" ref="K11:K52" si="2">D11*G11*J11</f>
        <v>0</v>
      </c>
      <c r="L11" s="58"/>
      <c r="O11" s="58"/>
      <c r="P11" s="58"/>
    </row>
    <row r="12" spans="1:18" x14ac:dyDescent="0.35">
      <c r="B12" s="75" t="s">
        <v>19</v>
      </c>
      <c r="C12" s="60" t="s">
        <v>53</v>
      </c>
      <c r="D12" s="109">
        <v>2</v>
      </c>
      <c r="E12" s="106">
        <f t="shared" ref="E12:E14" si="3">$E$10</f>
        <v>6</v>
      </c>
      <c r="F12" s="113">
        <v>1</v>
      </c>
      <c r="G12" s="114">
        <f t="shared" si="0"/>
        <v>6</v>
      </c>
      <c r="H12" s="115">
        <v>14.637</v>
      </c>
      <c r="I12" s="65">
        <f t="shared" si="1"/>
        <v>175.64400000000001</v>
      </c>
      <c r="J12" s="402"/>
      <c r="K12" s="65">
        <f t="shared" si="2"/>
        <v>0</v>
      </c>
      <c r="L12" s="58"/>
      <c r="O12" s="58"/>
      <c r="P12" s="58"/>
    </row>
    <row r="13" spans="1:18" x14ac:dyDescent="0.35">
      <c r="B13" s="75" t="s">
        <v>103</v>
      </c>
      <c r="C13" s="60" t="s">
        <v>53</v>
      </c>
      <c r="D13" s="109">
        <v>2</v>
      </c>
      <c r="E13" s="106">
        <f t="shared" si="3"/>
        <v>6</v>
      </c>
      <c r="F13" s="113">
        <v>1</v>
      </c>
      <c r="G13" s="114">
        <f t="shared" si="0"/>
        <v>6</v>
      </c>
      <c r="H13" s="115">
        <v>20.495999999999999</v>
      </c>
      <c r="I13" s="65">
        <f t="shared" si="1"/>
        <v>245.952</v>
      </c>
      <c r="J13" s="402"/>
      <c r="K13" s="65">
        <f t="shared" si="2"/>
        <v>0</v>
      </c>
      <c r="L13" s="58"/>
      <c r="O13" s="58"/>
      <c r="P13" s="58"/>
    </row>
    <row r="14" spans="1:18" x14ac:dyDescent="0.35">
      <c r="B14" s="75" t="s">
        <v>20</v>
      </c>
      <c r="C14" s="60" t="s">
        <v>53</v>
      </c>
      <c r="D14" s="109">
        <v>4</v>
      </c>
      <c r="E14" s="106">
        <f t="shared" si="3"/>
        <v>6</v>
      </c>
      <c r="F14" s="113">
        <v>1</v>
      </c>
      <c r="G14" s="114">
        <f t="shared" si="0"/>
        <v>6</v>
      </c>
      <c r="H14" s="115">
        <v>2.7930000000000001</v>
      </c>
      <c r="I14" s="65">
        <f t="shared" si="1"/>
        <v>67.032000000000011</v>
      </c>
      <c r="J14" s="402"/>
      <c r="K14" s="65">
        <f t="shared" si="2"/>
        <v>0</v>
      </c>
      <c r="L14" s="58"/>
      <c r="O14" s="58"/>
      <c r="P14" s="58"/>
    </row>
    <row r="15" spans="1:18" ht="16" x14ac:dyDescent="0.35">
      <c r="A15" s="82" t="s">
        <v>90</v>
      </c>
      <c r="B15" s="234" t="s">
        <v>138</v>
      </c>
      <c r="C15" s="235"/>
      <c r="D15" s="235"/>
      <c r="E15" s="210"/>
      <c r="F15" s="211"/>
      <c r="G15" s="211"/>
      <c r="H15" s="211"/>
      <c r="I15" s="211"/>
      <c r="J15" s="211"/>
      <c r="K15" s="212"/>
      <c r="L15" s="58"/>
      <c r="O15" s="58"/>
      <c r="P15" s="58"/>
    </row>
    <row r="16" spans="1:18" x14ac:dyDescent="0.35">
      <c r="B16" s="75" t="s">
        <v>89</v>
      </c>
      <c r="C16" s="60" t="s">
        <v>53</v>
      </c>
      <c r="D16" s="109">
        <v>24</v>
      </c>
      <c r="E16" s="106">
        <f t="shared" ref="E16:E18" si="4">$E$10</f>
        <v>6</v>
      </c>
      <c r="F16" s="113">
        <v>1</v>
      </c>
      <c r="G16" s="114">
        <f t="shared" si="0"/>
        <v>6</v>
      </c>
      <c r="H16" s="115">
        <v>110.88</v>
      </c>
      <c r="I16" s="65">
        <f t="shared" si="1"/>
        <v>15966.72</v>
      </c>
      <c r="J16" s="402"/>
      <c r="K16" s="65">
        <f t="shared" si="2"/>
        <v>0</v>
      </c>
      <c r="L16" s="58"/>
      <c r="O16" s="58"/>
      <c r="P16" s="58"/>
    </row>
    <row r="17" spans="2:16" x14ac:dyDescent="0.35">
      <c r="B17" s="75" t="s">
        <v>88</v>
      </c>
      <c r="C17" s="60" t="s">
        <v>53</v>
      </c>
      <c r="D17" s="109">
        <v>16</v>
      </c>
      <c r="E17" s="106">
        <f t="shared" si="4"/>
        <v>6</v>
      </c>
      <c r="F17" s="113">
        <v>1</v>
      </c>
      <c r="G17" s="114">
        <f t="shared" si="0"/>
        <v>6</v>
      </c>
      <c r="H17" s="115">
        <v>80.64</v>
      </c>
      <c r="I17" s="65">
        <f t="shared" si="1"/>
        <v>7741.4400000000005</v>
      </c>
      <c r="J17" s="402"/>
      <c r="K17" s="65">
        <f t="shared" si="2"/>
        <v>0</v>
      </c>
      <c r="L17" s="58"/>
      <c r="O17" s="58"/>
      <c r="P17" s="58"/>
    </row>
    <row r="18" spans="2:16" x14ac:dyDescent="0.35">
      <c r="B18" s="75" t="s">
        <v>21</v>
      </c>
      <c r="C18" s="60" t="s">
        <v>53</v>
      </c>
      <c r="D18" s="109">
        <v>12</v>
      </c>
      <c r="E18" s="106">
        <f t="shared" si="4"/>
        <v>6</v>
      </c>
      <c r="F18" s="113">
        <v>1</v>
      </c>
      <c r="G18" s="114">
        <f t="shared" si="0"/>
        <v>6</v>
      </c>
      <c r="H18" s="115">
        <v>51.334500000000006</v>
      </c>
      <c r="I18" s="65">
        <f t="shared" si="1"/>
        <v>3696.0840000000003</v>
      </c>
      <c r="J18" s="402"/>
      <c r="K18" s="65">
        <f t="shared" si="2"/>
        <v>0</v>
      </c>
      <c r="L18" s="58"/>
      <c r="O18" s="58"/>
      <c r="P18" s="58"/>
    </row>
    <row r="19" spans="2:16" ht="16" x14ac:dyDescent="0.35">
      <c r="B19" s="234" t="s">
        <v>22</v>
      </c>
      <c r="C19" s="235"/>
      <c r="D19" s="235"/>
      <c r="E19" s="210"/>
      <c r="F19" s="211"/>
      <c r="G19" s="211"/>
      <c r="H19" s="211"/>
      <c r="I19" s="211"/>
      <c r="J19" s="211"/>
      <c r="K19" s="212"/>
      <c r="L19" s="58"/>
      <c r="O19" s="58"/>
      <c r="P19" s="58"/>
    </row>
    <row r="20" spans="2:16" x14ac:dyDescent="0.35">
      <c r="B20" s="75" t="s">
        <v>91</v>
      </c>
      <c r="C20" s="60" t="s">
        <v>53</v>
      </c>
      <c r="D20" s="109">
        <v>6</v>
      </c>
      <c r="E20" s="106">
        <f>$E$10</f>
        <v>6</v>
      </c>
      <c r="F20" s="113">
        <v>1</v>
      </c>
      <c r="G20" s="114">
        <f t="shared" si="0"/>
        <v>6</v>
      </c>
      <c r="H20" s="115">
        <v>60.763500000000001</v>
      </c>
      <c r="I20" s="65">
        <f t="shared" si="1"/>
        <v>2187.4859999999999</v>
      </c>
      <c r="J20" s="402"/>
      <c r="K20" s="65">
        <f t="shared" si="2"/>
        <v>0</v>
      </c>
      <c r="L20" s="58"/>
      <c r="O20" s="58"/>
      <c r="P20" s="58"/>
    </row>
    <row r="21" spans="2:16" ht="16" x14ac:dyDescent="0.35">
      <c r="B21" s="234" t="s">
        <v>23</v>
      </c>
      <c r="C21" s="235"/>
      <c r="D21" s="235"/>
      <c r="E21" s="210"/>
      <c r="F21" s="211"/>
      <c r="G21" s="211"/>
      <c r="H21" s="211"/>
      <c r="I21" s="211"/>
      <c r="J21" s="211"/>
      <c r="K21" s="212"/>
      <c r="L21" s="58"/>
      <c r="O21" s="58"/>
      <c r="P21" s="58"/>
    </row>
    <row r="22" spans="2:16" x14ac:dyDescent="0.35">
      <c r="B22" s="75" t="s">
        <v>153</v>
      </c>
      <c r="C22" s="60" t="s">
        <v>53</v>
      </c>
      <c r="D22" s="109">
        <v>1</v>
      </c>
      <c r="E22" s="106">
        <f t="shared" ref="E22:E26" si="5">$E$10</f>
        <v>6</v>
      </c>
      <c r="F22" s="113">
        <v>1</v>
      </c>
      <c r="G22" s="114">
        <f t="shared" si="0"/>
        <v>6</v>
      </c>
      <c r="H22" s="118">
        <v>182.49</v>
      </c>
      <c r="I22" s="65">
        <f t="shared" si="1"/>
        <v>1094.94</v>
      </c>
      <c r="J22" s="402"/>
      <c r="K22" s="65">
        <f t="shared" si="2"/>
        <v>0</v>
      </c>
      <c r="L22" s="58"/>
      <c r="O22" s="58"/>
      <c r="P22" s="58"/>
    </row>
    <row r="23" spans="2:16" x14ac:dyDescent="0.35">
      <c r="B23" s="75" t="s">
        <v>93</v>
      </c>
      <c r="C23" s="60" t="s">
        <v>53</v>
      </c>
      <c r="D23" s="109">
        <v>2</v>
      </c>
      <c r="E23" s="106">
        <f t="shared" si="5"/>
        <v>6</v>
      </c>
      <c r="F23" s="113">
        <v>1</v>
      </c>
      <c r="G23" s="114">
        <f t="shared" si="0"/>
        <v>6</v>
      </c>
      <c r="H23" s="115">
        <v>52.710000000000008</v>
      </c>
      <c r="I23" s="65">
        <f t="shared" si="1"/>
        <v>632.5200000000001</v>
      </c>
      <c r="J23" s="402"/>
      <c r="K23" s="65">
        <f t="shared" si="2"/>
        <v>0</v>
      </c>
      <c r="L23" s="58"/>
      <c r="O23" s="58"/>
      <c r="P23" s="58"/>
    </row>
    <row r="24" spans="2:16" x14ac:dyDescent="0.35">
      <c r="B24" s="75" t="s">
        <v>24</v>
      </c>
      <c r="C24" s="60" t="s">
        <v>53</v>
      </c>
      <c r="D24" s="109">
        <v>1</v>
      </c>
      <c r="E24" s="106">
        <f t="shared" si="5"/>
        <v>6</v>
      </c>
      <c r="F24" s="113">
        <v>1</v>
      </c>
      <c r="G24" s="114">
        <f t="shared" si="0"/>
        <v>6</v>
      </c>
      <c r="H24" s="115">
        <v>7.7175000000000002</v>
      </c>
      <c r="I24" s="65">
        <f t="shared" si="1"/>
        <v>46.305</v>
      </c>
      <c r="J24" s="402"/>
      <c r="K24" s="65">
        <f t="shared" si="2"/>
        <v>0</v>
      </c>
      <c r="L24" s="58"/>
      <c r="O24" s="58"/>
      <c r="P24" s="58"/>
    </row>
    <row r="25" spans="2:16" x14ac:dyDescent="0.35">
      <c r="B25" s="75" t="s">
        <v>94</v>
      </c>
      <c r="C25" s="60" t="s">
        <v>53</v>
      </c>
      <c r="D25" s="109">
        <v>1</v>
      </c>
      <c r="E25" s="106">
        <f t="shared" si="5"/>
        <v>6</v>
      </c>
      <c r="F25" s="113">
        <v>1</v>
      </c>
      <c r="G25" s="114">
        <f t="shared" si="0"/>
        <v>6</v>
      </c>
      <c r="H25" s="115">
        <v>46.850999999999999</v>
      </c>
      <c r="I25" s="65">
        <f t="shared" si="1"/>
        <v>281.10599999999999</v>
      </c>
      <c r="J25" s="402"/>
      <c r="K25" s="65">
        <f t="shared" si="2"/>
        <v>0</v>
      </c>
      <c r="L25" s="58"/>
      <c r="O25" s="58"/>
      <c r="P25" s="58"/>
    </row>
    <row r="26" spans="2:16" x14ac:dyDescent="0.35">
      <c r="B26" s="75" t="s">
        <v>92</v>
      </c>
      <c r="C26" s="60" t="s">
        <v>53</v>
      </c>
      <c r="D26" s="109">
        <v>1</v>
      </c>
      <c r="E26" s="106">
        <f t="shared" si="5"/>
        <v>6</v>
      </c>
      <c r="F26" s="113">
        <v>1</v>
      </c>
      <c r="G26" s="114">
        <f t="shared" si="0"/>
        <v>6</v>
      </c>
      <c r="H26" s="115">
        <v>54.663000000000004</v>
      </c>
      <c r="I26" s="65">
        <f t="shared" si="1"/>
        <v>327.97800000000001</v>
      </c>
      <c r="J26" s="402"/>
      <c r="K26" s="65">
        <f t="shared" si="2"/>
        <v>0</v>
      </c>
      <c r="L26" s="58"/>
      <c r="O26" s="58"/>
      <c r="P26" s="58"/>
    </row>
    <row r="27" spans="2:16" ht="16" x14ac:dyDescent="0.35">
      <c r="B27" s="234" t="s">
        <v>25</v>
      </c>
      <c r="C27" s="235"/>
      <c r="D27" s="235"/>
      <c r="E27" s="210"/>
      <c r="F27" s="211"/>
      <c r="G27" s="211"/>
      <c r="H27" s="211"/>
      <c r="I27" s="211"/>
      <c r="J27" s="211"/>
      <c r="K27" s="212"/>
      <c r="L27" s="58"/>
      <c r="O27" s="58"/>
      <c r="P27" s="58"/>
    </row>
    <row r="28" spans="2:16" x14ac:dyDescent="0.35">
      <c r="B28" s="75" t="s">
        <v>153</v>
      </c>
      <c r="C28" s="60" t="s">
        <v>53</v>
      </c>
      <c r="D28" s="109">
        <v>1</v>
      </c>
      <c r="E28" s="106">
        <f t="shared" ref="E28:E29" si="6">$E$10</f>
        <v>6</v>
      </c>
      <c r="F28" s="113">
        <v>1</v>
      </c>
      <c r="G28" s="114">
        <f t="shared" si="0"/>
        <v>6</v>
      </c>
      <c r="H28" s="118">
        <v>182.49</v>
      </c>
      <c r="I28" s="65">
        <f t="shared" si="1"/>
        <v>1094.94</v>
      </c>
      <c r="J28" s="402"/>
      <c r="K28" s="65">
        <f t="shared" si="2"/>
        <v>0</v>
      </c>
      <c r="L28" s="58"/>
      <c r="O28" s="58"/>
      <c r="P28" s="58"/>
    </row>
    <row r="29" spans="2:16" x14ac:dyDescent="0.35">
      <c r="B29" s="75" t="s">
        <v>93</v>
      </c>
      <c r="C29" s="60" t="s">
        <v>53</v>
      </c>
      <c r="D29" s="109">
        <v>2</v>
      </c>
      <c r="E29" s="106">
        <f t="shared" si="6"/>
        <v>6</v>
      </c>
      <c r="F29" s="113">
        <v>1</v>
      </c>
      <c r="G29" s="114">
        <f t="shared" si="0"/>
        <v>6</v>
      </c>
      <c r="H29" s="115">
        <v>52.710000000000008</v>
      </c>
      <c r="I29" s="65">
        <f t="shared" si="1"/>
        <v>632.5200000000001</v>
      </c>
      <c r="J29" s="402"/>
      <c r="K29" s="65">
        <f t="shared" si="2"/>
        <v>0</v>
      </c>
      <c r="L29" s="58"/>
      <c r="O29" s="58"/>
      <c r="P29" s="58"/>
    </row>
    <row r="30" spans="2:16" ht="16" x14ac:dyDescent="0.35">
      <c r="B30" s="234" t="s">
        <v>26</v>
      </c>
      <c r="C30" s="235"/>
      <c r="D30" s="235"/>
      <c r="E30" s="210"/>
      <c r="F30" s="211"/>
      <c r="G30" s="211"/>
      <c r="H30" s="211"/>
      <c r="I30" s="211"/>
      <c r="J30" s="211"/>
      <c r="K30" s="212"/>
      <c r="L30" s="58"/>
      <c r="O30" s="58"/>
      <c r="P30" s="58"/>
    </row>
    <row r="31" spans="2:16" x14ac:dyDescent="0.35">
      <c r="B31" s="75" t="s">
        <v>95</v>
      </c>
      <c r="C31" s="60" t="s">
        <v>53</v>
      </c>
      <c r="D31" s="109">
        <v>1</v>
      </c>
      <c r="E31" s="106">
        <f t="shared" ref="E31:E33" si="7">$E$10</f>
        <v>6</v>
      </c>
      <c r="F31" s="113">
        <v>1</v>
      </c>
      <c r="G31" s="114">
        <f t="shared" si="0"/>
        <v>6</v>
      </c>
      <c r="H31" s="118">
        <v>55.44</v>
      </c>
      <c r="I31" s="65">
        <f t="shared" si="1"/>
        <v>332.64</v>
      </c>
      <c r="J31" s="402"/>
      <c r="K31" s="65">
        <f t="shared" si="2"/>
        <v>0</v>
      </c>
      <c r="L31" s="58"/>
      <c r="O31" s="58"/>
      <c r="P31" s="58"/>
    </row>
    <row r="32" spans="2:16" x14ac:dyDescent="0.35">
      <c r="B32" s="75" t="s">
        <v>27</v>
      </c>
      <c r="C32" s="60" t="s">
        <v>53</v>
      </c>
      <c r="D32" s="109">
        <v>2</v>
      </c>
      <c r="E32" s="106">
        <f t="shared" si="7"/>
        <v>6</v>
      </c>
      <c r="F32" s="113">
        <v>1</v>
      </c>
      <c r="G32" s="114">
        <f t="shared" si="0"/>
        <v>6</v>
      </c>
      <c r="H32" s="115">
        <v>27.341999999999999</v>
      </c>
      <c r="I32" s="65">
        <f t="shared" si="1"/>
        <v>328.10399999999998</v>
      </c>
      <c r="J32" s="402"/>
      <c r="K32" s="65">
        <f t="shared" si="2"/>
        <v>0</v>
      </c>
      <c r="L32" s="58"/>
      <c r="O32" s="58"/>
      <c r="P32" s="58"/>
    </row>
    <row r="33" spans="2:16" x14ac:dyDescent="0.35">
      <c r="B33" s="75" t="s">
        <v>28</v>
      </c>
      <c r="C33" s="60" t="s">
        <v>53</v>
      </c>
      <c r="D33" s="109">
        <v>4</v>
      </c>
      <c r="E33" s="106">
        <f t="shared" si="7"/>
        <v>6</v>
      </c>
      <c r="F33" s="113">
        <v>1</v>
      </c>
      <c r="G33" s="114">
        <f t="shared" si="0"/>
        <v>6</v>
      </c>
      <c r="H33" s="115">
        <v>52.710000000000008</v>
      </c>
      <c r="I33" s="65">
        <f t="shared" si="1"/>
        <v>1265.0400000000002</v>
      </c>
      <c r="J33" s="402"/>
      <c r="K33" s="65">
        <f t="shared" si="2"/>
        <v>0</v>
      </c>
      <c r="L33" s="58"/>
      <c r="O33" s="58"/>
      <c r="P33" s="58"/>
    </row>
    <row r="34" spans="2:16" ht="16" x14ac:dyDescent="0.35">
      <c r="B34" s="234" t="s">
        <v>29</v>
      </c>
      <c r="C34" s="235"/>
      <c r="D34" s="235"/>
      <c r="E34" s="210"/>
      <c r="F34" s="211"/>
      <c r="G34" s="211"/>
      <c r="H34" s="211"/>
      <c r="I34" s="211"/>
      <c r="J34" s="211"/>
      <c r="K34" s="212"/>
      <c r="L34" s="58"/>
      <c r="O34" s="58"/>
      <c r="P34" s="58"/>
    </row>
    <row r="35" spans="2:16" ht="29" x14ac:dyDescent="0.35">
      <c r="B35" s="75" t="s">
        <v>96</v>
      </c>
      <c r="C35" s="60" t="s">
        <v>53</v>
      </c>
      <c r="D35" s="109">
        <v>8</v>
      </c>
      <c r="E35" s="106">
        <f>$E$10</f>
        <v>6</v>
      </c>
      <c r="F35" s="113">
        <v>1</v>
      </c>
      <c r="G35" s="114">
        <f t="shared" si="0"/>
        <v>6</v>
      </c>
      <c r="H35" s="115">
        <v>52.058999999999997</v>
      </c>
      <c r="I35" s="65">
        <f t="shared" si="1"/>
        <v>2498.8319999999999</v>
      </c>
      <c r="J35" s="402"/>
      <c r="K35" s="65">
        <f t="shared" si="2"/>
        <v>0</v>
      </c>
      <c r="L35" s="58"/>
      <c r="O35" s="58"/>
      <c r="P35" s="58"/>
    </row>
    <row r="36" spans="2:16" ht="16" x14ac:dyDescent="0.35">
      <c r="B36" s="234" t="s">
        <v>30</v>
      </c>
      <c r="C36" s="235"/>
      <c r="D36" s="235"/>
      <c r="E36" s="210"/>
      <c r="F36" s="211"/>
      <c r="G36" s="211"/>
      <c r="H36" s="211"/>
      <c r="I36" s="211"/>
      <c r="J36" s="211"/>
      <c r="K36" s="212"/>
      <c r="L36" s="58"/>
      <c r="O36" s="58"/>
      <c r="P36" s="58"/>
    </row>
    <row r="37" spans="2:16" x14ac:dyDescent="0.35">
      <c r="B37" s="75" t="s">
        <v>98</v>
      </c>
      <c r="C37" s="60" t="s">
        <v>53</v>
      </c>
      <c r="D37" s="109">
        <v>1</v>
      </c>
      <c r="E37" s="106">
        <f t="shared" ref="E37:E38" si="8">$E$10</f>
        <v>6</v>
      </c>
      <c r="F37" s="113">
        <v>1</v>
      </c>
      <c r="G37" s="114">
        <f t="shared" si="0"/>
        <v>6</v>
      </c>
      <c r="H37" s="115">
        <v>52.710000000000008</v>
      </c>
      <c r="I37" s="65">
        <f t="shared" si="1"/>
        <v>316.26000000000005</v>
      </c>
      <c r="J37" s="402"/>
      <c r="K37" s="65">
        <f t="shared" si="2"/>
        <v>0</v>
      </c>
      <c r="L37" s="58"/>
      <c r="O37" s="58"/>
      <c r="P37" s="58"/>
    </row>
    <row r="38" spans="2:16" ht="29" x14ac:dyDescent="0.35">
      <c r="B38" s="75" t="s">
        <v>97</v>
      </c>
      <c r="C38" s="60" t="s">
        <v>53</v>
      </c>
      <c r="D38" s="109">
        <v>1</v>
      </c>
      <c r="E38" s="106">
        <f t="shared" si="8"/>
        <v>6</v>
      </c>
      <c r="F38" s="113">
        <v>1</v>
      </c>
      <c r="G38" s="114">
        <f t="shared" si="0"/>
        <v>6</v>
      </c>
      <c r="H38" s="115">
        <v>52.710000000000008</v>
      </c>
      <c r="I38" s="65">
        <f t="shared" si="1"/>
        <v>316.26000000000005</v>
      </c>
      <c r="J38" s="402"/>
      <c r="K38" s="65">
        <f t="shared" si="2"/>
        <v>0</v>
      </c>
      <c r="L38" s="58"/>
      <c r="O38" s="58"/>
      <c r="P38" s="58"/>
    </row>
    <row r="39" spans="2:16" ht="16" x14ac:dyDescent="0.35">
      <c r="B39" s="234" t="s">
        <v>31</v>
      </c>
      <c r="C39" s="235"/>
      <c r="D39" s="235"/>
      <c r="E39" s="210"/>
      <c r="F39" s="211"/>
      <c r="G39" s="211"/>
      <c r="H39" s="211"/>
      <c r="I39" s="211"/>
      <c r="J39" s="211"/>
      <c r="K39" s="212"/>
      <c r="L39" s="58"/>
      <c r="O39" s="58"/>
      <c r="P39" s="58"/>
    </row>
    <row r="40" spans="2:16" x14ac:dyDescent="0.35">
      <c r="B40" s="75" t="s">
        <v>19</v>
      </c>
      <c r="C40" s="60" t="s">
        <v>53</v>
      </c>
      <c r="D40" s="109">
        <v>1</v>
      </c>
      <c r="E40" s="106">
        <f t="shared" ref="E40:E42" si="9">$E$10</f>
        <v>6</v>
      </c>
      <c r="F40" s="113">
        <v>1</v>
      </c>
      <c r="G40" s="114">
        <f t="shared" si="0"/>
        <v>6</v>
      </c>
      <c r="H40" s="115">
        <v>18.228000000000002</v>
      </c>
      <c r="I40" s="65">
        <f t="shared" si="1"/>
        <v>109.36800000000001</v>
      </c>
      <c r="J40" s="402"/>
      <c r="K40" s="65">
        <f t="shared" si="2"/>
        <v>0</v>
      </c>
      <c r="L40" s="58"/>
      <c r="O40" s="58"/>
      <c r="P40" s="58"/>
    </row>
    <row r="41" spans="2:16" ht="29" x14ac:dyDescent="0.35">
      <c r="B41" s="75" t="s">
        <v>99</v>
      </c>
      <c r="C41" s="60" t="s">
        <v>53</v>
      </c>
      <c r="D41" s="109">
        <v>8</v>
      </c>
      <c r="E41" s="106">
        <f t="shared" si="9"/>
        <v>6</v>
      </c>
      <c r="F41" s="113">
        <v>1</v>
      </c>
      <c r="G41" s="114">
        <f t="shared" si="0"/>
        <v>6</v>
      </c>
      <c r="H41" s="115">
        <v>46.850999999999999</v>
      </c>
      <c r="I41" s="65">
        <f t="shared" si="1"/>
        <v>2248.848</v>
      </c>
      <c r="J41" s="402"/>
      <c r="K41" s="65">
        <f t="shared" si="2"/>
        <v>0</v>
      </c>
      <c r="L41" s="58"/>
      <c r="O41" s="58"/>
      <c r="P41" s="58"/>
    </row>
    <row r="42" spans="2:16" x14ac:dyDescent="0.35">
      <c r="B42" s="75" t="s">
        <v>100</v>
      </c>
      <c r="C42" s="60" t="s">
        <v>53</v>
      </c>
      <c r="D42" s="109">
        <v>2</v>
      </c>
      <c r="E42" s="106">
        <f t="shared" si="9"/>
        <v>6</v>
      </c>
      <c r="F42" s="113">
        <v>1</v>
      </c>
      <c r="G42" s="114">
        <f t="shared" si="0"/>
        <v>6</v>
      </c>
      <c r="H42" s="115">
        <v>70.276500000000013</v>
      </c>
      <c r="I42" s="65">
        <f t="shared" si="1"/>
        <v>843.31800000000021</v>
      </c>
      <c r="J42" s="402"/>
      <c r="K42" s="65">
        <f t="shared" si="2"/>
        <v>0</v>
      </c>
      <c r="L42" s="58"/>
      <c r="O42" s="58"/>
      <c r="P42" s="58"/>
    </row>
    <row r="43" spans="2:16" ht="16" x14ac:dyDescent="0.35">
      <c r="B43" s="234" t="s">
        <v>32</v>
      </c>
      <c r="C43" s="235"/>
      <c r="D43" s="235"/>
      <c r="E43" s="210"/>
      <c r="F43" s="211"/>
      <c r="G43" s="211"/>
      <c r="H43" s="211"/>
      <c r="I43" s="211"/>
      <c r="J43" s="211"/>
      <c r="K43" s="212"/>
      <c r="L43" s="58"/>
      <c r="O43" s="58"/>
      <c r="P43" s="58"/>
    </row>
    <row r="44" spans="2:16" x14ac:dyDescent="0.35">
      <c r="B44" s="75" t="s">
        <v>44</v>
      </c>
      <c r="C44" s="60" t="s">
        <v>53</v>
      </c>
      <c r="D44" s="109">
        <v>1</v>
      </c>
      <c r="E44" s="106">
        <f>$E$10</f>
        <v>6</v>
      </c>
      <c r="F44" s="113">
        <v>1</v>
      </c>
      <c r="G44" s="114">
        <f t="shared" si="0"/>
        <v>6</v>
      </c>
      <c r="H44" s="115">
        <v>175.69650000000001</v>
      </c>
      <c r="I44" s="65">
        <f t="shared" si="1"/>
        <v>1054.1790000000001</v>
      </c>
      <c r="J44" s="402"/>
      <c r="K44" s="65">
        <f t="shared" si="2"/>
        <v>0</v>
      </c>
      <c r="L44" s="58"/>
      <c r="O44" s="58"/>
      <c r="P44" s="58"/>
    </row>
    <row r="45" spans="2:16" ht="16" x14ac:dyDescent="0.35">
      <c r="B45" s="234" t="s">
        <v>33</v>
      </c>
      <c r="C45" s="235"/>
      <c r="D45" s="235"/>
      <c r="E45" s="210"/>
      <c r="F45" s="211"/>
      <c r="G45" s="211"/>
      <c r="H45" s="211"/>
      <c r="I45" s="211"/>
      <c r="J45" s="211"/>
      <c r="K45" s="212"/>
      <c r="L45" s="58"/>
      <c r="O45" s="58"/>
      <c r="P45" s="58"/>
    </row>
    <row r="46" spans="2:16" ht="29" x14ac:dyDescent="0.35">
      <c r="B46" s="75" t="s">
        <v>101</v>
      </c>
      <c r="C46" s="60" t="s">
        <v>53</v>
      </c>
      <c r="D46" s="109">
        <v>2</v>
      </c>
      <c r="E46" s="106">
        <f t="shared" ref="E46:E48" si="10">$E$10</f>
        <v>6</v>
      </c>
      <c r="F46" s="113">
        <v>1</v>
      </c>
      <c r="G46" s="114">
        <f t="shared" si="0"/>
        <v>6</v>
      </c>
      <c r="H46" s="115">
        <v>12.295500000000001</v>
      </c>
      <c r="I46" s="65">
        <f t="shared" si="1"/>
        <v>147.54599999999999</v>
      </c>
      <c r="J46" s="402"/>
      <c r="K46" s="65">
        <f t="shared" si="2"/>
        <v>0</v>
      </c>
      <c r="L46" s="58"/>
      <c r="O46" s="58"/>
      <c r="P46" s="58"/>
    </row>
    <row r="47" spans="2:16" x14ac:dyDescent="0.35">
      <c r="B47" s="75" t="s">
        <v>34</v>
      </c>
      <c r="C47" s="60" t="s">
        <v>53</v>
      </c>
      <c r="D47" s="109">
        <v>1</v>
      </c>
      <c r="E47" s="106">
        <f t="shared" si="10"/>
        <v>6</v>
      </c>
      <c r="F47" s="113">
        <v>1</v>
      </c>
      <c r="G47" s="114">
        <f t="shared" si="0"/>
        <v>6</v>
      </c>
      <c r="H47" s="115">
        <v>10.247999999999999</v>
      </c>
      <c r="I47" s="65">
        <f t="shared" si="1"/>
        <v>61.488</v>
      </c>
      <c r="J47" s="402"/>
      <c r="K47" s="65">
        <f t="shared" si="2"/>
        <v>0</v>
      </c>
      <c r="L47" s="58"/>
      <c r="O47" s="58"/>
      <c r="P47" s="58"/>
    </row>
    <row r="48" spans="2:16" x14ac:dyDescent="0.35">
      <c r="B48" s="75" t="s">
        <v>35</v>
      </c>
      <c r="C48" s="60" t="s">
        <v>53</v>
      </c>
      <c r="D48" s="109">
        <v>2</v>
      </c>
      <c r="E48" s="106">
        <f t="shared" si="10"/>
        <v>6</v>
      </c>
      <c r="F48" s="113">
        <v>1</v>
      </c>
      <c r="G48" s="114">
        <f t="shared" si="0"/>
        <v>6</v>
      </c>
      <c r="H48" s="115">
        <v>10.804499999999999</v>
      </c>
      <c r="I48" s="65">
        <f t="shared" si="1"/>
        <v>129.654</v>
      </c>
      <c r="J48" s="402"/>
      <c r="K48" s="65">
        <f t="shared" si="2"/>
        <v>0</v>
      </c>
      <c r="L48" s="58"/>
      <c r="O48" s="58"/>
      <c r="P48" s="58"/>
    </row>
    <row r="49" spans="2:16" ht="16" x14ac:dyDescent="0.35">
      <c r="B49" s="234" t="s">
        <v>139</v>
      </c>
      <c r="C49" s="235"/>
      <c r="D49" s="235"/>
      <c r="E49" s="210"/>
      <c r="F49" s="211"/>
      <c r="G49" s="211"/>
      <c r="H49" s="211"/>
      <c r="I49" s="211"/>
      <c r="J49" s="211"/>
      <c r="K49" s="212"/>
      <c r="L49" s="58"/>
      <c r="O49" s="58"/>
      <c r="P49" s="58"/>
    </row>
    <row r="50" spans="2:16" x14ac:dyDescent="0.35">
      <c r="B50" s="75" t="s">
        <v>152</v>
      </c>
      <c r="C50" s="60" t="s">
        <v>53</v>
      </c>
      <c r="D50" s="109">
        <v>1</v>
      </c>
      <c r="E50" s="106">
        <f t="shared" ref="E50:E52" si="11">$E$10</f>
        <v>6</v>
      </c>
      <c r="F50" s="113">
        <v>1</v>
      </c>
      <c r="G50" s="114">
        <f t="shared" si="0"/>
        <v>6</v>
      </c>
      <c r="H50" s="115">
        <v>420</v>
      </c>
      <c r="I50" s="65">
        <f t="shared" si="1"/>
        <v>2520</v>
      </c>
      <c r="J50" s="402"/>
      <c r="K50" s="65">
        <f t="shared" si="2"/>
        <v>0</v>
      </c>
      <c r="L50" s="58"/>
      <c r="O50" s="58"/>
      <c r="P50" s="58"/>
    </row>
    <row r="51" spans="2:16" x14ac:dyDescent="0.35">
      <c r="B51" s="75" t="s">
        <v>151</v>
      </c>
      <c r="C51" s="60" t="s">
        <v>53</v>
      </c>
      <c r="D51" s="109">
        <v>1</v>
      </c>
      <c r="E51" s="106">
        <f t="shared" si="11"/>
        <v>6</v>
      </c>
      <c r="F51" s="113">
        <v>1</v>
      </c>
      <c r="G51" s="114">
        <f t="shared" si="0"/>
        <v>6</v>
      </c>
      <c r="H51" s="115">
        <v>341.25</v>
      </c>
      <c r="I51" s="65">
        <f t="shared" si="1"/>
        <v>2047.5</v>
      </c>
      <c r="J51" s="402"/>
      <c r="K51" s="65">
        <f t="shared" si="2"/>
        <v>0</v>
      </c>
      <c r="L51" s="58"/>
      <c r="O51" s="58"/>
      <c r="P51" s="58"/>
    </row>
    <row r="52" spans="2:16" ht="15" thickBot="1" x14ac:dyDescent="0.4">
      <c r="B52" s="87" t="s">
        <v>102</v>
      </c>
      <c r="C52" s="61" t="s">
        <v>53</v>
      </c>
      <c r="D52" s="110">
        <v>1</v>
      </c>
      <c r="E52" s="107">
        <f t="shared" si="11"/>
        <v>6</v>
      </c>
      <c r="F52" s="116">
        <v>1</v>
      </c>
      <c r="G52" s="117">
        <f t="shared" si="0"/>
        <v>6</v>
      </c>
      <c r="H52" s="119">
        <v>294</v>
      </c>
      <c r="I52" s="79">
        <f t="shared" si="1"/>
        <v>1764</v>
      </c>
      <c r="J52" s="403"/>
      <c r="K52" s="79">
        <f t="shared" si="2"/>
        <v>0</v>
      </c>
      <c r="L52" s="58"/>
      <c r="O52" s="58"/>
      <c r="P52" s="58"/>
    </row>
    <row r="53" spans="2:16" x14ac:dyDescent="0.35">
      <c r="F53" s="78"/>
      <c r="K53" s="58"/>
      <c r="L53" s="58"/>
      <c r="M53" s="58"/>
      <c r="N53" s="58"/>
      <c r="O53" s="58"/>
      <c r="P53" s="58"/>
    </row>
    <row r="54" spans="2:16" ht="15.5" thickBot="1" x14ac:dyDescent="0.45">
      <c r="I54" s="18">
        <f>SUM(I9:I52)</f>
        <v>51333.219000000005</v>
      </c>
      <c r="J54" s="15" t="s">
        <v>164</v>
      </c>
      <c r="K54" s="243">
        <f>SUM(K9:K52)</f>
        <v>0</v>
      </c>
      <c r="L54" s="58"/>
      <c r="M54" s="58"/>
      <c r="N54" s="58"/>
      <c r="O54" s="58"/>
      <c r="P54" s="58"/>
    </row>
    <row r="55" spans="2:16" ht="15" thickBot="1" x14ac:dyDescent="0.4">
      <c r="K55" s="58"/>
      <c r="L55" s="58"/>
      <c r="M55" s="58"/>
      <c r="N55" s="58"/>
      <c r="O55" s="58"/>
      <c r="P55" s="58"/>
    </row>
    <row r="56" spans="2:16" ht="38" customHeight="1" x14ac:dyDescent="0.35">
      <c r="B56" s="224" t="s">
        <v>43</v>
      </c>
      <c r="C56" s="159" t="s">
        <v>46</v>
      </c>
      <c r="D56" s="177" t="s">
        <v>71</v>
      </c>
      <c r="E56" s="179" t="s">
        <v>168</v>
      </c>
      <c r="F56" s="181" t="s">
        <v>87</v>
      </c>
      <c r="G56" s="208" t="s">
        <v>167</v>
      </c>
      <c r="H56" s="166" t="s">
        <v>158</v>
      </c>
      <c r="I56" s="155" t="s">
        <v>160</v>
      </c>
      <c r="J56" s="153" t="s">
        <v>81</v>
      </c>
      <c r="K56" s="155" t="s">
        <v>178</v>
      </c>
      <c r="L56" s="58"/>
      <c r="M56" s="58"/>
      <c r="N56" s="58"/>
      <c r="O56" s="58"/>
      <c r="P56" s="58"/>
    </row>
    <row r="57" spans="2:16" ht="40" customHeight="1" thickBot="1" x14ac:dyDescent="0.4">
      <c r="B57" s="225"/>
      <c r="C57" s="226"/>
      <c r="D57" s="227"/>
      <c r="E57" s="180"/>
      <c r="F57" s="182"/>
      <c r="G57" s="209"/>
      <c r="H57" s="174"/>
      <c r="I57" s="156"/>
      <c r="J57" s="154"/>
      <c r="K57" s="156"/>
      <c r="L57" s="58"/>
      <c r="M57" s="58"/>
      <c r="N57" s="58"/>
      <c r="O57" s="58"/>
      <c r="P57" s="58"/>
    </row>
    <row r="58" spans="2:16" ht="16" x14ac:dyDescent="0.35">
      <c r="B58" s="236" t="s">
        <v>17</v>
      </c>
      <c r="C58" s="237"/>
      <c r="D58" s="237"/>
      <c r="E58" s="121"/>
      <c r="F58" s="122"/>
      <c r="G58" s="123"/>
      <c r="H58" s="124"/>
      <c r="I58" s="111"/>
      <c r="J58" s="125"/>
      <c r="K58" s="112"/>
      <c r="L58" s="58"/>
      <c r="M58" s="58"/>
      <c r="N58" s="58"/>
      <c r="O58" s="58"/>
      <c r="P58" s="58"/>
    </row>
    <row r="59" spans="2:16" x14ac:dyDescent="0.35">
      <c r="B59" s="62" t="s">
        <v>132</v>
      </c>
      <c r="C59" s="60" t="s">
        <v>53</v>
      </c>
      <c r="D59" s="109">
        <v>4</v>
      </c>
      <c r="E59" s="106">
        <v>2</v>
      </c>
      <c r="F59" s="113">
        <v>2</v>
      </c>
      <c r="G59" s="114">
        <f>E59*F59</f>
        <v>4</v>
      </c>
      <c r="H59" s="108">
        <v>34.433279999999996</v>
      </c>
      <c r="I59" s="65">
        <f>D59*G59*H59</f>
        <v>550.93247999999994</v>
      </c>
      <c r="J59" s="402"/>
      <c r="K59" s="65">
        <f>D59*G59*J59</f>
        <v>0</v>
      </c>
      <c r="L59" s="58"/>
      <c r="O59" s="58"/>
      <c r="P59" s="58"/>
    </row>
    <row r="60" spans="2:16" x14ac:dyDescent="0.35">
      <c r="B60" s="75" t="s">
        <v>18</v>
      </c>
      <c r="C60" s="60" t="s">
        <v>53</v>
      </c>
      <c r="D60" s="109">
        <v>1</v>
      </c>
      <c r="E60" s="106">
        <f>$E$59</f>
        <v>2</v>
      </c>
      <c r="F60" s="113">
        <v>2</v>
      </c>
      <c r="G60" s="114">
        <f t="shared" ref="G60:G101" si="12">E60*F60</f>
        <v>4</v>
      </c>
      <c r="H60" s="108">
        <v>24.598979999999997</v>
      </c>
      <c r="I60" s="65">
        <f t="shared" ref="I60:I101" si="13">D60*G60*H60</f>
        <v>98.39591999999999</v>
      </c>
      <c r="J60" s="402"/>
      <c r="K60" s="65">
        <f t="shared" ref="K60:K101" si="14">D60*G60*J60</f>
        <v>0</v>
      </c>
      <c r="L60" s="58"/>
      <c r="O60" s="58"/>
      <c r="P60" s="58"/>
    </row>
    <row r="61" spans="2:16" x14ac:dyDescent="0.35">
      <c r="B61" s="75" t="s">
        <v>19</v>
      </c>
      <c r="C61" s="60" t="s">
        <v>53</v>
      </c>
      <c r="D61" s="109">
        <v>2</v>
      </c>
      <c r="E61" s="106">
        <f t="shared" ref="E61:E63" si="15">$E$59</f>
        <v>2</v>
      </c>
      <c r="F61" s="113">
        <v>2</v>
      </c>
      <c r="G61" s="114">
        <f t="shared" si="12"/>
        <v>4</v>
      </c>
      <c r="H61" s="108">
        <v>12.29508</v>
      </c>
      <c r="I61" s="65">
        <f t="shared" si="13"/>
        <v>98.360640000000004</v>
      </c>
      <c r="J61" s="402"/>
      <c r="K61" s="65">
        <f t="shared" si="14"/>
        <v>0</v>
      </c>
      <c r="L61" s="58"/>
      <c r="O61" s="58"/>
      <c r="P61" s="58"/>
    </row>
    <row r="62" spans="2:16" x14ac:dyDescent="0.35">
      <c r="B62" s="75" t="s">
        <v>103</v>
      </c>
      <c r="C62" s="60" t="s">
        <v>53</v>
      </c>
      <c r="D62" s="109">
        <v>2</v>
      </c>
      <c r="E62" s="106">
        <f t="shared" si="15"/>
        <v>2</v>
      </c>
      <c r="F62" s="113">
        <v>2</v>
      </c>
      <c r="G62" s="114">
        <f t="shared" si="12"/>
        <v>4</v>
      </c>
      <c r="H62" s="108">
        <v>17.216639999999998</v>
      </c>
      <c r="I62" s="65">
        <f t="shared" si="13"/>
        <v>137.73311999999999</v>
      </c>
      <c r="J62" s="402"/>
      <c r="K62" s="65">
        <f t="shared" si="14"/>
        <v>0</v>
      </c>
      <c r="L62" s="58"/>
      <c r="O62" s="58"/>
      <c r="P62" s="58"/>
    </row>
    <row r="63" spans="2:16" x14ac:dyDescent="0.35">
      <c r="B63" s="75" t="s">
        <v>20</v>
      </c>
      <c r="C63" s="60" t="s">
        <v>53</v>
      </c>
      <c r="D63" s="109">
        <v>4</v>
      </c>
      <c r="E63" s="106">
        <f t="shared" si="15"/>
        <v>2</v>
      </c>
      <c r="F63" s="113">
        <v>2</v>
      </c>
      <c r="G63" s="114">
        <f t="shared" si="12"/>
        <v>4</v>
      </c>
      <c r="H63" s="108">
        <v>2.34612</v>
      </c>
      <c r="I63" s="65">
        <f t="shared" si="13"/>
        <v>37.53792</v>
      </c>
      <c r="J63" s="402"/>
      <c r="K63" s="65">
        <f t="shared" si="14"/>
        <v>0</v>
      </c>
      <c r="L63" s="58"/>
      <c r="O63" s="58"/>
      <c r="P63" s="58"/>
    </row>
    <row r="64" spans="2:16" ht="16" x14ac:dyDescent="0.35">
      <c r="B64" s="234" t="s">
        <v>138</v>
      </c>
      <c r="C64" s="235"/>
      <c r="D64" s="235"/>
      <c r="E64" s="220"/>
      <c r="F64" s="221"/>
      <c r="G64" s="221"/>
      <c r="H64" s="221"/>
      <c r="I64" s="221"/>
      <c r="J64" s="221"/>
      <c r="K64" s="222"/>
      <c r="L64" s="58"/>
      <c r="O64" s="58"/>
      <c r="P64" s="58"/>
    </row>
    <row r="65" spans="2:16" x14ac:dyDescent="0.35">
      <c r="B65" s="75" t="s">
        <v>89</v>
      </c>
      <c r="C65" s="60" t="s">
        <v>53</v>
      </c>
      <c r="D65" s="109">
        <v>24</v>
      </c>
      <c r="E65" s="106">
        <f t="shared" ref="E65:E67" si="16">$E$59</f>
        <v>2</v>
      </c>
      <c r="F65" s="113">
        <v>2</v>
      </c>
      <c r="G65" s="114">
        <f t="shared" si="12"/>
        <v>4</v>
      </c>
      <c r="H65" s="108">
        <v>93.139200000000002</v>
      </c>
      <c r="I65" s="65">
        <f t="shared" si="13"/>
        <v>8941.3631999999998</v>
      </c>
      <c r="J65" s="402"/>
      <c r="K65" s="65">
        <f t="shared" si="14"/>
        <v>0</v>
      </c>
      <c r="L65" s="58"/>
      <c r="O65" s="58"/>
      <c r="P65" s="58"/>
    </row>
    <row r="66" spans="2:16" x14ac:dyDescent="0.35">
      <c r="B66" s="75" t="s">
        <v>88</v>
      </c>
      <c r="C66" s="60" t="s">
        <v>53</v>
      </c>
      <c r="D66" s="109">
        <v>16</v>
      </c>
      <c r="E66" s="106">
        <f t="shared" si="16"/>
        <v>2</v>
      </c>
      <c r="F66" s="113">
        <v>2</v>
      </c>
      <c r="G66" s="114">
        <f t="shared" si="12"/>
        <v>4</v>
      </c>
      <c r="H66" s="108">
        <v>67.7376</v>
      </c>
      <c r="I66" s="65">
        <f t="shared" si="13"/>
        <v>4335.2064</v>
      </c>
      <c r="J66" s="402"/>
      <c r="K66" s="65">
        <f t="shared" si="14"/>
        <v>0</v>
      </c>
      <c r="L66" s="58"/>
      <c r="O66" s="58"/>
      <c r="P66" s="58"/>
    </row>
    <row r="67" spans="2:16" x14ac:dyDescent="0.35">
      <c r="B67" s="75" t="s">
        <v>21</v>
      </c>
      <c r="C67" s="60" t="s">
        <v>53</v>
      </c>
      <c r="D67" s="109">
        <v>12</v>
      </c>
      <c r="E67" s="106">
        <f t="shared" si="16"/>
        <v>2</v>
      </c>
      <c r="F67" s="113">
        <v>2</v>
      </c>
      <c r="G67" s="114">
        <f t="shared" si="12"/>
        <v>4</v>
      </c>
      <c r="H67" s="108">
        <v>43.12098000000001</v>
      </c>
      <c r="I67" s="65">
        <f t="shared" si="13"/>
        <v>2069.8070400000006</v>
      </c>
      <c r="J67" s="402"/>
      <c r="K67" s="65">
        <f t="shared" si="14"/>
        <v>0</v>
      </c>
      <c r="L67" s="58"/>
      <c r="O67" s="58"/>
      <c r="P67" s="58"/>
    </row>
    <row r="68" spans="2:16" ht="16" x14ac:dyDescent="0.35">
      <c r="B68" s="234" t="s">
        <v>22</v>
      </c>
      <c r="C68" s="235"/>
      <c r="D68" s="235"/>
      <c r="E68" s="220"/>
      <c r="F68" s="221"/>
      <c r="G68" s="221"/>
      <c r="H68" s="221"/>
      <c r="I68" s="221"/>
      <c r="J68" s="221"/>
      <c r="K68" s="222"/>
      <c r="L68" s="58"/>
      <c r="O68" s="58"/>
      <c r="P68" s="58"/>
    </row>
    <row r="69" spans="2:16" x14ac:dyDescent="0.35">
      <c r="B69" s="75" t="s">
        <v>91</v>
      </c>
      <c r="C69" s="60" t="s">
        <v>53</v>
      </c>
      <c r="D69" s="109">
        <v>6</v>
      </c>
      <c r="E69" s="106">
        <f>$E$59</f>
        <v>2</v>
      </c>
      <c r="F69" s="113">
        <v>2</v>
      </c>
      <c r="G69" s="114">
        <f t="shared" si="12"/>
        <v>4</v>
      </c>
      <c r="H69" s="108">
        <v>51.041339999999998</v>
      </c>
      <c r="I69" s="65">
        <f t="shared" si="13"/>
        <v>1224.99216</v>
      </c>
      <c r="J69" s="402"/>
      <c r="K69" s="65">
        <f t="shared" si="14"/>
        <v>0</v>
      </c>
      <c r="L69" s="58"/>
      <c r="O69" s="58"/>
      <c r="P69" s="58"/>
    </row>
    <row r="70" spans="2:16" ht="16" x14ac:dyDescent="0.35">
      <c r="B70" s="234" t="s">
        <v>23</v>
      </c>
      <c r="C70" s="235"/>
      <c r="D70" s="235"/>
      <c r="E70" s="220"/>
      <c r="F70" s="221"/>
      <c r="G70" s="221"/>
      <c r="H70" s="221"/>
      <c r="I70" s="221"/>
      <c r="J70" s="221"/>
      <c r="K70" s="222"/>
      <c r="L70" s="58"/>
      <c r="O70" s="58"/>
      <c r="P70" s="58"/>
    </row>
    <row r="71" spans="2:16" x14ac:dyDescent="0.35">
      <c r="B71" s="75" t="s">
        <v>153</v>
      </c>
      <c r="C71" s="60" t="s">
        <v>53</v>
      </c>
      <c r="D71" s="109">
        <v>1</v>
      </c>
      <c r="E71" s="106">
        <f t="shared" ref="E71:E75" si="17">$E$59</f>
        <v>2</v>
      </c>
      <c r="F71" s="113">
        <v>2</v>
      </c>
      <c r="G71" s="114">
        <f t="shared" si="12"/>
        <v>4</v>
      </c>
      <c r="H71" s="118">
        <v>153.29160000000002</v>
      </c>
      <c r="I71" s="65">
        <f t="shared" si="13"/>
        <v>613.16640000000007</v>
      </c>
      <c r="J71" s="402"/>
      <c r="K71" s="65">
        <f t="shared" si="14"/>
        <v>0</v>
      </c>
      <c r="L71" s="58"/>
      <c r="O71" s="58"/>
      <c r="P71" s="58"/>
    </row>
    <row r="72" spans="2:16" x14ac:dyDescent="0.35">
      <c r="B72" s="75" t="s">
        <v>93</v>
      </c>
      <c r="C72" s="60" t="s">
        <v>53</v>
      </c>
      <c r="D72" s="109">
        <v>2</v>
      </c>
      <c r="E72" s="106">
        <f t="shared" si="17"/>
        <v>2</v>
      </c>
      <c r="F72" s="113">
        <v>2</v>
      </c>
      <c r="G72" s="114">
        <f t="shared" si="12"/>
        <v>4</v>
      </c>
      <c r="H72" s="108">
        <v>44.27640000000001</v>
      </c>
      <c r="I72" s="65">
        <f t="shared" si="13"/>
        <v>354.21120000000008</v>
      </c>
      <c r="J72" s="402"/>
      <c r="K72" s="65">
        <f t="shared" si="14"/>
        <v>0</v>
      </c>
      <c r="L72" s="58"/>
      <c r="O72" s="58"/>
      <c r="P72" s="58"/>
    </row>
    <row r="73" spans="2:16" x14ac:dyDescent="0.35">
      <c r="B73" s="75" t="s">
        <v>24</v>
      </c>
      <c r="C73" s="60" t="s">
        <v>53</v>
      </c>
      <c r="D73" s="109">
        <v>1</v>
      </c>
      <c r="E73" s="106">
        <f t="shared" si="17"/>
        <v>2</v>
      </c>
      <c r="F73" s="113">
        <v>2</v>
      </c>
      <c r="G73" s="114">
        <f t="shared" si="12"/>
        <v>4</v>
      </c>
      <c r="H73" s="108">
        <v>6.4826999999999995</v>
      </c>
      <c r="I73" s="65">
        <f t="shared" si="13"/>
        <v>25.930799999999998</v>
      </c>
      <c r="J73" s="402"/>
      <c r="K73" s="65">
        <f t="shared" si="14"/>
        <v>0</v>
      </c>
      <c r="L73" s="58"/>
      <c r="O73" s="58"/>
      <c r="P73" s="58"/>
    </row>
    <row r="74" spans="2:16" x14ac:dyDescent="0.35">
      <c r="B74" s="75" t="s">
        <v>94</v>
      </c>
      <c r="C74" s="60" t="s">
        <v>53</v>
      </c>
      <c r="D74" s="109">
        <v>1</v>
      </c>
      <c r="E74" s="106">
        <f t="shared" si="17"/>
        <v>2</v>
      </c>
      <c r="F74" s="113">
        <v>2</v>
      </c>
      <c r="G74" s="114">
        <f t="shared" si="12"/>
        <v>4</v>
      </c>
      <c r="H74" s="108">
        <v>39.354840000000003</v>
      </c>
      <c r="I74" s="65">
        <f t="shared" si="13"/>
        <v>157.41936000000001</v>
      </c>
      <c r="J74" s="402"/>
      <c r="K74" s="65">
        <f t="shared" si="14"/>
        <v>0</v>
      </c>
      <c r="L74" s="58"/>
      <c r="O74" s="58"/>
      <c r="P74" s="58"/>
    </row>
    <row r="75" spans="2:16" x14ac:dyDescent="0.35">
      <c r="B75" s="75" t="s">
        <v>92</v>
      </c>
      <c r="C75" s="60" t="s">
        <v>53</v>
      </c>
      <c r="D75" s="109">
        <v>1</v>
      </c>
      <c r="E75" s="106">
        <f t="shared" si="17"/>
        <v>2</v>
      </c>
      <c r="F75" s="113">
        <v>2</v>
      </c>
      <c r="G75" s="114">
        <f t="shared" si="12"/>
        <v>4</v>
      </c>
      <c r="H75" s="108">
        <v>45.916920000000005</v>
      </c>
      <c r="I75" s="65">
        <f t="shared" si="13"/>
        <v>183.66768000000002</v>
      </c>
      <c r="J75" s="402"/>
      <c r="K75" s="65">
        <f t="shared" si="14"/>
        <v>0</v>
      </c>
      <c r="L75" s="58"/>
      <c r="O75" s="58"/>
      <c r="P75" s="58"/>
    </row>
    <row r="76" spans="2:16" ht="16" x14ac:dyDescent="0.35">
      <c r="B76" s="234" t="s">
        <v>25</v>
      </c>
      <c r="C76" s="235"/>
      <c r="D76" s="235"/>
      <c r="E76" s="220"/>
      <c r="F76" s="221"/>
      <c r="G76" s="221"/>
      <c r="H76" s="221"/>
      <c r="I76" s="221"/>
      <c r="J76" s="221"/>
      <c r="K76" s="222"/>
      <c r="L76" s="58"/>
      <c r="O76" s="58"/>
      <c r="P76" s="58"/>
    </row>
    <row r="77" spans="2:16" x14ac:dyDescent="0.35">
      <c r="B77" s="75" t="s">
        <v>153</v>
      </c>
      <c r="C77" s="60" t="s">
        <v>53</v>
      </c>
      <c r="D77" s="109">
        <v>1</v>
      </c>
      <c r="E77" s="106">
        <f t="shared" ref="E77:E78" si="18">$E$59</f>
        <v>2</v>
      </c>
      <c r="F77" s="113">
        <v>2</v>
      </c>
      <c r="G77" s="114">
        <f t="shared" si="12"/>
        <v>4</v>
      </c>
      <c r="H77" s="118">
        <v>153.29160000000002</v>
      </c>
      <c r="I77" s="65">
        <f t="shared" si="13"/>
        <v>613.16640000000007</v>
      </c>
      <c r="J77" s="402"/>
      <c r="K77" s="65">
        <f t="shared" si="14"/>
        <v>0</v>
      </c>
      <c r="L77" s="58"/>
      <c r="O77" s="58"/>
      <c r="P77" s="58"/>
    </row>
    <row r="78" spans="2:16" x14ac:dyDescent="0.35">
      <c r="B78" s="75" t="s">
        <v>93</v>
      </c>
      <c r="C78" s="60" t="s">
        <v>53</v>
      </c>
      <c r="D78" s="109">
        <v>2</v>
      </c>
      <c r="E78" s="106">
        <f t="shared" si="18"/>
        <v>2</v>
      </c>
      <c r="F78" s="113">
        <v>2</v>
      </c>
      <c r="G78" s="114">
        <f t="shared" si="12"/>
        <v>4</v>
      </c>
      <c r="H78" s="108">
        <v>44.27640000000001</v>
      </c>
      <c r="I78" s="65">
        <f t="shared" si="13"/>
        <v>354.21120000000008</v>
      </c>
      <c r="J78" s="402"/>
      <c r="K78" s="65">
        <f t="shared" si="14"/>
        <v>0</v>
      </c>
      <c r="L78" s="58"/>
      <c r="O78" s="58"/>
      <c r="P78" s="58"/>
    </row>
    <row r="79" spans="2:16" ht="16" x14ac:dyDescent="0.35">
      <c r="B79" s="234" t="s">
        <v>26</v>
      </c>
      <c r="C79" s="235"/>
      <c r="D79" s="235"/>
      <c r="E79" s="220"/>
      <c r="F79" s="221"/>
      <c r="G79" s="221"/>
      <c r="H79" s="221"/>
      <c r="I79" s="221"/>
      <c r="J79" s="221"/>
      <c r="K79" s="222"/>
      <c r="L79" s="58"/>
      <c r="O79" s="58"/>
      <c r="P79" s="58"/>
    </row>
    <row r="80" spans="2:16" x14ac:dyDescent="0.35">
      <c r="B80" s="75" t="s">
        <v>95</v>
      </c>
      <c r="C80" s="60" t="s">
        <v>53</v>
      </c>
      <c r="D80" s="109">
        <v>1</v>
      </c>
      <c r="E80" s="106">
        <f t="shared" ref="E80:E82" si="19">$E$59</f>
        <v>2</v>
      </c>
      <c r="F80" s="113">
        <v>2</v>
      </c>
      <c r="G80" s="114">
        <f t="shared" si="12"/>
        <v>4</v>
      </c>
      <c r="H80" s="108">
        <v>46.569600000000001</v>
      </c>
      <c r="I80" s="65">
        <f t="shared" si="13"/>
        <v>186.2784</v>
      </c>
      <c r="J80" s="402"/>
      <c r="K80" s="65">
        <f t="shared" si="14"/>
        <v>0</v>
      </c>
      <c r="L80" s="58"/>
      <c r="O80" s="58"/>
      <c r="P80" s="58"/>
    </row>
    <row r="81" spans="2:16" x14ac:dyDescent="0.35">
      <c r="B81" s="75" t="s">
        <v>27</v>
      </c>
      <c r="C81" s="60" t="s">
        <v>53</v>
      </c>
      <c r="D81" s="109">
        <v>2</v>
      </c>
      <c r="E81" s="106">
        <f t="shared" si="19"/>
        <v>2</v>
      </c>
      <c r="F81" s="113">
        <v>2</v>
      </c>
      <c r="G81" s="114">
        <f t="shared" si="12"/>
        <v>4</v>
      </c>
      <c r="H81" s="108">
        <v>22.967279999999995</v>
      </c>
      <c r="I81" s="65">
        <f t="shared" si="13"/>
        <v>183.73823999999996</v>
      </c>
      <c r="J81" s="402"/>
      <c r="K81" s="65">
        <f t="shared" si="14"/>
        <v>0</v>
      </c>
      <c r="L81" s="58"/>
      <c r="O81" s="58"/>
      <c r="P81" s="58"/>
    </row>
    <row r="82" spans="2:16" x14ac:dyDescent="0.35">
      <c r="B82" s="75" t="s">
        <v>28</v>
      </c>
      <c r="C82" s="60" t="s">
        <v>53</v>
      </c>
      <c r="D82" s="109">
        <v>4</v>
      </c>
      <c r="E82" s="106">
        <f t="shared" si="19"/>
        <v>2</v>
      </c>
      <c r="F82" s="113">
        <v>2</v>
      </c>
      <c r="G82" s="114">
        <f t="shared" si="12"/>
        <v>4</v>
      </c>
      <c r="H82" s="108">
        <v>44.27640000000001</v>
      </c>
      <c r="I82" s="65">
        <f t="shared" si="13"/>
        <v>708.42240000000015</v>
      </c>
      <c r="J82" s="402"/>
      <c r="K82" s="65">
        <f t="shared" si="14"/>
        <v>0</v>
      </c>
      <c r="L82" s="58"/>
      <c r="O82" s="58"/>
      <c r="P82" s="58"/>
    </row>
    <row r="83" spans="2:16" ht="16" x14ac:dyDescent="0.35">
      <c r="B83" s="234" t="s">
        <v>29</v>
      </c>
      <c r="C83" s="235"/>
      <c r="D83" s="235"/>
      <c r="E83" s="220"/>
      <c r="F83" s="221"/>
      <c r="G83" s="221"/>
      <c r="H83" s="221"/>
      <c r="I83" s="221"/>
      <c r="J83" s="221"/>
      <c r="K83" s="222"/>
      <c r="L83" s="58"/>
      <c r="O83" s="58"/>
      <c r="P83" s="58"/>
    </row>
    <row r="84" spans="2:16" ht="29" x14ac:dyDescent="0.35">
      <c r="B84" s="75" t="s">
        <v>96</v>
      </c>
      <c r="C84" s="60" t="s">
        <v>53</v>
      </c>
      <c r="D84" s="109">
        <v>8</v>
      </c>
      <c r="E84" s="106">
        <f>$E$59</f>
        <v>2</v>
      </c>
      <c r="F84" s="113">
        <v>2</v>
      </c>
      <c r="G84" s="114">
        <f t="shared" si="12"/>
        <v>4</v>
      </c>
      <c r="H84" s="108">
        <v>43.729559999999999</v>
      </c>
      <c r="I84" s="65">
        <f t="shared" si="13"/>
        <v>1399.34592</v>
      </c>
      <c r="J84" s="402"/>
      <c r="K84" s="65">
        <f t="shared" si="14"/>
        <v>0</v>
      </c>
      <c r="L84" s="58"/>
      <c r="O84" s="58"/>
      <c r="P84" s="58"/>
    </row>
    <row r="85" spans="2:16" ht="16" x14ac:dyDescent="0.35">
      <c r="B85" s="234" t="s">
        <v>30</v>
      </c>
      <c r="C85" s="235"/>
      <c r="D85" s="235"/>
      <c r="E85" s="220"/>
      <c r="F85" s="221"/>
      <c r="G85" s="221"/>
      <c r="H85" s="221"/>
      <c r="I85" s="221"/>
      <c r="J85" s="221"/>
      <c r="K85" s="222"/>
      <c r="L85" s="58"/>
      <c r="O85" s="58"/>
      <c r="P85" s="58"/>
    </row>
    <row r="86" spans="2:16" x14ac:dyDescent="0.35">
      <c r="B86" s="75" t="s">
        <v>98</v>
      </c>
      <c r="C86" s="60" t="s">
        <v>53</v>
      </c>
      <c r="D86" s="109">
        <v>1</v>
      </c>
      <c r="E86" s="106">
        <f t="shared" ref="E86:E87" si="20">$E$59</f>
        <v>2</v>
      </c>
      <c r="F86" s="113">
        <v>2</v>
      </c>
      <c r="G86" s="114">
        <f t="shared" si="12"/>
        <v>4</v>
      </c>
      <c r="H86" s="108">
        <v>44.27640000000001</v>
      </c>
      <c r="I86" s="65">
        <f t="shared" si="13"/>
        <v>177.10560000000004</v>
      </c>
      <c r="J86" s="402"/>
      <c r="K86" s="65">
        <f t="shared" si="14"/>
        <v>0</v>
      </c>
      <c r="L86" s="58"/>
      <c r="O86" s="58"/>
      <c r="P86" s="58"/>
    </row>
    <row r="87" spans="2:16" ht="29" x14ac:dyDescent="0.35">
      <c r="B87" s="75" t="s">
        <v>97</v>
      </c>
      <c r="C87" s="60" t="s">
        <v>53</v>
      </c>
      <c r="D87" s="109">
        <v>1</v>
      </c>
      <c r="E87" s="106">
        <f t="shared" si="20"/>
        <v>2</v>
      </c>
      <c r="F87" s="113">
        <v>2</v>
      </c>
      <c r="G87" s="114">
        <f t="shared" si="12"/>
        <v>4</v>
      </c>
      <c r="H87" s="108">
        <v>44.27640000000001</v>
      </c>
      <c r="I87" s="65">
        <f t="shared" si="13"/>
        <v>177.10560000000004</v>
      </c>
      <c r="J87" s="402"/>
      <c r="K87" s="65">
        <f t="shared" si="14"/>
        <v>0</v>
      </c>
      <c r="L87" s="58"/>
      <c r="O87" s="58"/>
      <c r="P87" s="58"/>
    </row>
    <row r="88" spans="2:16" ht="16" x14ac:dyDescent="0.35">
      <c r="B88" s="234" t="s">
        <v>31</v>
      </c>
      <c r="C88" s="235"/>
      <c r="D88" s="235"/>
      <c r="E88" s="220"/>
      <c r="F88" s="221"/>
      <c r="G88" s="221"/>
      <c r="H88" s="221"/>
      <c r="I88" s="221"/>
      <c r="J88" s="221"/>
      <c r="K88" s="222"/>
      <c r="L88" s="58"/>
      <c r="O88" s="58"/>
      <c r="P88" s="58"/>
    </row>
    <row r="89" spans="2:16" x14ac:dyDescent="0.35">
      <c r="B89" s="75" t="s">
        <v>19</v>
      </c>
      <c r="C89" s="60" t="s">
        <v>53</v>
      </c>
      <c r="D89" s="109">
        <v>1</v>
      </c>
      <c r="E89" s="106">
        <f t="shared" ref="E89:E91" si="21">$E$59</f>
        <v>2</v>
      </c>
      <c r="F89" s="113">
        <v>2</v>
      </c>
      <c r="G89" s="114">
        <f t="shared" si="12"/>
        <v>4</v>
      </c>
      <c r="H89" s="108">
        <v>15.31152</v>
      </c>
      <c r="I89" s="65">
        <f t="shared" si="13"/>
        <v>61.246079999999999</v>
      </c>
      <c r="J89" s="402"/>
      <c r="K89" s="65">
        <f t="shared" si="14"/>
        <v>0</v>
      </c>
      <c r="L89" s="58"/>
      <c r="O89" s="58"/>
      <c r="P89" s="58"/>
    </row>
    <row r="90" spans="2:16" ht="29" x14ac:dyDescent="0.35">
      <c r="B90" s="75" t="s">
        <v>99</v>
      </c>
      <c r="C90" s="60" t="s">
        <v>53</v>
      </c>
      <c r="D90" s="109">
        <v>8</v>
      </c>
      <c r="E90" s="106">
        <f t="shared" si="21"/>
        <v>2</v>
      </c>
      <c r="F90" s="113">
        <v>2</v>
      </c>
      <c r="G90" s="114">
        <f t="shared" si="12"/>
        <v>4</v>
      </c>
      <c r="H90" s="108">
        <v>39.354840000000003</v>
      </c>
      <c r="I90" s="65">
        <f t="shared" si="13"/>
        <v>1259.3548800000001</v>
      </c>
      <c r="J90" s="402"/>
      <c r="K90" s="65">
        <f t="shared" si="14"/>
        <v>0</v>
      </c>
      <c r="L90" s="58"/>
      <c r="O90" s="58"/>
      <c r="P90" s="58"/>
    </row>
    <row r="91" spans="2:16" x14ac:dyDescent="0.35">
      <c r="B91" s="75" t="s">
        <v>100</v>
      </c>
      <c r="C91" s="60" t="s">
        <v>53</v>
      </c>
      <c r="D91" s="109">
        <v>2</v>
      </c>
      <c r="E91" s="106">
        <f t="shared" si="21"/>
        <v>2</v>
      </c>
      <c r="F91" s="113">
        <v>2</v>
      </c>
      <c r="G91" s="114">
        <f t="shared" si="12"/>
        <v>4</v>
      </c>
      <c r="H91" s="108">
        <v>59.032260000000015</v>
      </c>
      <c r="I91" s="65">
        <f t="shared" si="13"/>
        <v>472.25808000000012</v>
      </c>
      <c r="J91" s="402"/>
      <c r="K91" s="65">
        <f t="shared" si="14"/>
        <v>0</v>
      </c>
      <c r="L91" s="58"/>
      <c r="O91" s="58"/>
      <c r="P91" s="58"/>
    </row>
    <row r="92" spans="2:16" ht="16" x14ac:dyDescent="0.35">
      <c r="B92" s="234" t="s">
        <v>32</v>
      </c>
      <c r="C92" s="235"/>
      <c r="D92" s="235"/>
      <c r="E92" s="220"/>
      <c r="F92" s="221"/>
      <c r="G92" s="221"/>
      <c r="H92" s="221"/>
      <c r="I92" s="221"/>
      <c r="J92" s="221"/>
      <c r="K92" s="222"/>
      <c r="L92" s="58"/>
      <c r="O92" s="58"/>
      <c r="P92" s="58"/>
    </row>
    <row r="93" spans="2:16" x14ac:dyDescent="0.35">
      <c r="B93" s="75" t="s">
        <v>44</v>
      </c>
      <c r="C93" s="60" t="s">
        <v>53</v>
      </c>
      <c r="D93" s="109">
        <v>1</v>
      </c>
      <c r="E93" s="106">
        <f>$E$59</f>
        <v>2</v>
      </c>
      <c r="F93" s="113">
        <v>2</v>
      </c>
      <c r="G93" s="114">
        <f t="shared" si="12"/>
        <v>4</v>
      </c>
      <c r="H93" s="108">
        <v>26.25</v>
      </c>
      <c r="I93" s="65">
        <f t="shared" si="13"/>
        <v>105</v>
      </c>
      <c r="J93" s="402"/>
      <c r="K93" s="65">
        <f t="shared" si="14"/>
        <v>0</v>
      </c>
      <c r="L93" s="58"/>
      <c r="O93" s="58"/>
      <c r="P93" s="58"/>
    </row>
    <row r="94" spans="2:16" ht="16" x14ac:dyDescent="0.35">
      <c r="B94" s="234" t="s">
        <v>33</v>
      </c>
      <c r="C94" s="235"/>
      <c r="D94" s="235"/>
      <c r="E94" s="220"/>
      <c r="F94" s="221"/>
      <c r="G94" s="221"/>
      <c r="H94" s="221"/>
      <c r="I94" s="221"/>
      <c r="J94" s="221"/>
      <c r="K94" s="222"/>
      <c r="L94" s="58"/>
      <c r="O94" s="58"/>
      <c r="P94" s="58"/>
    </row>
    <row r="95" spans="2:16" ht="29" x14ac:dyDescent="0.35">
      <c r="B95" s="75" t="s">
        <v>101</v>
      </c>
      <c r="C95" s="60" t="s">
        <v>53</v>
      </c>
      <c r="D95" s="109">
        <v>2</v>
      </c>
      <c r="E95" s="106">
        <f t="shared" ref="E95:E97" si="22">$E$59</f>
        <v>2</v>
      </c>
      <c r="F95" s="113">
        <v>2</v>
      </c>
      <c r="G95" s="114">
        <f>E95*F95</f>
        <v>4</v>
      </c>
      <c r="H95" s="108">
        <v>10.328220000000002</v>
      </c>
      <c r="I95" s="65">
        <f t="shared" si="13"/>
        <v>82.625760000000014</v>
      </c>
      <c r="J95" s="402"/>
      <c r="K95" s="65">
        <f t="shared" si="14"/>
        <v>0</v>
      </c>
      <c r="L95" s="58"/>
      <c r="O95" s="58"/>
      <c r="P95" s="58"/>
    </row>
    <row r="96" spans="2:16" x14ac:dyDescent="0.35">
      <c r="B96" s="75" t="s">
        <v>34</v>
      </c>
      <c r="C96" s="60" t="s">
        <v>53</v>
      </c>
      <c r="D96" s="109">
        <v>1</v>
      </c>
      <c r="E96" s="106">
        <f t="shared" si="22"/>
        <v>2</v>
      </c>
      <c r="F96" s="113">
        <v>2</v>
      </c>
      <c r="G96" s="114">
        <f t="shared" si="12"/>
        <v>4</v>
      </c>
      <c r="H96" s="108">
        <v>8.6083199999999991</v>
      </c>
      <c r="I96" s="65">
        <f t="shared" si="13"/>
        <v>34.433279999999996</v>
      </c>
      <c r="J96" s="402"/>
      <c r="K96" s="65">
        <f t="shared" si="14"/>
        <v>0</v>
      </c>
      <c r="L96" s="58"/>
      <c r="O96" s="58"/>
      <c r="P96" s="58"/>
    </row>
    <row r="97" spans="2:16" x14ac:dyDescent="0.35">
      <c r="B97" s="75" t="s">
        <v>35</v>
      </c>
      <c r="C97" s="60" t="s">
        <v>53</v>
      </c>
      <c r="D97" s="109">
        <v>2</v>
      </c>
      <c r="E97" s="106">
        <f t="shared" si="22"/>
        <v>2</v>
      </c>
      <c r="F97" s="113">
        <v>2</v>
      </c>
      <c r="G97" s="114">
        <f t="shared" si="12"/>
        <v>4</v>
      </c>
      <c r="H97" s="108">
        <v>9.07578</v>
      </c>
      <c r="I97" s="65">
        <f t="shared" si="13"/>
        <v>72.60624</v>
      </c>
      <c r="J97" s="402"/>
      <c r="K97" s="65">
        <f t="shared" si="14"/>
        <v>0</v>
      </c>
      <c r="L97" s="58"/>
      <c r="O97" s="58"/>
      <c r="P97" s="58"/>
    </row>
    <row r="98" spans="2:16" ht="16" x14ac:dyDescent="0.35">
      <c r="B98" s="234" t="s">
        <v>139</v>
      </c>
      <c r="C98" s="235"/>
      <c r="D98" s="235"/>
      <c r="E98" s="220"/>
      <c r="F98" s="221"/>
      <c r="G98" s="221"/>
      <c r="H98" s="221"/>
      <c r="I98" s="221"/>
      <c r="J98" s="221"/>
      <c r="K98" s="222"/>
      <c r="L98" s="58"/>
      <c r="O98" s="58"/>
      <c r="P98" s="58"/>
    </row>
    <row r="99" spans="2:16" x14ac:dyDescent="0.35">
      <c r="B99" s="75" t="s">
        <v>152</v>
      </c>
      <c r="C99" s="60" t="s">
        <v>53</v>
      </c>
      <c r="D99" s="109">
        <v>1</v>
      </c>
      <c r="E99" s="106">
        <f t="shared" ref="E99:E101" si="23">$E$59</f>
        <v>2</v>
      </c>
      <c r="F99" s="113">
        <v>2</v>
      </c>
      <c r="G99" s="114">
        <f t="shared" si="12"/>
        <v>4</v>
      </c>
      <c r="H99" s="108">
        <v>420</v>
      </c>
      <c r="I99" s="65">
        <f t="shared" si="13"/>
        <v>1680</v>
      </c>
      <c r="J99" s="402"/>
      <c r="K99" s="65">
        <f t="shared" si="14"/>
        <v>0</v>
      </c>
      <c r="L99" s="58"/>
      <c r="O99" s="58"/>
      <c r="P99" s="58"/>
    </row>
    <row r="100" spans="2:16" x14ac:dyDescent="0.35">
      <c r="B100" s="75" t="s">
        <v>151</v>
      </c>
      <c r="C100" s="60" t="s">
        <v>53</v>
      </c>
      <c r="D100" s="109">
        <v>1</v>
      </c>
      <c r="E100" s="106">
        <f t="shared" si="23"/>
        <v>2</v>
      </c>
      <c r="F100" s="113">
        <v>2</v>
      </c>
      <c r="G100" s="114">
        <f t="shared" si="12"/>
        <v>4</v>
      </c>
      <c r="H100" s="108">
        <v>341.25</v>
      </c>
      <c r="I100" s="65">
        <f t="shared" si="13"/>
        <v>1365</v>
      </c>
      <c r="J100" s="402"/>
      <c r="K100" s="65">
        <f t="shared" si="14"/>
        <v>0</v>
      </c>
      <c r="L100" s="58"/>
      <c r="O100" s="58"/>
      <c r="P100" s="58"/>
    </row>
    <row r="101" spans="2:16" ht="15" thickBot="1" x14ac:dyDescent="0.4">
      <c r="B101" s="87" t="s">
        <v>102</v>
      </c>
      <c r="C101" s="61" t="s">
        <v>53</v>
      </c>
      <c r="D101" s="110">
        <v>1</v>
      </c>
      <c r="E101" s="107">
        <f t="shared" si="23"/>
        <v>2</v>
      </c>
      <c r="F101" s="116">
        <v>2</v>
      </c>
      <c r="G101" s="117">
        <f t="shared" si="12"/>
        <v>4</v>
      </c>
      <c r="H101" s="120">
        <v>294</v>
      </c>
      <c r="I101" s="79">
        <f t="shared" si="13"/>
        <v>1176</v>
      </c>
      <c r="J101" s="403"/>
      <c r="K101" s="79">
        <f t="shared" si="14"/>
        <v>0</v>
      </c>
      <c r="L101" s="58"/>
      <c r="O101" s="58"/>
      <c r="P101" s="58"/>
    </row>
    <row r="102" spans="2:16" x14ac:dyDescent="0.35">
      <c r="K102" s="58"/>
      <c r="L102" s="58"/>
      <c r="M102" s="58"/>
      <c r="N102" s="58"/>
      <c r="O102" s="58"/>
      <c r="P102" s="58"/>
    </row>
    <row r="103" spans="2:16" ht="15.5" thickBot="1" x14ac:dyDescent="0.45">
      <c r="I103" s="18">
        <f>SUM(I58:I101)</f>
        <v>28936.6224</v>
      </c>
      <c r="J103" s="15" t="s">
        <v>164</v>
      </c>
      <c r="K103" s="243">
        <f>SUM(K59:K101)</f>
        <v>0</v>
      </c>
      <c r="L103" s="58"/>
      <c r="M103" s="58"/>
      <c r="N103" s="58"/>
      <c r="O103" s="58"/>
      <c r="P103" s="58"/>
    </row>
    <row r="104" spans="2:16" ht="15" thickBot="1" x14ac:dyDescent="0.4">
      <c r="K104" s="58"/>
      <c r="L104" s="58"/>
      <c r="M104" s="58"/>
      <c r="N104" s="58"/>
      <c r="O104" s="58"/>
      <c r="P104" s="58"/>
    </row>
    <row r="105" spans="2:16" ht="42" customHeight="1" x14ac:dyDescent="0.35">
      <c r="B105" s="224" t="s">
        <v>43</v>
      </c>
      <c r="C105" s="159" t="s">
        <v>46</v>
      </c>
      <c r="D105" s="177" t="s">
        <v>71</v>
      </c>
      <c r="E105" s="179" t="s">
        <v>169</v>
      </c>
      <c r="F105" s="208" t="s">
        <v>87</v>
      </c>
      <c r="G105" s="218" t="s">
        <v>167</v>
      </c>
      <c r="H105" s="213" t="s">
        <v>158</v>
      </c>
      <c r="I105" s="213" t="s">
        <v>162</v>
      </c>
      <c r="J105" s="213" t="s">
        <v>81</v>
      </c>
      <c r="K105" s="155" t="s">
        <v>181</v>
      </c>
      <c r="L105" s="58"/>
      <c r="M105" s="58"/>
      <c r="N105" s="58"/>
      <c r="O105" s="58"/>
      <c r="P105" s="58"/>
    </row>
    <row r="106" spans="2:16" ht="33.5" customHeight="1" thickBot="1" x14ac:dyDescent="0.4">
      <c r="B106" s="225"/>
      <c r="C106" s="226"/>
      <c r="D106" s="227"/>
      <c r="E106" s="215"/>
      <c r="F106" s="217"/>
      <c r="G106" s="219"/>
      <c r="H106" s="214"/>
      <c r="I106" s="214"/>
      <c r="J106" s="216"/>
      <c r="K106" s="156"/>
      <c r="L106" s="58"/>
      <c r="M106" s="58"/>
      <c r="N106" s="58"/>
      <c r="O106" s="58"/>
      <c r="P106" s="58"/>
    </row>
    <row r="107" spans="2:16" ht="16" x14ac:dyDescent="0.35">
      <c r="B107" s="63" t="s">
        <v>17</v>
      </c>
      <c r="C107" s="240"/>
      <c r="D107" s="241"/>
      <c r="E107" s="248"/>
      <c r="F107" s="249"/>
      <c r="G107" s="249"/>
      <c r="H107" s="249"/>
      <c r="I107" s="249"/>
      <c r="J107" s="249"/>
      <c r="K107" s="250"/>
      <c r="L107" s="58"/>
      <c r="M107" s="58"/>
      <c r="N107" s="58"/>
      <c r="O107" s="58"/>
      <c r="P107" s="58"/>
    </row>
    <row r="108" spans="2:16" x14ac:dyDescent="0.35">
      <c r="B108" s="62" t="s">
        <v>132</v>
      </c>
      <c r="C108" s="60" t="s">
        <v>53</v>
      </c>
      <c r="D108" s="109">
        <v>4</v>
      </c>
      <c r="E108" s="106">
        <v>2</v>
      </c>
      <c r="F108" s="113">
        <v>3</v>
      </c>
      <c r="G108" s="245">
        <f>E108*F108</f>
        <v>6</v>
      </c>
      <c r="H108" s="246">
        <v>28.694400000000002</v>
      </c>
      <c r="I108" s="246">
        <f>D108*G108*H108</f>
        <v>688.66560000000004</v>
      </c>
      <c r="J108" s="404"/>
      <c r="K108" s="65">
        <f t="shared" ref="K108:K149" si="24">D108*G108*J108</f>
        <v>0</v>
      </c>
      <c r="L108" s="58"/>
      <c r="O108" s="58"/>
      <c r="P108" s="58"/>
    </row>
    <row r="109" spans="2:16" x14ac:dyDescent="0.35">
      <c r="B109" s="75" t="s">
        <v>18</v>
      </c>
      <c r="C109" s="60" t="s">
        <v>53</v>
      </c>
      <c r="D109" s="109">
        <v>1</v>
      </c>
      <c r="E109" s="106">
        <f>$E$108</f>
        <v>2</v>
      </c>
      <c r="F109" s="113">
        <v>3</v>
      </c>
      <c r="G109" s="245">
        <f t="shared" ref="G109:G150" si="25">E109*F109</f>
        <v>6</v>
      </c>
      <c r="H109" s="246">
        <v>20.49915</v>
      </c>
      <c r="I109" s="246">
        <f t="shared" ref="I109:I150" si="26">D109*G109*H109</f>
        <v>122.9949</v>
      </c>
      <c r="J109" s="404"/>
      <c r="K109" s="65">
        <f t="shared" si="24"/>
        <v>0</v>
      </c>
      <c r="L109" s="58"/>
      <c r="O109" s="58"/>
      <c r="P109" s="58"/>
    </row>
    <row r="110" spans="2:16" x14ac:dyDescent="0.35">
      <c r="B110" s="75" t="s">
        <v>19</v>
      </c>
      <c r="C110" s="60" t="s">
        <v>53</v>
      </c>
      <c r="D110" s="109">
        <v>2</v>
      </c>
      <c r="E110" s="106">
        <f t="shared" ref="E110:E112" si="27">$E$108</f>
        <v>2</v>
      </c>
      <c r="F110" s="113">
        <v>3</v>
      </c>
      <c r="G110" s="245">
        <f t="shared" si="25"/>
        <v>6</v>
      </c>
      <c r="H110" s="246">
        <v>10.245900000000001</v>
      </c>
      <c r="I110" s="246">
        <f t="shared" si="26"/>
        <v>122.95080000000002</v>
      </c>
      <c r="J110" s="404"/>
      <c r="K110" s="65">
        <f t="shared" si="24"/>
        <v>0</v>
      </c>
      <c r="L110" s="58"/>
      <c r="O110" s="58"/>
      <c r="P110" s="58"/>
    </row>
    <row r="111" spans="2:16" x14ac:dyDescent="0.35">
      <c r="B111" s="75" t="s">
        <v>103</v>
      </c>
      <c r="C111" s="60" t="s">
        <v>53</v>
      </c>
      <c r="D111" s="109">
        <v>2</v>
      </c>
      <c r="E111" s="106">
        <f t="shared" si="27"/>
        <v>2</v>
      </c>
      <c r="F111" s="113">
        <v>3</v>
      </c>
      <c r="G111" s="245">
        <f t="shared" si="25"/>
        <v>6</v>
      </c>
      <c r="H111" s="246">
        <v>14.347200000000001</v>
      </c>
      <c r="I111" s="246">
        <f t="shared" si="26"/>
        <v>172.16640000000001</v>
      </c>
      <c r="J111" s="404"/>
      <c r="K111" s="65">
        <f t="shared" si="24"/>
        <v>0</v>
      </c>
      <c r="L111" s="58"/>
      <c r="O111" s="58"/>
      <c r="P111" s="58"/>
    </row>
    <row r="112" spans="2:16" x14ac:dyDescent="0.35">
      <c r="B112" s="75" t="s">
        <v>20</v>
      </c>
      <c r="C112" s="60" t="s">
        <v>53</v>
      </c>
      <c r="D112" s="109">
        <v>4</v>
      </c>
      <c r="E112" s="106">
        <f t="shared" si="27"/>
        <v>2</v>
      </c>
      <c r="F112" s="113">
        <v>3</v>
      </c>
      <c r="G112" s="245">
        <f t="shared" si="25"/>
        <v>6</v>
      </c>
      <c r="H112" s="246">
        <v>1.9551000000000003</v>
      </c>
      <c r="I112" s="246">
        <f t="shared" si="26"/>
        <v>46.92240000000001</v>
      </c>
      <c r="J112" s="404"/>
      <c r="K112" s="65">
        <f t="shared" si="24"/>
        <v>0</v>
      </c>
      <c r="L112" s="58"/>
      <c r="O112" s="58"/>
      <c r="P112" s="58"/>
    </row>
    <row r="113" spans="2:16" ht="16" x14ac:dyDescent="0.35">
      <c r="B113" s="64" t="s">
        <v>138</v>
      </c>
      <c r="C113" s="242"/>
      <c r="D113" s="109"/>
      <c r="E113" s="251"/>
      <c r="F113" s="244"/>
      <c r="G113" s="244"/>
      <c r="H113" s="244"/>
      <c r="I113" s="244"/>
      <c r="J113" s="244"/>
      <c r="K113" s="252"/>
      <c r="L113" s="58"/>
      <c r="O113" s="58"/>
      <c r="P113" s="58"/>
    </row>
    <row r="114" spans="2:16" x14ac:dyDescent="0.35">
      <c r="B114" s="75" t="s">
        <v>89</v>
      </c>
      <c r="C114" s="60" t="s">
        <v>53</v>
      </c>
      <c r="D114" s="109">
        <v>24</v>
      </c>
      <c r="E114" s="106">
        <f t="shared" ref="E114:E116" si="28">$E$108</f>
        <v>2</v>
      </c>
      <c r="F114" s="113">
        <v>3</v>
      </c>
      <c r="G114" s="245">
        <f t="shared" si="25"/>
        <v>6</v>
      </c>
      <c r="H114" s="246">
        <v>77.616</v>
      </c>
      <c r="I114" s="246">
        <f t="shared" si="26"/>
        <v>11176.704</v>
      </c>
      <c r="J114" s="404"/>
      <c r="K114" s="65">
        <f t="shared" si="24"/>
        <v>0</v>
      </c>
      <c r="L114" s="58"/>
      <c r="O114" s="58"/>
      <c r="P114" s="58"/>
    </row>
    <row r="115" spans="2:16" x14ac:dyDescent="0.35">
      <c r="B115" s="75" t="s">
        <v>88</v>
      </c>
      <c r="C115" s="60" t="s">
        <v>53</v>
      </c>
      <c r="D115" s="109">
        <v>16</v>
      </c>
      <c r="E115" s="106">
        <f t="shared" si="28"/>
        <v>2</v>
      </c>
      <c r="F115" s="113">
        <v>3</v>
      </c>
      <c r="G115" s="245">
        <f t="shared" si="25"/>
        <v>6</v>
      </c>
      <c r="H115" s="246">
        <v>56.448</v>
      </c>
      <c r="I115" s="246">
        <f t="shared" si="26"/>
        <v>5419.0079999999998</v>
      </c>
      <c r="J115" s="404"/>
      <c r="K115" s="65">
        <f t="shared" si="24"/>
        <v>0</v>
      </c>
      <c r="L115" s="58"/>
      <c r="O115" s="58"/>
      <c r="P115" s="58"/>
    </row>
    <row r="116" spans="2:16" x14ac:dyDescent="0.35">
      <c r="B116" s="75" t="s">
        <v>21</v>
      </c>
      <c r="C116" s="60" t="s">
        <v>53</v>
      </c>
      <c r="D116" s="109">
        <v>12</v>
      </c>
      <c r="E116" s="106">
        <f t="shared" si="28"/>
        <v>2</v>
      </c>
      <c r="F116" s="113">
        <v>3</v>
      </c>
      <c r="G116" s="245">
        <f t="shared" si="25"/>
        <v>6</v>
      </c>
      <c r="H116" s="246">
        <v>35.93415000000001</v>
      </c>
      <c r="I116" s="246">
        <f t="shared" si="26"/>
        <v>2587.2588000000005</v>
      </c>
      <c r="J116" s="404"/>
      <c r="K116" s="65">
        <f t="shared" si="24"/>
        <v>0</v>
      </c>
      <c r="L116" s="58"/>
      <c r="O116" s="58"/>
      <c r="P116" s="58"/>
    </row>
    <row r="117" spans="2:16" ht="16" x14ac:dyDescent="0.35">
      <c r="B117" s="64" t="s">
        <v>22</v>
      </c>
      <c r="C117" s="242"/>
      <c r="D117" s="109"/>
      <c r="E117" s="251"/>
      <c r="F117" s="244"/>
      <c r="G117" s="244"/>
      <c r="H117" s="244"/>
      <c r="I117" s="244"/>
      <c r="J117" s="244"/>
      <c r="K117" s="252"/>
      <c r="L117" s="58"/>
      <c r="O117" s="58"/>
      <c r="P117" s="58"/>
    </row>
    <row r="118" spans="2:16" x14ac:dyDescent="0.35">
      <c r="B118" s="75" t="s">
        <v>91</v>
      </c>
      <c r="C118" s="60" t="s">
        <v>53</v>
      </c>
      <c r="D118" s="109">
        <v>6</v>
      </c>
      <c r="E118" s="106">
        <f>$E$108</f>
        <v>2</v>
      </c>
      <c r="F118" s="113">
        <v>3</v>
      </c>
      <c r="G118" s="245">
        <f t="shared" si="25"/>
        <v>6</v>
      </c>
      <c r="H118" s="246">
        <v>42.53445</v>
      </c>
      <c r="I118" s="246">
        <f t="shared" si="26"/>
        <v>1531.2402</v>
      </c>
      <c r="J118" s="404"/>
      <c r="K118" s="65">
        <f t="shared" si="24"/>
        <v>0</v>
      </c>
      <c r="L118" s="58"/>
      <c r="O118" s="58"/>
      <c r="P118" s="58"/>
    </row>
    <row r="119" spans="2:16" ht="16" x14ac:dyDescent="0.35">
      <c r="B119" s="64" t="s">
        <v>23</v>
      </c>
      <c r="C119" s="242"/>
      <c r="D119" s="109"/>
      <c r="E119" s="251"/>
      <c r="F119" s="244"/>
      <c r="G119" s="244"/>
      <c r="H119" s="244"/>
      <c r="I119" s="244"/>
      <c r="J119" s="244"/>
      <c r="K119" s="252"/>
      <c r="L119" s="58"/>
      <c r="O119" s="58"/>
      <c r="P119" s="58"/>
    </row>
    <row r="120" spans="2:16" x14ac:dyDescent="0.35">
      <c r="B120" s="75" t="s">
        <v>153</v>
      </c>
      <c r="C120" s="60" t="s">
        <v>53</v>
      </c>
      <c r="D120" s="109">
        <v>1</v>
      </c>
      <c r="E120" s="106">
        <f t="shared" ref="E120:E124" si="29">$E$108</f>
        <v>2</v>
      </c>
      <c r="F120" s="113">
        <v>3</v>
      </c>
      <c r="G120" s="245">
        <f t="shared" si="25"/>
        <v>6</v>
      </c>
      <c r="H120" s="247">
        <v>127.596</v>
      </c>
      <c r="I120" s="246">
        <f t="shared" si="26"/>
        <v>765.57600000000002</v>
      </c>
      <c r="J120" s="404"/>
      <c r="K120" s="65">
        <f t="shared" si="24"/>
        <v>0</v>
      </c>
      <c r="L120" s="58"/>
      <c r="O120" s="58"/>
      <c r="P120" s="58"/>
    </row>
    <row r="121" spans="2:16" x14ac:dyDescent="0.35">
      <c r="B121" s="75" t="s">
        <v>93</v>
      </c>
      <c r="C121" s="60" t="s">
        <v>53</v>
      </c>
      <c r="D121" s="109">
        <v>2</v>
      </c>
      <c r="E121" s="106">
        <f t="shared" si="29"/>
        <v>2</v>
      </c>
      <c r="F121" s="113">
        <v>3</v>
      </c>
      <c r="G121" s="245">
        <f t="shared" si="25"/>
        <v>6</v>
      </c>
      <c r="H121" s="246">
        <v>36.897000000000013</v>
      </c>
      <c r="I121" s="246">
        <f t="shared" si="26"/>
        <v>442.76400000000012</v>
      </c>
      <c r="J121" s="404"/>
      <c r="K121" s="65">
        <f t="shared" si="24"/>
        <v>0</v>
      </c>
      <c r="L121" s="58"/>
      <c r="O121" s="58"/>
      <c r="P121" s="58"/>
    </row>
    <row r="122" spans="2:16" x14ac:dyDescent="0.35">
      <c r="B122" s="75" t="s">
        <v>24</v>
      </c>
      <c r="C122" s="60" t="s">
        <v>53</v>
      </c>
      <c r="D122" s="109">
        <v>1</v>
      </c>
      <c r="E122" s="106">
        <f t="shared" si="29"/>
        <v>2</v>
      </c>
      <c r="F122" s="113">
        <v>3</v>
      </c>
      <c r="G122" s="245">
        <f t="shared" si="25"/>
        <v>6</v>
      </c>
      <c r="H122" s="246">
        <v>5.4022500000000004</v>
      </c>
      <c r="I122" s="246">
        <f t="shared" si="26"/>
        <v>32.413499999999999</v>
      </c>
      <c r="J122" s="404"/>
      <c r="K122" s="65">
        <f t="shared" si="24"/>
        <v>0</v>
      </c>
      <c r="L122" s="58"/>
      <c r="O122" s="58"/>
      <c r="P122" s="58"/>
    </row>
    <row r="123" spans="2:16" x14ac:dyDescent="0.35">
      <c r="B123" s="75" t="s">
        <v>94</v>
      </c>
      <c r="C123" s="60" t="s">
        <v>53</v>
      </c>
      <c r="D123" s="109">
        <v>1</v>
      </c>
      <c r="E123" s="106">
        <f t="shared" si="29"/>
        <v>2</v>
      </c>
      <c r="F123" s="113">
        <v>3</v>
      </c>
      <c r="G123" s="245">
        <f t="shared" si="25"/>
        <v>6</v>
      </c>
      <c r="H123" s="246">
        <v>32.795699999999997</v>
      </c>
      <c r="I123" s="246">
        <f t="shared" si="26"/>
        <v>196.77419999999998</v>
      </c>
      <c r="J123" s="404"/>
      <c r="K123" s="65">
        <f t="shared" si="24"/>
        <v>0</v>
      </c>
      <c r="L123" s="58"/>
      <c r="O123" s="58"/>
      <c r="P123" s="58"/>
    </row>
    <row r="124" spans="2:16" x14ac:dyDescent="0.35">
      <c r="B124" s="75" t="s">
        <v>92</v>
      </c>
      <c r="C124" s="60" t="s">
        <v>53</v>
      </c>
      <c r="D124" s="109">
        <v>1</v>
      </c>
      <c r="E124" s="106">
        <f t="shared" si="29"/>
        <v>2</v>
      </c>
      <c r="F124" s="113">
        <v>3</v>
      </c>
      <c r="G124" s="245">
        <f t="shared" si="25"/>
        <v>6</v>
      </c>
      <c r="H124" s="246">
        <v>38.264099999999999</v>
      </c>
      <c r="I124" s="246">
        <f t="shared" si="26"/>
        <v>229.58459999999999</v>
      </c>
      <c r="J124" s="404"/>
      <c r="K124" s="65">
        <f t="shared" si="24"/>
        <v>0</v>
      </c>
      <c r="L124" s="58"/>
      <c r="O124" s="58"/>
      <c r="P124" s="58"/>
    </row>
    <row r="125" spans="2:16" ht="16" x14ac:dyDescent="0.35">
      <c r="B125" s="64" t="s">
        <v>25</v>
      </c>
      <c r="C125" s="242"/>
      <c r="D125" s="109"/>
      <c r="E125" s="251"/>
      <c r="F125" s="244"/>
      <c r="G125" s="244"/>
      <c r="H125" s="244"/>
      <c r="I125" s="244"/>
      <c r="J125" s="244"/>
      <c r="K125" s="252"/>
      <c r="L125" s="58"/>
      <c r="O125" s="58"/>
      <c r="P125" s="58"/>
    </row>
    <row r="126" spans="2:16" x14ac:dyDescent="0.35">
      <c r="B126" s="75" t="s">
        <v>153</v>
      </c>
      <c r="C126" s="60" t="s">
        <v>53</v>
      </c>
      <c r="D126" s="109">
        <v>1</v>
      </c>
      <c r="E126" s="106">
        <f t="shared" ref="E126:E127" si="30">$E$108</f>
        <v>2</v>
      </c>
      <c r="F126" s="113">
        <v>3</v>
      </c>
      <c r="G126" s="245">
        <f t="shared" si="25"/>
        <v>6</v>
      </c>
      <c r="H126" s="247">
        <v>127.596</v>
      </c>
      <c r="I126" s="246">
        <f t="shared" si="26"/>
        <v>765.57600000000002</v>
      </c>
      <c r="J126" s="404"/>
      <c r="K126" s="65">
        <f t="shared" si="24"/>
        <v>0</v>
      </c>
      <c r="L126" s="58"/>
      <c r="O126" s="58"/>
      <c r="P126" s="58"/>
    </row>
    <row r="127" spans="2:16" x14ac:dyDescent="0.35">
      <c r="B127" s="75" t="s">
        <v>93</v>
      </c>
      <c r="C127" s="60" t="s">
        <v>53</v>
      </c>
      <c r="D127" s="109">
        <v>2</v>
      </c>
      <c r="E127" s="106">
        <f t="shared" si="30"/>
        <v>2</v>
      </c>
      <c r="F127" s="113">
        <v>3</v>
      </c>
      <c r="G127" s="245">
        <f t="shared" si="25"/>
        <v>6</v>
      </c>
      <c r="H127" s="246">
        <v>36.897000000000013</v>
      </c>
      <c r="I127" s="246">
        <f t="shared" si="26"/>
        <v>442.76400000000012</v>
      </c>
      <c r="J127" s="404"/>
      <c r="K127" s="65">
        <f t="shared" si="24"/>
        <v>0</v>
      </c>
      <c r="L127" s="58"/>
      <c r="O127" s="58"/>
      <c r="P127" s="58"/>
    </row>
    <row r="128" spans="2:16" ht="16" x14ac:dyDescent="0.35">
      <c r="B128" s="64" t="s">
        <v>26</v>
      </c>
      <c r="C128" s="242"/>
      <c r="D128" s="109"/>
      <c r="E128" s="251"/>
      <c r="F128" s="244"/>
      <c r="G128" s="244"/>
      <c r="H128" s="244"/>
      <c r="I128" s="244"/>
      <c r="J128" s="244"/>
      <c r="K128" s="252"/>
      <c r="L128" s="58"/>
      <c r="O128" s="58"/>
      <c r="P128" s="58"/>
    </row>
    <row r="129" spans="2:16" x14ac:dyDescent="0.35">
      <c r="B129" s="75" t="s">
        <v>95</v>
      </c>
      <c r="C129" s="60" t="s">
        <v>53</v>
      </c>
      <c r="D129" s="109">
        <v>1</v>
      </c>
      <c r="E129" s="106">
        <f t="shared" ref="E129:E131" si="31">$E$108</f>
        <v>2</v>
      </c>
      <c r="F129" s="113">
        <v>3</v>
      </c>
      <c r="G129" s="245">
        <f t="shared" si="25"/>
        <v>6</v>
      </c>
      <c r="H129" s="246">
        <v>38.808</v>
      </c>
      <c r="I129" s="246">
        <f t="shared" si="26"/>
        <v>232.84800000000001</v>
      </c>
      <c r="J129" s="404"/>
      <c r="K129" s="65">
        <f t="shared" si="24"/>
        <v>0</v>
      </c>
      <c r="L129" s="58"/>
      <c r="O129" s="58"/>
      <c r="P129" s="58"/>
    </row>
    <row r="130" spans="2:16" x14ac:dyDescent="0.35">
      <c r="B130" s="75" t="s">
        <v>27</v>
      </c>
      <c r="C130" s="60" t="s">
        <v>53</v>
      </c>
      <c r="D130" s="109">
        <v>2</v>
      </c>
      <c r="E130" s="106">
        <f t="shared" si="31"/>
        <v>2</v>
      </c>
      <c r="F130" s="113">
        <v>3</v>
      </c>
      <c r="G130" s="245">
        <f t="shared" si="25"/>
        <v>6</v>
      </c>
      <c r="H130" s="246">
        <v>19.139399999999998</v>
      </c>
      <c r="I130" s="246">
        <f t="shared" si="26"/>
        <v>229.6728</v>
      </c>
      <c r="J130" s="404"/>
      <c r="K130" s="65">
        <f t="shared" si="24"/>
        <v>0</v>
      </c>
      <c r="L130" s="58"/>
      <c r="O130" s="58"/>
      <c r="P130" s="58"/>
    </row>
    <row r="131" spans="2:16" x14ac:dyDescent="0.35">
      <c r="B131" s="75" t="s">
        <v>28</v>
      </c>
      <c r="C131" s="60" t="s">
        <v>53</v>
      </c>
      <c r="D131" s="109">
        <v>4</v>
      </c>
      <c r="E131" s="106">
        <f t="shared" si="31"/>
        <v>2</v>
      </c>
      <c r="F131" s="113">
        <v>3</v>
      </c>
      <c r="G131" s="245">
        <f t="shared" si="25"/>
        <v>6</v>
      </c>
      <c r="H131" s="246">
        <v>36.897000000000013</v>
      </c>
      <c r="I131" s="246">
        <f t="shared" si="26"/>
        <v>885.52800000000025</v>
      </c>
      <c r="J131" s="404"/>
      <c r="K131" s="65">
        <f t="shared" si="24"/>
        <v>0</v>
      </c>
      <c r="L131" s="58"/>
      <c r="O131" s="58"/>
      <c r="P131" s="58"/>
    </row>
    <row r="132" spans="2:16" ht="16" x14ac:dyDescent="0.35">
      <c r="B132" s="64" t="s">
        <v>29</v>
      </c>
      <c r="C132" s="242"/>
      <c r="D132" s="109"/>
      <c r="E132" s="251"/>
      <c r="F132" s="244"/>
      <c r="G132" s="244"/>
      <c r="H132" s="244"/>
      <c r="I132" s="244"/>
      <c r="J132" s="244"/>
      <c r="K132" s="252"/>
      <c r="L132" s="58"/>
      <c r="O132" s="58"/>
      <c r="P132" s="58"/>
    </row>
    <row r="133" spans="2:16" ht="29" x14ac:dyDescent="0.35">
      <c r="B133" s="75" t="s">
        <v>96</v>
      </c>
      <c r="C133" s="60" t="s">
        <v>53</v>
      </c>
      <c r="D133" s="109">
        <v>8</v>
      </c>
      <c r="E133" s="106">
        <f>$E$108</f>
        <v>2</v>
      </c>
      <c r="F133" s="113">
        <v>3</v>
      </c>
      <c r="G133" s="245">
        <f t="shared" si="25"/>
        <v>6</v>
      </c>
      <c r="H133" s="246">
        <v>36.441299999999998</v>
      </c>
      <c r="I133" s="246">
        <f t="shared" si="26"/>
        <v>1749.1823999999999</v>
      </c>
      <c r="J133" s="404"/>
      <c r="K133" s="65">
        <f t="shared" si="24"/>
        <v>0</v>
      </c>
      <c r="L133" s="58"/>
      <c r="O133" s="58"/>
      <c r="P133" s="58"/>
    </row>
    <row r="134" spans="2:16" ht="16" x14ac:dyDescent="0.35">
      <c r="B134" s="64" t="s">
        <v>30</v>
      </c>
      <c r="C134" s="242"/>
      <c r="D134" s="109"/>
      <c r="E134" s="251"/>
      <c r="F134" s="244"/>
      <c r="G134" s="244"/>
      <c r="H134" s="244"/>
      <c r="I134" s="244"/>
      <c r="J134" s="244"/>
      <c r="K134" s="252"/>
      <c r="L134" s="58"/>
      <c r="O134" s="58"/>
      <c r="P134" s="58"/>
    </row>
    <row r="135" spans="2:16" x14ac:dyDescent="0.35">
      <c r="B135" s="75" t="s">
        <v>98</v>
      </c>
      <c r="C135" s="60" t="s">
        <v>53</v>
      </c>
      <c r="D135" s="109">
        <v>1</v>
      </c>
      <c r="E135" s="106">
        <f t="shared" ref="E135:E136" si="32">$E$108</f>
        <v>2</v>
      </c>
      <c r="F135" s="113">
        <v>3</v>
      </c>
      <c r="G135" s="245">
        <f t="shared" si="25"/>
        <v>6</v>
      </c>
      <c r="H135" s="246">
        <v>36.897000000000013</v>
      </c>
      <c r="I135" s="246">
        <f t="shared" si="26"/>
        <v>221.38200000000006</v>
      </c>
      <c r="J135" s="404"/>
      <c r="K135" s="65">
        <f t="shared" si="24"/>
        <v>0</v>
      </c>
      <c r="L135" s="58"/>
      <c r="O135" s="58"/>
      <c r="P135" s="58"/>
    </row>
    <row r="136" spans="2:16" ht="29" x14ac:dyDescent="0.35">
      <c r="B136" s="75" t="s">
        <v>97</v>
      </c>
      <c r="C136" s="60" t="s">
        <v>53</v>
      </c>
      <c r="D136" s="109">
        <v>1</v>
      </c>
      <c r="E136" s="106">
        <f t="shared" si="32"/>
        <v>2</v>
      </c>
      <c r="F136" s="113">
        <v>3</v>
      </c>
      <c r="G136" s="245">
        <f t="shared" si="25"/>
        <v>6</v>
      </c>
      <c r="H136" s="246">
        <v>36.897000000000013</v>
      </c>
      <c r="I136" s="246">
        <f t="shared" si="26"/>
        <v>221.38200000000006</v>
      </c>
      <c r="J136" s="404"/>
      <c r="K136" s="65">
        <f t="shared" si="24"/>
        <v>0</v>
      </c>
      <c r="L136" s="58"/>
      <c r="O136" s="58"/>
      <c r="P136" s="58"/>
    </row>
    <row r="137" spans="2:16" ht="16" x14ac:dyDescent="0.35">
      <c r="B137" s="64" t="s">
        <v>31</v>
      </c>
      <c r="C137" s="242"/>
      <c r="D137" s="109"/>
      <c r="E137" s="251"/>
      <c r="F137" s="244"/>
      <c r="G137" s="244"/>
      <c r="H137" s="244"/>
      <c r="I137" s="244"/>
      <c r="J137" s="244"/>
      <c r="K137" s="252"/>
      <c r="L137" s="58"/>
      <c r="O137" s="58"/>
      <c r="P137" s="58"/>
    </row>
    <row r="138" spans="2:16" x14ac:dyDescent="0.35">
      <c r="B138" s="75" t="s">
        <v>19</v>
      </c>
      <c r="C138" s="60" t="s">
        <v>53</v>
      </c>
      <c r="D138" s="109">
        <v>1</v>
      </c>
      <c r="E138" s="106">
        <f t="shared" ref="E138:E142" si="33">$E$108</f>
        <v>2</v>
      </c>
      <c r="F138" s="113">
        <v>3</v>
      </c>
      <c r="G138" s="245">
        <f t="shared" si="25"/>
        <v>6</v>
      </c>
      <c r="H138" s="246">
        <v>12.759600000000002</v>
      </c>
      <c r="I138" s="246">
        <f t="shared" si="26"/>
        <v>76.557600000000008</v>
      </c>
      <c r="J138" s="404"/>
      <c r="K138" s="65">
        <f t="shared" si="24"/>
        <v>0</v>
      </c>
      <c r="L138" s="58"/>
      <c r="O138" s="58"/>
      <c r="P138" s="58"/>
    </row>
    <row r="139" spans="2:16" ht="29" x14ac:dyDescent="0.35">
      <c r="B139" s="75" t="s">
        <v>99</v>
      </c>
      <c r="C139" s="60" t="s">
        <v>53</v>
      </c>
      <c r="D139" s="109">
        <v>8</v>
      </c>
      <c r="E139" s="106">
        <f t="shared" si="33"/>
        <v>2</v>
      </c>
      <c r="F139" s="113">
        <v>3</v>
      </c>
      <c r="G139" s="245">
        <f t="shared" si="25"/>
        <v>6</v>
      </c>
      <c r="H139" s="246">
        <v>32.795699999999997</v>
      </c>
      <c r="I139" s="246">
        <f t="shared" si="26"/>
        <v>1574.1935999999998</v>
      </c>
      <c r="J139" s="404"/>
      <c r="K139" s="65">
        <f t="shared" si="24"/>
        <v>0</v>
      </c>
      <c r="L139" s="58"/>
      <c r="O139" s="58"/>
      <c r="P139" s="58"/>
    </row>
    <row r="140" spans="2:16" x14ac:dyDescent="0.35">
      <c r="B140" s="75" t="s">
        <v>100</v>
      </c>
      <c r="C140" s="60" t="s">
        <v>53</v>
      </c>
      <c r="D140" s="109">
        <v>2</v>
      </c>
      <c r="E140" s="106">
        <f t="shared" si="33"/>
        <v>2</v>
      </c>
      <c r="F140" s="113">
        <v>3</v>
      </c>
      <c r="G140" s="245">
        <f t="shared" si="25"/>
        <v>6</v>
      </c>
      <c r="H140" s="246">
        <v>49.193550000000009</v>
      </c>
      <c r="I140" s="246">
        <f t="shared" si="26"/>
        <v>590.32260000000008</v>
      </c>
      <c r="J140" s="404"/>
      <c r="K140" s="65">
        <f t="shared" si="24"/>
        <v>0</v>
      </c>
      <c r="L140" s="58"/>
      <c r="O140" s="58"/>
      <c r="P140" s="58"/>
    </row>
    <row r="141" spans="2:16" ht="16" x14ac:dyDescent="0.35">
      <c r="B141" s="64" t="s">
        <v>32</v>
      </c>
      <c r="C141" s="242"/>
      <c r="D141" s="109"/>
      <c r="E141" s="106">
        <f t="shared" si="33"/>
        <v>2</v>
      </c>
      <c r="F141" s="113">
        <v>3</v>
      </c>
      <c r="G141" s="245">
        <f t="shared" si="25"/>
        <v>6</v>
      </c>
      <c r="H141" s="246">
        <v>0</v>
      </c>
      <c r="I141" s="246">
        <f t="shared" si="26"/>
        <v>0</v>
      </c>
      <c r="J141" s="404"/>
      <c r="K141" s="65">
        <f t="shared" si="24"/>
        <v>0</v>
      </c>
      <c r="L141" s="58"/>
      <c r="O141" s="58"/>
      <c r="P141" s="58"/>
    </row>
    <row r="142" spans="2:16" x14ac:dyDescent="0.35">
      <c r="B142" s="75" t="s">
        <v>44</v>
      </c>
      <c r="C142" s="60" t="s">
        <v>53</v>
      </c>
      <c r="D142" s="109">
        <v>1</v>
      </c>
      <c r="E142" s="106">
        <f t="shared" si="33"/>
        <v>2</v>
      </c>
      <c r="F142" s="113">
        <v>3</v>
      </c>
      <c r="G142" s="245">
        <f t="shared" si="25"/>
        <v>6</v>
      </c>
      <c r="H142" s="246">
        <v>26.25</v>
      </c>
      <c r="I142" s="246">
        <f t="shared" si="26"/>
        <v>157.5</v>
      </c>
      <c r="J142" s="404"/>
      <c r="K142" s="65">
        <f t="shared" si="24"/>
        <v>0</v>
      </c>
      <c r="L142" s="58"/>
      <c r="O142" s="58"/>
      <c r="P142" s="58"/>
    </row>
    <row r="143" spans="2:16" ht="16" x14ac:dyDescent="0.35">
      <c r="B143" s="64" t="s">
        <v>33</v>
      </c>
      <c r="C143" s="242"/>
      <c r="D143" s="109"/>
      <c r="E143" s="251"/>
      <c r="F143" s="244"/>
      <c r="G143" s="244"/>
      <c r="H143" s="244"/>
      <c r="I143" s="244"/>
      <c r="J143" s="244"/>
      <c r="K143" s="252"/>
      <c r="L143" s="58"/>
      <c r="O143" s="58"/>
      <c r="P143" s="58"/>
    </row>
    <row r="144" spans="2:16" ht="29" x14ac:dyDescent="0.35">
      <c r="B144" s="75" t="s">
        <v>101</v>
      </c>
      <c r="C144" s="60" t="s">
        <v>53</v>
      </c>
      <c r="D144" s="109">
        <v>2</v>
      </c>
      <c r="E144" s="106">
        <f t="shared" ref="E144:E146" si="34">$E$108</f>
        <v>2</v>
      </c>
      <c r="F144" s="113">
        <v>3</v>
      </c>
      <c r="G144" s="245">
        <f t="shared" si="25"/>
        <v>6</v>
      </c>
      <c r="H144" s="246">
        <v>8.6068500000000014</v>
      </c>
      <c r="I144" s="246">
        <f t="shared" si="26"/>
        <v>103.28220000000002</v>
      </c>
      <c r="J144" s="404"/>
      <c r="K144" s="65">
        <f t="shared" si="24"/>
        <v>0</v>
      </c>
      <c r="L144" s="58"/>
      <c r="O144" s="58"/>
      <c r="P144" s="58"/>
    </row>
    <row r="145" spans="2:22" x14ac:dyDescent="0.35">
      <c r="B145" s="75" t="s">
        <v>34</v>
      </c>
      <c r="C145" s="60" t="s">
        <v>53</v>
      </c>
      <c r="D145" s="109">
        <v>1</v>
      </c>
      <c r="E145" s="106">
        <f t="shared" si="34"/>
        <v>2</v>
      </c>
      <c r="F145" s="113">
        <v>3</v>
      </c>
      <c r="G145" s="245">
        <f t="shared" si="25"/>
        <v>6</v>
      </c>
      <c r="H145" s="246">
        <v>7.1736000000000004</v>
      </c>
      <c r="I145" s="246">
        <f t="shared" si="26"/>
        <v>43.041600000000003</v>
      </c>
      <c r="J145" s="404"/>
      <c r="K145" s="65">
        <f t="shared" si="24"/>
        <v>0</v>
      </c>
      <c r="L145" s="58"/>
      <c r="O145" s="58"/>
      <c r="P145" s="58"/>
    </row>
    <row r="146" spans="2:22" x14ac:dyDescent="0.35">
      <c r="B146" s="75" t="s">
        <v>35</v>
      </c>
      <c r="C146" s="60" t="s">
        <v>53</v>
      </c>
      <c r="D146" s="109">
        <v>2</v>
      </c>
      <c r="E146" s="106">
        <f t="shared" si="34"/>
        <v>2</v>
      </c>
      <c r="F146" s="113">
        <v>3</v>
      </c>
      <c r="G146" s="245">
        <f t="shared" si="25"/>
        <v>6</v>
      </c>
      <c r="H146" s="246">
        <v>7.5631499999999994</v>
      </c>
      <c r="I146" s="246">
        <f t="shared" si="26"/>
        <v>90.757799999999989</v>
      </c>
      <c r="J146" s="404"/>
      <c r="K146" s="65">
        <f t="shared" si="24"/>
        <v>0</v>
      </c>
      <c r="L146" s="58"/>
      <c r="O146" s="58"/>
      <c r="P146" s="58"/>
    </row>
    <row r="147" spans="2:22" ht="16" x14ac:dyDescent="0.35">
      <c r="B147" s="64" t="s">
        <v>139</v>
      </c>
      <c r="C147" s="242"/>
      <c r="D147" s="109"/>
      <c r="E147" s="251"/>
      <c r="F147" s="244"/>
      <c r="G147" s="244"/>
      <c r="H147" s="244"/>
      <c r="I147" s="244"/>
      <c r="J147" s="244"/>
      <c r="K147" s="252"/>
      <c r="L147" s="58"/>
      <c r="O147" s="58"/>
      <c r="P147" s="58"/>
    </row>
    <row r="148" spans="2:22" x14ac:dyDescent="0.35">
      <c r="B148" s="75" t="s">
        <v>152</v>
      </c>
      <c r="C148" s="60" t="s">
        <v>53</v>
      </c>
      <c r="D148" s="109">
        <v>1</v>
      </c>
      <c r="E148" s="106">
        <f t="shared" ref="E148:E150" si="35">$E$108</f>
        <v>2</v>
      </c>
      <c r="F148" s="113">
        <v>3</v>
      </c>
      <c r="G148" s="245">
        <f t="shared" si="25"/>
        <v>6</v>
      </c>
      <c r="H148" s="246">
        <v>420</v>
      </c>
      <c r="I148" s="246">
        <f t="shared" si="26"/>
        <v>2520</v>
      </c>
      <c r="J148" s="404"/>
      <c r="K148" s="65">
        <f t="shared" si="24"/>
        <v>0</v>
      </c>
      <c r="L148" s="58"/>
      <c r="O148" s="58"/>
      <c r="P148" s="58"/>
    </row>
    <row r="149" spans="2:22" x14ac:dyDescent="0.35">
      <c r="B149" s="75" t="s">
        <v>151</v>
      </c>
      <c r="C149" s="60" t="s">
        <v>53</v>
      </c>
      <c r="D149" s="109">
        <v>1</v>
      </c>
      <c r="E149" s="106">
        <f t="shared" si="35"/>
        <v>2</v>
      </c>
      <c r="F149" s="113">
        <v>3</v>
      </c>
      <c r="G149" s="245">
        <f t="shared" si="25"/>
        <v>6</v>
      </c>
      <c r="H149" s="246">
        <v>341.25</v>
      </c>
      <c r="I149" s="246">
        <f t="shared" si="26"/>
        <v>2047.5</v>
      </c>
      <c r="J149" s="404"/>
      <c r="K149" s="65">
        <f t="shared" si="24"/>
        <v>0</v>
      </c>
      <c r="L149" s="58"/>
      <c r="O149" s="58"/>
      <c r="P149" s="58"/>
    </row>
    <row r="150" spans="2:22" ht="15" thickBot="1" x14ac:dyDescent="0.4">
      <c r="B150" s="87" t="s">
        <v>102</v>
      </c>
      <c r="C150" s="61" t="s">
        <v>53</v>
      </c>
      <c r="D150" s="110">
        <v>1</v>
      </c>
      <c r="E150" s="107">
        <f t="shared" si="35"/>
        <v>2</v>
      </c>
      <c r="F150" s="116">
        <v>3</v>
      </c>
      <c r="G150" s="253">
        <f t="shared" si="25"/>
        <v>6</v>
      </c>
      <c r="H150" s="254">
        <v>294</v>
      </c>
      <c r="I150" s="254">
        <f t="shared" si="26"/>
        <v>1764</v>
      </c>
      <c r="J150" s="405"/>
      <c r="K150" s="79">
        <f>D150*G150*J150</f>
        <v>0</v>
      </c>
      <c r="L150" s="58"/>
      <c r="O150" s="58"/>
      <c r="P150" s="58"/>
    </row>
    <row r="151" spans="2:22" x14ac:dyDescent="0.35">
      <c r="B151" s="76"/>
      <c r="C151" s="57"/>
      <c r="D151" s="67"/>
      <c r="K151" s="58"/>
      <c r="L151" s="58"/>
      <c r="M151" s="58"/>
      <c r="N151" s="58"/>
      <c r="O151" s="58"/>
      <c r="P151" s="58"/>
    </row>
    <row r="152" spans="2:22" ht="15.5" thickBot="1" x14ac:dyDescent="0.45">
      <c r="B152" s="76"/>
      <c r="C152" s="57"/>
      <c r="D152" s="67"/>
      <c r="I152" s="18">
        <f>SUM(I107:I150)</f>
        <v>37250.514000000003</v>
      </c>
      <c r="J152" s="15" t="s">
        <v>164</v>
      </c>
      <c r="K152" s="243">
        <f>SUM(K108:K150)</f>
        <v>0</v>
      </c>
      <c r="L152" s="58"/>
      <c r="M152" s="58"/>
      <c r="N152" s="58"/>
      <c r="O152" s="58"/>
      <c r="P152" s="58"/>
    </row>
    <row r="153" spans="2:22" x14ac:dyDescent="0.35">
      <c r="B153" s="76"/>
      <c r="C153" s="57"/>
      <c r="D153" s="67"/>
      <c r="K153" s="58"/>
      <c r="L153" s="58"/>
      <c r="M153" s="58"/>
      <c r="N153" s="58"/>
      <c r="O153" s="58"/>
      <c r="P153" s="58"/>
    </row>
    <row r="154" spans="2:22" ht="15" thickBot="1" x14ac:dyDescent="0.4">
      <c r="K154" s="58"/>
      <c r="L154" s="58"/>
      <c r="M154" s="58"/>
      <c r="N154" s="58"/>
      <c r="O154" s="58"/>
      <c r="P154" s="58"/>
    </row>
    <row r="155" spans="2:22" ht="36" customHeight="1" x14ac:dyDescent="0.35">
      <c r="B155" s="80" t="s">
        <v>63</v>
      </c>
      <c r="C155" s="49" t="s">
        <v>46</v>
      </c>
      <c r="D155" s="128" t="s">
        <v>47</v>
      </c>
      <c r="E155" s="128" t="s">
        <v>165</v>
      </c>
      <c r="F155" s="91" t="s">
        <v>60</v>
      </c>
      <c r="G155" s="126" t="s">
        <v>61</v>
      </c>
      <c r="H155" s="127" t="s">
        <v>62</v>
      </c>
      <c r="K155" s="58"/>
      <c r="L155" s="58"/>
      <c r="M155" s="58"/>
      <c r="N155" s="58"/>
      <c r="O155" s="58"/>
      <c r="P155" s="58"/>
    </row>
    <row r="156" spans="2:22" ht="16" customHeight="1" thickBot="1" x14ac:dyDescent="0.35">
      <c r="B156" s="81" t="s">
        <v>64</v>
      </c>
      <c r="C156" s="37" t="s">
        <v>53</v>
      </c>
      <c r="D156" s="129">
        <v>1</v>
      </c>
      <c r="E156" s="131">
        <f>E10+E59+E108</f>
        <v>10</v>
      </c>
      <c r="F156" s="95">
        <v>1650</v>
      </c>
      <c r="G156" s="406"/>
      <c r="H156" s="29">
        <f>D156*E156*G156</f>
        <v>0</v>
      </c>
      <c r="J156" s="59"/>
      <c r="K156" s="58"/>
      <c r="L156" s="58"/>
      <c r="M156" s="58"/>
      <c r="N156" s="58"/>
      <c r="O156" s="58"/>
      <c r="P156" s="58"/>
    </row>
    <row r="157" spans="2:22" x14ac:dyDescent="0.35">
      <c r="K157" s="58"/>
      <c r="L157" s="58"/>
      <c r="M157" s="58"/>
      <c r="N157" s="58"/>
      <c r="O157" s="58"/>
      <c r="P157" s="58"/>
    </row>
    <row r="158" spans="2:22" ht="16" x14ac:dyDescent="0.3">
      <c r="B158" s="1"/>
      <c r="C158" s="1"/>
      <c r="D158" s="1"/>
      <c r="E158" s="67"/>
      <c r="F158" s="67"/>
      <c r="G158" s="68"/>
      <c r="H158" s="68"/>
      <c r="I158" s="68"/>
      <c r="J158" s="71"/>
      <c r="K158" s="58"/>
      <c r="L158" s="67"/>
      <c r="M158" s="68"/>
      <c r="N158" s="68"/>
      <c r="O158" s="68"/>
      <c r="P158" s="71"/>
      <c r="Q158" s="67"/>
      <c r="R158" s="67"/>
      <c r="S158" s="68"/>
      <c r="T158" s="68"/>
      <c r="U158" s="68"/>
      <c r="V158" s="71"/>
    </row>
    <row r="159" spans="2:22" ht="15.5" thickBot="1" x14ac:dyDescent="0.45">
      <c r="B159" s="19" t="s">
        <v>85</v>
      </c>
      <c r="C159" s="19"/>
      <c r="D159" s="20">
        <f>K54+K103+K152+H156</f>
        <v>0</v>
      </c>
      <c r="E159" s="67"/>
      <c r="F159" s="67"/>
      <c r="G159" s="67"/>
      <c r="H159" s="67"/>
      <c r="I159" s="67"/>
      <c r="J159" s="67"/>
      <c r="K159" s="67"/>
      <c r="L159" s="67"/>
      <c r="M159" s="67"/>
      <c r="N159" s="67"/>
      <c r="O159" s="67"/>
      <c r="P159" s="67"/>
      <c r="Q159" s="67"/>
      <c r="R159" s="67"/>
      <c r="S159" s="67"/>
      <c r="T159" s="67"/>
      <c r="U159" s="67"/>
    </row>
    <row r="160" spans="2:22" x14ac:dyDescent="0.3">
      <c r="B160" s="1"/>
      <c r="C160" s="1"/>
      <c r="D160" s="1"/>
      <c r="I160" s="67"/>
      <c r="J160" s="67"/>
      <c r="K160" s="67"/>
      <c r="L160" s="67"/>
      <c r="M160" s="67"/>
      <c r="N160" s="67"/>
      <c r="O160" s="67"/>
      <c r="P160" s="67"/>
      <c r="Q160" s="67"/>
      <c r="R160" s="67"/>
      <c r="S160" s="67"/>
      <c r="T160" s="67"/>
      <c r="U160" s="67"/>
    </row>
    <row r="162" spans="2:4" ht="16" x14ac:dyDescent="0.35">
      <c r="B162" s="77" t="s">
        <v>77</v>
      </c>
      <c r="C162" s="72"/>
      <c r="D162" s="73">
        <f>E10+E59+G108</f>
        <v>14</v>
      </c>
    </row>
  </sheetData>
  <sheetProtection algorithmName="SHA-512" hashValue="Zr2CSHAjd2jzjKCXBRW+UZItIs3n7NRjhzCx77RIguxvCP4+FaHF1Jy+UIXfMb20Act6TaXTLvXIGQZLupNkyw==" saltValue="sxPTrP+3FOwHukDesKlrGQ==" spinCount="100000" sheet="1" objects="1" scenarios="1"/>
  <mergeCells count="90">
    <mergeCell ref="E147:K147"/>
    <mergeCell ref="E128:K128"/>
    <mergeCell ref="E132:K132"/>
    <mergeCell ref="E134:K134"/>
    <mergeCell ref="E137:K137"/>
    <mergeCell ref="E143:K143"/>
    <mergeCell ref="B70:D70"/>
    <mergeCell ref="E113:K113"/>
    <mergeCell ref="E117:K117"/>
    <mergeCell ref="E119:K119"/>
    <mergeCell ref="E125:K125"/>
    <mergeCell ref="B76:D76"/>
    <mergeCell ref="B79:D79"/>
    <mergeCell ref="B83:D83"/>
    <mergeCell ref="B85:D85"/>
    <mergeCell ref="E107:K107"/>
    <mergeCell ref="B105:B106"/>
    <mergeCell ref="C105:C106"/>
    <mergeCell ref="D105:D106"/>
    <mergeCell ref="K105:K106"/>
    <mergeCell ref="B88:D88"/>
    <mergeCell ref="B92:D92"/>
    <mergeCell ref="B94:D94"/>
    <mergeCell ref="B98:D98"/>
    <mergeCell ref="E76:K76"/>
    <mergeCell ref="E79:K79"/>
    <mergeCell ref="E83:K83"/>
    <mergeCell ref="B9:D9"/>
    <mergeCell ref="B15:D15"/>
    <mergeCell ref="B19:D19"/>
    <mergeCell ref="B21:D21"/>
    <mergeCell ref="B27:D27"/>
    <mergeCell ref="B30:D30"/>
    <mergeCell ref="B34:D34"/>
    <mergeCell ref="B36:D36"/>
    <mergeCell ref="B39:D39"/>
    <mergeCell ref="B43:D43"/>
    <mergeCell ref="B45:D45"/>
    <mergeCell ref="B49:D49"/>
    <mergeCell ref="B58:D58"/>
    <mergeCell ref="B64:D64"/>
    <mergeCell ref="B68:D68"/>
    <mergeCell ref="B2:O2"/>
    <mergeCell ref="B3:O3"/>
    <mergeCell ref="F7:F8"/>
    <mergeCell ref="J56:J57"/>
    <mergeCell ref="F56:F57"/>
    <mergeCell ref="J7:J8"/>
    <mergeCell ref="E56:E57"/>
    <mergeCell ref="B7:B8"/>
    <mergeCell ref="D7:D8"/>
    <mergeCell ref="E7:E8"/>
    <mergeCell ref="G7:G8"/>
    <mergeCell ref="C7:C8"/>
    <mergeCell ref="I7:I8"/>
    <mergeCell ref="G56:G57"/>
    <mergeCell ref="I56:I57"/>
    <mergeCell ref="K7:K8"/>
    <mergeCell ref="H7:H8"/>
    <mergeCell ref="H56:H57"/>
    <mergeCell ref="B56:B57"/>
    <mergeCell ref="C56:C57"/>
    <mergeCell ref="D56:D57"/>
    <mergeCell ref="E9:K9"/>
    <mergeCell ref="E15:K15"/>
    <mergeCell ref="E19:K19"/>
    <mergeCell ref="E21:K21"/>
    <mergeCell ref="E27:K27"/>
    <mergeCell ref="E34:K34"/>
    <mergeCell ref="E36:K36"/>
    <mergeCell ref="E39:K39"/>
    <mergeCell ref="E43:K43"/>
    <mergeCell ref="E45:K45"/>
    <mergeCell ref="E49:K49"/>
    <mergeCell ref="E30:K30"/>
    <mergeCell ref="K56:K57"/>
    <mergeCell ref="H105:H106"/>
    <mergeCell ref="E105:E106"/>
    <mergeCell ref="J105:J106"/>
    <mergeCell ref="F105:F106"/>
    <mergeCell ref="G105:G106"/>
    <mergeCell ref="I105:I106"/>
    <mergeCell ref="E64:K64"/>
    <mergeCell ref="E68:K68"/>
    <mergeCell ref="E70:K70"/>
    <mergeCell ref="E85:K85"/>
    <mergeCell ref="E88:K88"/>
    <mergeCell ref="E92:K92"/>
    <mergeCell ref="E94:K94"/>
    <mergeCell ref="E98:K98"/>
  </mergeCells>
  <pageMargins left="0.25" right="0.25" top="0.75" bottom="0.75" header="0.3" footer="0.3"/>
  <pageSetup paperSize="8" scale="31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0. Resumen - Técnica</vt:lpstr>
      <vt:lpstr>1. Iluminación</vt:lpstr>
      <vt:lpstr>2. Realización</vt:lpstr>
      <vt:lpstr>3. Sonido</vt:lpstr>
      <vt:lpstr>'0. Resumen - Técnica'!Área_de_impresión</vt:lpstr>
      <vt:lpstr>'2. Realización'!Área_de_impresión</vt:lpstr>
      <vt:lpstr>'3. Sonido'!Área_de_impresión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IFEMA MADRID</cp:lastModifiedBy>
  <cp:lastPrinted>2022-02-01T09:59:21Z</cp:lastPrinted>
  <dcterms:created xsi:type="dcterms:W3CDTF">2020-03-12T09:49:53Z</dcterms:created>
  <dcterms:modified xsi:type="dcterms:W3CDTF">2022-05-10T14:39:35Z</dcterms:modified>
</cp:coreProperties>
</file>