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028 Técnica CONCIERTOS LLAVE EN MANO\3.Pliego y calendario\"/>
    </mc:Choice>
  </mc:AlternateContent>
  <xr:revisionPtr revIDLastSave="0" documentId="13_ncr:1_{F1899D00-1F92-4036-BD72-97E6C895DAF4}" xr6:coauthVersionLast="47" xr6:coauthVersionMax="47" xr10:uidLastSave="{00000000-0000-0000-0000-000000000000}"/>
  <workbookProtection workbookAlgorithmName="SHA-512" workbookHashValue="xDJooPJzjmOa8naweUDEmgoJsxSEqUSo0vk+MooladiOCXMxbsSk1QILs3lE88TpBnERh7wdhDEbCx8iIVUc2Q==" workbookSaltValue="4f4rlw37weXNrKbvM6UgPA==" workbookSpinCount="100000" lockStructure="1"/>
  <bookViews>
    <workbookView xWindow="-110" yWindow="-110" windowWidth="19420" windowHeight="10420" xr2:uid="{A36D569F-2F97-4644-85E0-C17C3EF22CD0}"/>
  </bookViews>
  <sheets>
    <sheet name="0. Resumen - Técnica" sheetId="4" r:id="rId1"/>
    <sheet name="1. Iluminación" sheetId="1" r:id="rId2"/>
    <sheet name="2. Realización" sheetId="2" r:id="rId3"/>
    <sheet name="3. Sonido" sheetId="3" r:id="rId4"/>
  </sheets>
  <definedNames>
    <definedName name="_xlnm.Print_Area" localSheetId="0">'0. Resumen - Técnica'!$A$1:$E$13</definedName>
    <definedName name="_xlnm.Print_Area" localSheetId="2">'2. Realización'!$A$1:$L$107</definedName>
    <definedName name="_xlnm.Print_Area" localSheetId="3">'3. Sonido'!$A$1:$M$165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I150" i="3" l="1"/>
  <c r="I101" i="3"/>
  <c r="I52" i="3"/>
  <c r="G22" i="2"/>
  <c r="E154" i="3" l="1"/>
  <c r="E148" i="3"/>
  <c r="E147" i="3"/>
  <c r="E146" i="3"/>
  <c r="E144" i="3"/>
  <c r="E143" i="3"/>
  <c r="E142" i="3"/>
  <c r="E140" i="3"/>
  <c r="E139" i="3"/>
  <c r="E138" i="3"/>
  <c r="E137" i="3"/>
  <c r="E136" i="3"/>
  <c r="E134" i="3"/>
  <c r="E133" i="3"/>
  <c r="E131" i="3"/>
  <c r="E129" i="3"/>
  <c r="E128" i="3"/>
  <c r="E127" i="3"/>
  <c r="E125" i="3"/>
  <c r="E124" i="3"/>
  <c r="E122" i="3"/>
  <c r="E121" i="3"/>
  <c r="E120" i="3"/>
  <c r="E119" i="3"/>
  <c r="E118" i="3"/>
  <c r="E116" i="3"/>
  <c r="E114" i="3"/>
  <c r="E113" i="3"/>
  <c r="E112" i="3"/>
  <c r="E108" i="3"/>
  <c r="E109" i="3"/>
  <c r="E110" i="3"/>
  <c r="E107" i="3"/>
  <c r="E99" i="3"/>
  <c r="E98" i="3"/>
  <c r="E97" i="3"/>
  <c r="E94" i="3"/>
  <c r="E95" i="3"/>
  <c r="E93" i="3"/>
  <c r="E91" i="3"/>
  <c r="E89" i="3"/>
  <c r="E88" i="3"/>
  <c r="E87" i="3"/>
  <c r="E85" i="3"/>
  <c r="E84" i="3"/>
  <c r="E82" i="3"/>
  <c r="E80" i="3"/>
  <c r="E79" i="3"/>
  <c r="E78" i="3"/>
  <c r="E76" i="3"/>
  <c r="E75" i="3"/>
  <c r="E73" i="3"/>
  <c r="E72" i="3"/>
  <c r="E71" i="3"/>
  <c r="E70" i="3"/>
  <c r="E69" i="3"/>
  <c r="E67" i="3"/>
  <c r="E65" i="3"/>
  <c r="E64" i="3"/>
  <c r="E63" i="3"/>
  <c r="E59" i="3"/>
  <c r="E60" i="3"/>
  <c r="E61" i="3"/>
  <c r="E58" i="3"/>
  <c r="E50" i="3"/>
  <c r="E49" i="3"/>
  <c r="E48" i="3"/>
  <c r="E46" i="3"/>
  <c r="E45" i="3"/>
  <c r="E44" i="3"/>
  <c r="E42" i="3"/>
  <c r="E40" i="3"/>
  <c r="E39" i="3"/>
  <c r="E38" i="3"/>
  <c r="E36" i="3"/>
  <c r="E35" i="3"/>
  <c r="E33" i="3"/>
  <c r="E31" i="3"/>
  <c r="E30" i="3"/>
  <c r="E29" i="3"/>
  <c r="E27" i="3"/>
  <c r="E26" i="3"/>
  <c r="E24" i="3"/>
  <c r="E23" i="3"/>
  <c r="E22" i="3"/>
  <c r="E21" i="3"/>
  <c r="E20" i="3"/>
  <c r="E18" i="3"/>
  <c r="E16" i="3"/>
  <c r="E15" i="3"/>
  <c r="E14" i="3"/>
  <c r="E10" i="3"/>
  <c r="E11" i="3"/>
  <c r="E12" i="3"/>
  <c r="E9" i="3"/>
  <c r="F99" i="2"/>
  <c r="E94" i="2"/>
  <c r="E93" i="2"/>
  <c r="E92" i="2"/>
  <c r="E91" i="2"/>
  <c r="E90" i="2"/>
  <c r="E88" i="2"/>
  <c r="E87" i="2"/>
  <c r="E86" i="2"/>
  <c r="E84" i="2"/>
  <c r="E83" i="2"/>
  <c r="E82" i="2"/>
  <c r="E81" i="2"/>
  <c r="E80" i="2"/>
  <c r="E78" i="2"/>
  <c r="E77" i="2"/>
  <c r="E76" i="2"/>
  <c r="E75" i="2"/>
  <c r="E74" i="2"/>
  <c r="E72" i="2"/>
  <c r="E71" i="2"/>
  <c r="F94" i="2"/>
  <c r="F93" i="2"/>
  <c r="F92" i="2"/>
  <c r="F91" i="2"/>
  <c r="F90" i="2"/>
  <c r="F88" i="2"/>
  <c r="F87" i="2"/>
  <c r="F86" i="2"/>
  <c r="F84" i="2"/>
  <c r="F83" i="2"/>
  <c r="F82" i="2"/>
  <c r="F81" i="2"/>
  <c r="F80" i="2"/>
  <c r="F78" i="2"/>
  <c r="F77" i="2"/>
  <c r="F76" i="2"/>
  <c r="F75" i="2"/>
  <c r="F74" i="2"/>
  <c r="F72" i="2"/>
  <c r="F71" i="2"/>
  <c r="G84" i="2" l="1"/>
  <c r="G53" i="2"/>
  <c r="I53" i="2" s="1"/>
  <c r="I22" i="2"/>
  <c r="I84" i="2" l="1"/>
  <c r="D166" i="1"/>
  <c r="D160" i="3"/>
  <c r="G107" i="3" l="1"/>
  <c r="K107" i="3" s="1"/>
  <c r="G108" i="3"/>
  <c r="G109" i="3"/>
  <c r="G110" i="3"/>
  <c r="G112" i="3"/>
  <c r="K112" i="3" s="1"/>
  <c r="G113" i="3"/>
  <c r="G114" i="3"/>
  <c r="G116" i="3"/>
  <c r="G118" i="3"/>
  <c r="G119" i="3"/>
  <c r="G120" i="3"/>
  <c r="K120" i="3" s="1"/>
  <c r="G121" i="3"/>
  <c r="G122" i="3"/>
  <c r="K122" i="3" s="1"/>
  <c r="G124" i="3"/>
  <c r="G125" i="3"/>
  <c r="G127" i="3"/>
  <c r="K127" i="3" s="1"/>
  <c r="G128" i="3"/>
  <c r="K128" i="3" s="1"/>
  <c r="G129" i="3"/>
  <c r="K129" i="3" s="1"/>
  <c r="G131" i="3"/>
  <c r="G133" i="3"/>
  <c r="G134" i="3"/>
  <c r="G136" i="3"/>
  <c r="G137" i="3"/>
  <c r="G138" i="3"/>
  <c r="G139" i="3"/>
  <c r="G140" i="3"/>
  <c r="K140" i="3" s="1"/>
  <c r="G142" i="3"/>
  <c r="G143" i="3"/>
  <c r="G144" i="3"/>
  <c r="G146" i="3"/>
  <c r="G147" i="3"/>
  <c r="G148" i="3"/>
  <c r="K148" i="3" s="1"/>
  <c r="G106" i="3"/>
  <c r="G57" i="3"/>
  <c r="K57" i="3" s="1"/>
  <c r="G18" i="3"/>
  <c r="G9" i="3"/>
  <c r="G10" i="3"/>
  <c r="G11" i="3"/>
  <c r="G12" i="3"/>
  <c r="G14" i="3"/>
  <c r="G15" i="3"/>
  <c r="G16" i="3"/>
  <c r="G20" i="3"/>
  <c r="G21" i="3"/>
  <c r="G22" i="3"/>
  <c r="G23" i="3"/>
  <c r="G24" i="3"/>
  <c r="G26" i="3"/>
  <c r="G27" i="3"/>
  <c r="G29" i="3"/>
  <c r="G30" i="3"/>
  <c r="G31" i="3"/>
  <c r="G33" i="3"/>
  <c r="G35" i="3"/>
  <c r="G36" i="3"/>
  <c r="G38" i="3"/>
  <c r="G39" i="3"/>
  <c r="G40" i="3"/>
  <c r="G42" i="3"/>
  <c r="G44" i="3"/>
  <c r="G45" i="3"/>
  <c r="G46" i="3"/>
  <c r="G48" i="3"/>
  <c r="G49" i="3"/>
  <c r="G50" i="3"/>
  <c r="G8" i="3"/>
  <c r="I140" i="3" l="1"/>
  <c r="K125" i="3"/>
  <c r="I146" i="3"/>
  <c r="K146" i="3"/>
  <c r="K136" i="3"/>
  <c r="K124" i="3"/>
  <c r="K113" i="3"/>
  <c r="K114" i="3"/>
  <c r="K144" i="3"/>
  <c r="K134" i="3"/>
  <c r="K143" i="3"/>
  <c r="K133" i="3"/>
  <c r="K121" i="3"/>
  <c r="K110" i="3"/>
  <c r="K142" i="3"/>
  <c r="K131" i="3"/>
  <c r="K109" i="3"/>
  <c r="I147" i="3"/>
  <c r="K147" i="3"/>
  <c r="K8" i="3"/>
  <c r="D162" i="3"/>
  <c r="K119" i="3"/>
  <c r="K108" i="3"/>
  <c r="K137" i="3"/>
  <c r="K106" i="3"/>
  <c r="I139" i="3"/>
  <c r="K139" i="3"/>
  <c r="K118" i="3"/>
  <c r="K138" i="3"/>
  <c r="K116" i="3"/>
  <c r="I148" i="3"/>
  <c r="I8" i="3"/>
  <c r="D165" i="3"/>
  <c r="D105" i="2"/>
  <c r="G154" i="3" l="1"/>
  <c r="K150" i="3"/>
  <c r="G40" i="2"/>
  <c r="G41" i="2"/>
  <c r="G43" i="2"/>
  <c r="G44" i="2"/>
  <c r="G45" i="2"/>
  <c r="G46" i="2"/>
  <c r="G47" i="2"/>
  <c r="G49" i="2"/>
  <c r="G50" i="2"/>
  <c r="G51" i="2"/>
  <c r="G52" i="2"/>
  <c r="G55" i="2"/>
  <c r="G56" i="2"/>
  <c r="G57" i="2"/>
  <c r="G59" i="2"/>
  <c r="G60" i="2"/>
  <c r="G61" i="2"/>
  <c r="G62" i="2"/>
  <c r="G63" i="2"/>
  <c r="G38" i="2"/>
  <c r="G7" i="2"/>
  <c r="I7" i="2" l="1"/>
  <c r="G69" i="2" l="1"/>
  <c r="D107" i="2" s="1"/>
  <c r="G153" i="1"/>
  <c r="G152" i="1"/>
  <c r="G151" i="1"/>
  <c r="I151" i="1" s="1"/>
  <c r="G149" i="1"/>
  <c r="G148" i="1"/>
  <c r="I148" i="1" s="1"/>
  <c r="G147" i="1"/>
  <c r="G146" i="1"/>
  <c r="I146" i="1" s="1"/>
  <c r="G145" i="1"/>
  <c r="G144" i="1"/>
  <c r="G143" i="1"/>
  <c r="G141" i="1"/>
  <c r="I141" i="1" s="1"/>
  <c r="G140" i="1"/>
  <c r="G139" i="1"/>
  <c r="G137" i="1"/>
  <c r="I137" i="1" s="1"/>
  <c r="G136" i="1"/>
  <c r="G135" i="1"/>
  <c r="G134" i="1"/>
  <c r="G133" i="1"/>
  <c r="I133" i="1" s="1"/>
  <c r="G132" i="1"/>
  <c r="G131" i="1"/>
  <c r="I131" i="1" s="1"/>
  <c r="G130" i="1"/>
  <c r="G129" i="1"/>
  <c r="I129" i="1" s="1"/>
  <c r="G128" i="1"/>
  <c r="I128" i="1" s="1"/>
  <c r="G127" i="1"/>
  <c r="G126" i="1"/>
  <c r="G125" i="1"/>
  <c r="I125" i="1" s="1"/>
  <c r="G124" i="1"/>
  <c r="G122" i="1"/>
  <c r="G121" i="1"/>
  <c r="I121" i="1" s="1"/>
  <c r="G120" i="1"/>
  <c r="G119" i="1"/>
  <c r="G118" i="1"/>
  <c r="G117" i="1"/>
  <c r="I117" i="1" s="1"/>
  <c r="G116" i="1"/>
  <c r="G115" i="1"/>
  <c r="I115" i="1" s="1"/>
  <c r="G114" i="1"/>
  <c r="G113" i="1"/>
  <c r="I113" i="1" s="1"/>
  <c r="G112" i="1"/>
  <c r="I112" i="1" s="1"/>
  <c r="G111" i="1"/>
  <c r="G110" i="1"/>
  <c r="D163" i="3" l="1"/>
  <c r="I147" i="1"/>
  <c r="I132" i="1"/>
  <c r="I124" i="1"/>
  <c r="I145" i="1"/>
  <c r="I120" i="1"/>
  <c r="I116" i="1"/>
  <c r="I130" i="1"/>
  <c r="I149" i="1"/>
  <c r="I136" i="1"/>
  <c r="I140" i="1"/>
  <c r="I139" i="1"/>
  <c r="I110" i="1"/>
  <c r="I118" i="1"/>
  <c r="I126" i="1"/>
  <c r="I134" i="1"/>
  <c r="I143" i="1"/>
  <c r="I152" i="1"/>
  <c r="I111" i="1"/>
  <c r="I119" i="1"/>
  <c r="I127" i="1"/>
  <c r="I135" i="1"/>
  <c r="I144" i="1"/>
  <c r="I153" i="1"/>
  <c r="I114" i="1"/>
  <c r="I122" i="1"/>
  <c r="H99" i="2" l="1"/>
  <c r="I155" i="1"/>
  <c r="G60" i="1" l="1"/>
  <c r="G61" i="1"/>
  <c r="G62" i="1"/>
  <c r="G63" i="1"/>
  <c r="G64" i="1"/>
  <c r="G65" i="1"/>
  <c r="G66" i="1"/>
  <c r="G67" i="1"/>
  <c r="G68" i="1"/>
  <c r="G69" i="1"/>
  <c r="G70" i="1"/>
  <c r="G71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8" i="1"/>
  <c r="G89" i="1"/>
  <c r="G90" i="1"/>
  <c r="G92" i="1"/>
  <c r="G93" i="1"/>
  <c r="G94" i="1"/>
  <c r="G95" i="1"/>
  <c r="G96" i="1"/>
  <c r="G97" i="1"/>
  <c r="G98" i="1"/>
  <c r="G100" i="1"/>
  <c r="G101" i="1"/>
  <c r="G102" i="1"/>
  <c r="I102" i="1" s="1"/>
  <c r="G59" i="1"/>
  <c r="G51" i="1"/>
  <c r="I51" i="1" s="1"/>
  <c r="G9" i="1"/>
  <c r="I9" i="1" s="1"/>
  <c r="G10" i="1"/>
  <c r="I10" i="1" s="1"/>
  <c r="G11" i="1"/>
  <c r="I11" i="1" s="1"/>
  <c r="G12" i="1"/>
  <c r="I12" i="1" s="1"/>
  <c r="G13" i="1"/>
  <c r="I13" i="1" s="1"/>
  <c r="G14" i="1"/>
  <c r="I14" i="1" s="1"/>
  <c r="G15" i="1"/>
  <c r="I15" i="1" s="1"/>
  <c r="G16" i="1"/>
  <c r="I16" i="1" s="1"/>
  <c r="G17" i="1"/>
  <c r="I17" i="1" s="1"/>
  <c r="G18" i="1"/>
  <c r="I18" i="1" s="1"/>
  <c r="G19" i="1"/>
  <c r="I19" i="1" s="1"/>
  <c r="G20" i="1"/>
  <c r="I20" i="1" s="1"/>
  <c r="G22" i="1"/>
  <c r="I22" i="1" s="1"/>
  <c r="G23" i="1"/>
  <c r="I23" i="1" s="1"/>
  <c r="G24" i="1"/>
  <c r="I24" i="1" s="1"/>
  <c r="G25" i="1"/>
  <c r="I25" i="1" s="1"/>
  <c r="G26" i="1"/>
  <c r="I26" i="1" s="1"/>
  <c r="G27" i="1"/>
  <c r="I27" i="1" s="1"/>
  <c r="G28" i="1"/>
  <c r="I28" i="1" s="1"/>
  <c r="G29" i="1"/>
  <c r="I29" i="1" s="1"/>
  <c r="G30" i="1"/>
  <c r="I30" i="1" s="1"/>
  <c r="G31" i="1"/>
  <c r="I31" i="1" s="1"/>
  <c r="G32" i="1"/>
  <c r="I32" i="1" s="1"/>
  <c r="G33" i="1"/>
  <c r="I33" i="1" s="1"/>
  <c r="G34" i="1"/>
  <c r="I34" i="1" s="1"/>
  <c r="G35" i="1"/>
  <c r="I35" i="1" s="1"/>
  <c r="G37" i="1"/>
  <c r="I37" i="1" s="1"/>
  <c r="G38" i="1"/>
  <c r="I38" i="1" s="1"/>
  <c r="G39" i="1"/>
  <c r="I39" i="1" s="1"/>
  <c r="G41" i="1"/>
  <c r="I41" i="1" s="1"/>
  <c r="G42" i="1"/>
  <c r="I42" i="1" s="1"/>
  <c r="G43" i="1"/>
  <c r="I43" i="1" s="1"/>
  <c r="G44" i="1"/>
  <c r="I44" i="1" s="1"/>
  <c r="G45" i="1"/>
  <c r="I45" i="1" s="1"/>
  <c r="G46" i="1"/>
  <c r="I46" i="1" s="1"/>
  <c r="G47" i="1"/>
  <c r="I47" i="1" s="1"/>
  <c r="G49" i="1"/>
  <c r="I49" i="1" s="1"/>
  <c r="G50" i="1"/>
  <c r="I50" i="1" s="1"/>
  <c r="G8" i="1"/>
  <c r="D168" i="1" l="1"/>
  <c r="I8" i="1"/>
  <c r="I53" i="1" s="1"/>
  <c r="I81" i="1"/>
  <c r="I97" i="1"/>
  <c r="I96" i="1"/>
  <c r="I79" i="1"/>
  <c r="I71" i="1"/>
  <c r="I63" i="1"/>
  <c r="I98" i="1"/>
  <c r="I95" i="1"/>
  <c r="I86" i="1"/>
  <c r="I78" i="1"/>
  <c r="I70" i="1"/>
  <c r="I62" i="1"/>
  <c r="I59" i="1"/>
  <c r="I94" i="1"/>
  <c r="I85" i="1"/>
  <c r="I77" i="1"/>
  <c r="I69" i="1"/>
  <c r="I61" i="1"/>
  <c r="I65" i="1"/>
  <c r="I64" i="1"/>
  <c r="I93" i="1"/>
  <c r="I84" i="1"/>
  <c r="I76" i="1"/>
  <c r="I68" i="1"/>
  <c r="I60" i="1"/>
  <c r="I73" i="1"/>
  <c r="I88" i="1"/>
  <c r="I101" i="1"/>
  <c r="I92" i="1"/>
  <c r="I83" i="1"/>
  <c r="I75" i="1"/>
  <c r="I67" i="1"/>
  <c r="I89" i="1"/>
  <c r="I80" i="1"/>
  <c r="I100" i="1"/>
  <c r="I90" i="1"/>
  <c r="I82" i="1"/>
  <c r="I74" i="1"/>
  <c r="I66" i="1"/>
  <c r="G159" i="1" l="1"/>
  <c r="I104" i="1"/>
  <c r="D163" i="1" s="1"/>
  <c r="D3" i="4" l="1"/>
  <c r="I60" i="2"/>
  <c r="I63" i="2" l="1"/>
  <c r="I57" i="3"/>
  <c r="G58" i="3"/>
  <c r="G69" i="3"/>
  <c r="G97" i="3"/>
  <c r="G93" i="3"/>
  <c r="G87" i="3"/>
  <c r="G78" i="3"/>
  <c r="G67" i="3"/>
  <c r="G63" i="3"/>
  <c r="I143" i="3"/>
  <c r="I144" i="3"/>
  <c r="I131" i="3"/>
  <c r="I142" i="3"/>
  <c r="I138" i="3"/>
  <c r="I137" i="3"/>
  <c r="I136" i="3"/>
  <c r="I134" i="3"/>
  <c r="I133" i="3"/>
  <c r="I129" i="3"/>
  <c r="I128" i="3"/>
  <c r="I127" i="3"/>
  <c r="I125" i="3"/>
  <c r="I124" i="3"/>
  <c r="I122" i="3"/>
  <c r="I121" i="3"/>
  <c r="I120" i="3"/>
  <c r="I119" i="3"/>
  <c r="I118" i="3"/>
  <c r="I116" i="3"/>
  <c r="I114" i="3"/>
  <c r="I113" i="3"/>
  <c r="I112" i="3"/>
  <c r="I110" i="3"/>
  <c r="I109" i="3"/>
  <c r="I108" i="3"/>
  <c r="I107" i="3"/>
  <c r="I106" i="3"/>
  <c r="G9" i="2"/>
  <c r="I46" i="2"/>
  <c r="G24" i="2"/>
  <c r="G18" i="2"/>
  <c r="G12" i="2"/>
  <c r="I62" i="2"/>
  <c r="I61" i="2"/>
  <c r="I59" i="2"/>
  <c r="G28" i="2"/>
  <c r="I57" i="2"/>
  <c r="I56" i="2"/>
  <c r="I55" i="2"/>
  <c r="I52" i="2"/>
  <c r="I51" i="2"/>
  <c r="I50" i="2"/>
  <c r="I49" i="2"/>
  <c r="I47" i="2"/>
  <c r="G16" i="2"/>
  <c r="I45" i="2"/>
  <c r="I44" i="2"/>
  <c r="I43" i="2"/>
  <c r="I41" i="2"/>
  <c r="I40" i="2"/>
  <c r="I69" i="2"/>
  <c r="I38" i="2"/>
  <c r="K97" i="3" l="1"/>
  <c r="I97" i="3"/>
  <c r="K69" i="3"/>
  <c r="I69" i="3"/>
  <c r="K58" i="3"/>
  <c r="I58" i="3"/>
  <c r="K63" i="3"/>
  <c r="I63" i="3"/>
  <c r="I67" i="3"/>
  <c r="K67" i="3"/>
  <c r="K93" i="3"/>
  <c r="I93" i="3"/>
  <c r="I78" i="3"/>
  <c r="K78" i="3"/>
  <c r="K87" i="3"/>
  <c r="I87" i="3"/>
  <c r="K38" i="3"/>
  <c r="I38" i="3"/>
  <c r="K44" i="3"/>
  <c r="I44" i="3"/>
  <c r="K48" i="3"/>
  <c r="I48" i="3"/>
  <c r="K18" i="3"/>
  <c r="I18" i="3"/>
  <c r="K29" i="3"/>
  <c r="I29" i="3"/>
  <c r="K14" i="3"/>
  <c r="I14" i="3"/>
  <c r="K20" i="3"/>
  <c r="I20" i="3"/>
  <c r="K26" i="3"/>
  <c r="I26" i="3"/>
  <c r="I65" i="2"/>
  <c r="I12" i="2"/>
  <c r="G80" i="2"/>
  <c r="G92" i="2"/>
  <c r="I18" i="2"/>
  <c r="I9" i="2"/>
  <c r="I28" i="2"/>
  <c r="I16" i="2"/>
  <c r="I24" i="2"/>
  <c r="G74" i="2"/>
  <c r="G86" i="2"/>
  <c r="G90" i="2"/>
  <c r="G71" i="2"/>
  <c r="G91" i="2"/>
  <c r="G29" i="2"/>
  <c r="G70" i="3"/>
  <c r="G84" i="3"/>
  <c r="G19" i="2"/>
  <c r="G30" i="2"/>
  <c r="K70" i="3" l="1"/>
  <c r="I70" i="3"/>
  <c r="K84" i="3"/>
  <c r="I84" i="3"/>
  <c r="K35" i="3"/>
  <c r="I35" i="3"/>
  <c r="K9" i="3"/>
  <c r="I9" i="3"/>
  <c r="I71" i="2"/>
  <c r="I80" i="2"/>
  <c r="I90" i="2"/>
  <c r="I86" i="2"/>
  <c r="G87" i="2"/>
  <c r="I29" i="2"/>
  <c r="I74" i="2"/>
  <c r="I30" i="2"/>
  <c r="G75" i="2"/>
  <c r="G81" i="2"/>
  <c r="I19" i="2"/>
  <c r="I91" i="2"/>
  <c r="I92" i="2"/>
  <c r="G20" i="2"/>
  <c r="G31" i="2"/>
  <c r="G98" i="3"/>
  <c r="G94" i="3"/>
  <c r="G88" i="3"/>
  <c r="G79" i="3"/>
  <c r="G85" i="3"/>
  <c r="G59" i="3"/>
  <c r="K59" i="3" l="1"/>
  <c r="I59" i="3"/>
  <c r="K85" i="3"/>
  <c r="I85" i="3"/>
  <c r="K79" i="3"/>
  <c r="I79" i="3"/>
  <c r="K88" i="3"/>
  <c r="I88" i="3"/>
  <c r="K94" i="3"/>
  <c r="I94" i="3"/>
  <c r="K98" i="3"/>
  <c r="I98" i="3"/>
  <c r="I49" i="3"/>
  <c r="K49" i="3"/>
  <c r="K45" i="3"/>
  <c r="I45" i="3"/>
  <c r="K21" i="3"/>
  <c r="I21" i="3"/>
  <c r="K39" i="3"/>
  <c r="I39" i="3"/>
  <c r="K27" i="3"/>
  <c r="I27" i="3"/>
  <c r="K30" i="3"/>
  <c r="I30" i="3"/>
  <c r="K10" i="3"/>
  <c r="I10" i="3"/>
  <c r="K36" i="3"/>
  <c r="I36" i="3"/>
  <c r="I87" i="2"/>
  <c r="I31" i="2"/>
  <c r="G82" i="2"/>
  <c r="I81" i="2"/>
  <c r="I75" i="2"/>
  <c r="I20" i="2"/>
  <c r="G76" i="2"/>
  <c r="G88" i="2"/>
  <c r="G71" i="3"/>
  <c r="G94" i="2"/>
  <c r="G21" i="2"/>
  <c r="G32" i="2"/>
  <c r="G89" i="3"/>
  <c r="G99" i="3"/>
  <c r="G80" i="3"/>
  <c r="G95" i="3"/>
  <c r="G60" i="3"/>
  <c r="G10" i="2"/>
  <c r="K99" i="3" l="1"/>
  <c r="I99" i="3"/>
  <c r="K89" i="3"/>
  <c r="I89" i="3"/>
  <c r="K95" i="3"/>
  <c r="I95" i="3"/>
  <c r="K71" i="3"/>
  <c r="I71" i="3"/>
  <c r="K80" i="3"/>
  <c r="I80" i="3"/>
  <c r="K60" i="3"/>
  <c r="I60" i="3"/>
  <c r="K40" i="3"/>
  <c r="I40" i="3"/>
  <c r="K46" i="3"/>
  <c r="I46" i="3"/>
  <c r="K31" i="3"/>
  <c r="I31" i="3"/>
  <c r="K50" i="3"/>
  <c r="I50" i="3"/>
  <c r="I22" i="3"/>
  <c r="K22" i="3"/>
  <c r="K11" i="3"/>
  <c r="I11" i="3"/>
  <c r="I82" i="2"/>
  <c r="G72" i="2"/>
  <c r="G93" i="2"/>
  <c r="I88" i="2"/>
  <c r="I10" i="2"/>
  <c r="I21" i="2"/>
  <c r="G77" i="2"/>
  <c r="I76" i="2"/>
  <c r="I32" i="2"/>
  <c r="I94" i="2"/>
  <c r="G83" i="2"/>
  <c r="G72" i="3"/>
  <c r="G25" i="2"/>
  <c r="G91" i="3"/>
  <c r="G61" i="3"/>
  <c r="K61" i="3" l="1"/>
  <c r="I61" i="3"/>
  <c r="K72" i="3"/>
  <c r="I72" i="3"/>
  <c r="K91" i="3"/>
  <c r="I91" i="3"/>
  <c r="K23" i="3"/>
  <c r="I23" i="3"/>
  <c r="K12" i="3"/>
  <c r="I12" i="3"/>
  <c r="K42" i="3"/>
  <c r="I42" i="3"/>
  <c r="I83" i="2"/>
  <c r="I25" i="2"/>
  <c r="I77" i="2"/>
  <c r="G78" i="2"/>
  <c r="I72" i="2"/>
  <c r="I93" i="2"/>
  <c r="G73" i="3"/>
  <c r="G26" i="2"/>
  <c r="G82" i="3"/>
  <c r="K82" i="3" l="1"/>
  <c r="I82" i="3"/>
  <c r="K73" i="3"/>
  <c r="I73" i="3"/>
  <c r="K24" i="3"/>
  <c r="I24" i="3"/>
  <c r="K33" i="3"/>
  <c r="I33" i="3"/>
  <c r="I78" i="2"/>
  <c r="I96" i="2" s="1"/>
  <c r="I26" i="2"/>
  <c r="G64" i="3" l="1"/>
  <c r="G13" i="2"/>
  <c r="K64" i="3" l="1"/>
  <c r="I64" i="3"/>
  <c r="I15" i="3"/>
  <c r="K15" i="3"/>
  <c r="I13" i="2"/>
  <c r="G75" i="3"/>
  <c r="G65" i="3"/>
  <c r="G14" i="2"/>
  <c r="K75" i="3" l="1"/>
  <c r="I75" i="3"/>
  <c r="K65" i="3"/>
  <c r="I65" i="3"/>
  <c r="K16" i="3"/>
  <c r="K52" i="3" s="1"/>
  <c r="I16" i="3"/>
  <c r="I14" i="2"/>
  <c r="G15" i="2"/>
  <c r="G76" i="3"/>
  <c r="I76" i="3" l="1"/>
  <c r="D157" i="3" s="1"/>
  <c r="K76" i="3"/>
  <c r="K101" i="3" s="1"/>
  <c r="I15" i="2"/>
  <c r="I34" i="2"/>
  <c r="D102" i="2" l="1"/>
  <c r="D7" i="4"/>
  <c r="D5" i="4"/>
  <c r="D8" i="4" l="1"/>
</calcChain>
</file>

<file path=xl/sharedStrings.xml><?xml version="1.0" encoding="utf-8"?>
<sst xmlns="http://schemas.openxmlformats.org/spreadsheetml/2006/main" count="761" uniqueCount="172">
  <si>
    <t>ESTRUCTURA Y RIGGING</t>
  </si>
  <si>
    <t>MATERIAL DE ILUMINACIÓN</t>
  </si>
  <si>
    <t xml:space="preserve">CONTROL Y DISTRIBUCIÓN ILUMINACIÓN </t>
  </si>
  <si>
    <t>MISCELANEA</t>
  </si>
  <si>
    <t>Máquina de humo tipo niebla con control DMX</t>
  </si>
  <si>
    <t>Turbina impulsora de aire con control DMX</t>
  </si>
  <si>
    <t>Técnico operador iluminación</t>
  </si>
  <si>
    <t>Técnico  iluminación</t>
  </si>
  <si>
    <t>Auxiliar iluminación</t>
  </si>
  <si>
    <t xml:space="preserve">OPTICAS </t>
  </si>
  <si>
    <t xml:space="preserve">Mando de foco </t>
  </si>
  <si>
    <t>Mando de zoom</t>
  </si>
  <si>
    <t>Sistema intercoom 3 puestos fijos + 1 inalambrico</t>
  </si>
  <si>
    <t>Grabador Full HD SDI 3G discos SSD</t>
  </si>
  <si>
    <t>Mezclador Video Digital Full HD</t>
  </si>
  <si>
    <t>Tecnico Video</t>
  </si>
  <si>
    <t>Truss HD 30 x 30 Negro</t>
  </si>
  <si>
    <t>RIGGING</t>
  </si>
  <si>
    <t>Control manual para 4 polipastos electricos.</t>
  </si>
  <si>
    <t>Estructura de hierro para colgado de equipo Line array.</t>
  </si>
  <si>
    <t>Abrazadera para viga de Acero.</t>
  </si>
  <si>
    <t>Amplificador de potencia clase D de 4 canales. Potencia por canal de 4x4400 a 2 Ohms. Dante , AES y entradas analógicas.</t>
  </si>
  <si>
    <t>FRONT-FILL</t>
  </si>
  <si>
    <t>CONTROL FOH</t>
  </si>
  <si>
    <t>Distribuidor de audio de 2 entradas y 6 salidas con volumen independiente.</t>
  </si>
  <si>
    <t>CONTROL MONITORES</t>
  </si>
  <si>
    <t>MONITORAJE INALÁMBRICO</t>
  </si>
  <si>
    <t>Transmisor de audio esterero de doble canal para monitoraje inalámbrico.</t>
  </si>
  <si>
    <t>Receptor estéreo inalámbrico con antena doble para monitorización inalámbrica.</t>
  </si>
  <si>
    <t>MONITORAJE</t>
  </si>
  <si>
    <t>DRUMFILL</t>
  </si>
  <si>
    <t>SIDEFILL</t>
  </si>
  <si>
    <t>MICROFONÍA CONVENCIONAL</t>
  </si>
  <si>
    <t>INTERCOMUNICACIÓN</t>
  </si>
  <si>
    <t>Mesa analógica de 4 entradas de micro.</t>
  </si>
  <si>
    <t>Micrófono cardioide con sistema de encendido y apagado.</t>
  </si>
  <si>
    <t>Robotizado de cabeza móvil Spot. Fuente LED 650w, 4 cuchillas, CRI 90 y Zoom 5,5º-50º</t>
  </si>
  <si>
    <t>Robotizado con Tilt y fuente LED RGBW 400w. 20 leds con Zoom 7º-50º</t>
  </si>
  <si>
    <t>Proyector barra LED RGBW IP65. 24º</t>
  </si>
  <si>
    <t>Consola DMX. 200 universos. 102.400 canales. 4 puertos de red. MIDI. LTC</t>
  </si>
  <si>
    <t>Máquina de humo bajo con control DMX.</t>
  </si>
  <si>
    <t>Total Anual Ofertado</t>
  </si>
  <si>
    <t>REALIZACIÓN</t>
  </si>
  <si>
    <t>SONIDO</t>
  </si>
  <si>
    <t>Set de micrófonia</t>
  </si>
  <si>
    <t>Tramo de truss HD negro de 30x30cms de lado</t>
  </si>
  <si>
    <t>UD</t>
  </si>
  <si>
    <t>Q</t>
  </si>
  <si>
    <t>ml</t>
  </si>
  <si>
    <t>Tramo de truss HD negro de 30x40cms de lado</t>
  </si>
  <si>
    <t>Tramo de truss HD negro de 52x52cms de lado</t>
  </si>
  <si>
    <t>Tramo de truss HD negro de 76x52cms de lado</t>
  </si>
  <si>
    <t>Cubo HD 30 x 30</t>
  </si>
  <si>
    <t>ud</t>
  </si>
  <si>
    <t>Cubo HD 30 x 40</t>
  </si>
  <si>
    <t>Cubo HD 52 x 52</t>
  </si>
  <si>
    <t>Cubo HD 76 x 52</t>
  </si>
  <si>
    <t>PA</t>
  </si>
  <si>
    <t>L</t>
  </si>
  <si>
    <t>Líquido de humo.</t>
  </si>
  <si>
    <t>Importe unitario máximo</t>
  </si>
  <si>
    <t>Importe total máximo</t>
  </si>
  <si>
    <t>TRANSPORTE</t>
  </si>
  <si>
    <t xml:space="preserve">Transporte de ida y vuelta (Camión 14m de caja) </t>
  </si>
  <si>
    <t>m2</t>
  </si>
  <si>
    <t>Jefe Tecnico de Video y Realizador</t>
  </si>
  <si>
    <t>Objetivo B4 zoom óptico 20x con AF / OIS incluido</t>
  </si>
  <si>
    <t>Objetivo B4 zoom óptico 40x con AF / OIS incluido</t>
  </si>
  <si>
    <t>ACCESORIOS CÁMARA</t>
  </si>
  <si>
    <t>Q
(a)</t>
  </si>
  <si>
    <r>
      <t xml:space="preserve">UBICACIÓN: </t>
    </r>
    <r>
      <rPr>
        <sz val="10"/>
        <color rgb="FF000000"/>
        <rFont val="Barlow"/>
      </rPr>
      <t>IFEMA MADRID</t>
    </r>
  </si>
  <si>
    <t>TÉCNICA - ILUMINACIÓN</t>
  </si>
  <si>
    <t>EVENTOS ANUALES ESTIMADOS</t>
  </si>
  <si>
    <t>DÍAS DE USO ANUALES ESTIMADOS</t>
  </si>
  <si>
    <t>Estimación presupuestaria máxima ILUMINACIÓN</t>
  </si>
  <si>
    <t>Estimación presupuestaria máxima SONIDO</t>
  </si>
  <si>
    <r>
      <rPr>
        <b/>
        <sz val="10"/>
        <color theme="4"/>
        <rFont val="Barlow"/>
      </rPr>
      <t>IMPORTE UNITARIO OFERTADO</t>
    </r>
    <r>
      <rPr>
        <sz val="10"/>
        <color theme="4"/>
        <rFont val="Barlow"/>
      </rPr>
      <t xml:space="preserve">
(Por 1 día de uso del mismo montaje)
</t>
    </r>
    <r>
      <rPr>
        <b/>
        <sz val="10"/>
        <color theme="4"/>
        <rFont val="Barlow"/>
      </rPr>
      <t>(f)</t>
    </r>
  </si>
  <si>
    <t>TÉCNICA - SONIDO</t>
  </si>
  <si>
    <t>PERSONAL</t>
  </si>
  <si>
    <r>
      <t xml:space="preserve">UBICACIÓN: </t>
    </r>
    <r>
      <rPr>
        <sz val="11"/>
        <color rgb="FF000000"/>
        <rFont val="Barlow"/>
      </rPr>
      <t>IFEMA MADRID</t>
    </r>
  </si>
  <si>
    <r>
      <t xml:space="preserve">Días de uso del mismo montaje
</t>
    </r>
    <r>
      <rPr>
        <sz val="10"/>
        <color theme="4"/>
        <rFont val="Barlow"/>
      </rPr>
      <t xml:space="preserve">(c) </t>
    </r>
  </si>
  <si>
    <t>Recinto acústico para la reproducción de frecuencias bajas (28Hz-90Hz)con componentes  2x19” 144 db SPL respuesta máxima.Peso 107 Kg.</t>
  </si>
  <si>
    <t>Recinto acústico de 3 vías tipo fuente lineal, con componentes de 2x15”+2x 7”+2x4” . Respuesta en frecuencia (60 Hz-18KHz).147 db SPL de potencia máxima. Peso 80Kg.</t>
  </si>
  <si>
    <t/>
  </si>
  <si>
    <t>Recinto acústico de 2 vías tipo fuente lineal, con componentes de 2x10”+1x1,5”. Respuesta en frecuencia (60 Hz-18KHz).141,3 db SPL de potencia máxima. Peso 27 Kg.</t>
  </si>
  <si>
    <t>Procesador digital 6 entradas 12 salidas analógicas.</t>
  </si>
  <si>
    <t>Rack de previos para escenario con 32 entradas analógicos, 16 salidas analógicas y 4 salidas AES/EBU. Con protocolo de red de audio Dante.</t>
  </si>
  <si>
    <t>Procesador digital, 4 entradas, 4 salidas analógicas, 4 entradas, 4 salidas AES3. Entradas y salidas redundantes bajo protocolo Dante.</t>
  </si>
  <si>
    <t xml:space="preserve">Combinador de antena 8 a 1 para sistema de monitoraje por radiofrecuencia. </t>
  </si>
  <si>
    <t xml:space="preserve">Recinto acústico multipropósito pasivo tipo fuente puntual ,con componentes 1x15” +1x1,5”. Respuesta en frecuencia (50 Hz-18 KHz). 137 bd SPL de potencia máxima. Peso 25,5 Kg. </t>
  </si>
  <si>
    <t>Recinto acústico multipropósito autoamplificado  tipo fuente puntual ,con componentes 1x15” +1x3”. Respuesta en frecuencia (70 Hz-18 KHz). 131 dB SPL de potencia máxima. Peso 59 Kg.</t>
  </si>
  <si>
    <t>Recinto acústico para la reproducción de frecuencias bajas autoamplificado (28Hz-100Hz) con componentes  2x18” 136 db SPL respuesta máxima. Peso 100 Kg.</t>
  </si>
  <si>
    <t>Recinto Acústico de 2 vías tipo fuente lineal autoamplificado , con componentes de 2x8”+1x3” . Respuesta en frecuencia (60 Hz-18KHz).141,3 db SPL de potencia máxima. Peso 28 Kg.</t>
  </si>
  <si>
    <t>Recinto Acústico para la reproducción de frecuencias bajas autoamplificado (28Hz-150Hz)con componentes  2x18” 139 db SPL respuesta máxima. Peso 93 Kg.</t>
  </si>
  <si>
    <t>Recinto acústico multipropósito pasivo tipo fuente puntual, con componentes 1x8” +1x1”. Respuesta en frecuencia (50 Hz-18 KHz). 117 bd SPL de potencia máxima. Peso 3,4 Kg.</t>
  </si>
  <si>
    <t>Auxiliar de sonido</t>
  </si>
  <si>
    <t>Estructura de hierro Extender.</t>
  </si>
  <si>
    <t>Polipasto eléctrico de 1000kgs D8+ y 24 m de cadena</t>
  </si>
  <si>
    <t>Polipasto eléctrico de 500kgs D8+ y 24 m de cadena</t>
  </si>
  <si>
    <t>Polipasto eléctrico de 2000kgs y 24 m de cadena</t>
  </si>
  <si>
    <t>Polipasto eléctrico de 250kgs D8+ y 24 m de cadena</t>
  </si>
  <si>
    <t>Proyector LED inalámbrico 4 x 10w RGBW IP65. Tecnología W-DMX. Zoom Manual.</t>
  </si>
  <si>
    <t>Cañon de seguimiento 2.500 W, como mínimo.</t>
  </si>
  <si>
    <t>Trípode de camara + cabeza</t>
  </si>
  <si>
    <t>Sistema inalámbrico completo RX + TX  Full HD cámara distancia minima 500 m</t>
  </si>
  <si>
    <t>Monitor de realizacion de 46 Pulgadas</t>
  </si>
  <si>
    <t>Polipoasto eléctrico de cadena</t>
  </si>
  <si>
    <t>Electrónica de control</t>
  </si>
  <si>
    <t>CONTROL REALIZACIÓN</t>
  </si>
  <si>
    <t>Máquina de humo Haze (CO2) con control DMX.</t>
  </si>
  <si>
    <t>Telón Gobelín negro ignífugo de 9m (ancho) x 10m (alto)</t>
  </si>
  <si>
    <t>Reproductor multimedia con memoria flash</t>
  </si>
  <si>
    <t>PANTALLAS LED REALIZACION LATERAL Y/O POSTERIOR</t>
  </si>
  <si>
    <r>
      <t xml:space="preserve">Cegadora 2 Led COB (Blanco Cálido + Ambar) 350W </t>
    </r>
    <r>
      <rPr>
        <sz val="11"/>
        <rFont val="Barlow"/>
      </rPr>
      <t>mínimo</t>
    </r>
    <r>
      <rPr>
        <sz val="10"/>
        <rFont val="Barlow"/>
      </rPr>
      <t>.</t>
    </r>
  </si>
  <si>
    <t>Robotizado de cabeza móvil Led Beam RGBW. Mínimo 7 led de 40w cu y Zoom 4º-60º</t>
  </si>
  <si>
    <t>Robotizado de cabeza móvil Beam, Spot y Wash. Mínimo lámpara de descarga 280W y Zoom 2,5º-20º</t>
  </si>
  <si>
    <t>Robotizado de cabeza móvil Spot. Mínimo lámpara de descarga 1.200W, 4 cuchillas, CRI 90 y Zoom 5º-55º</t>
  </si>
  <si>
    <t>Robotizado de cabeza móvil Wash, Beam y Spot. Mínimo lámpara de descarga 1.200W, 4 cuchillas, CRI 90 y Zoom 5º-45º</t>
  </si>
  <si>
    <t>Robotizado de cabeza móvil Wash. Mínimo lámpara de descarga 1.200w, rueda de efectos y Zoom 11º-48º</t>
  </si>
  <si>
    <t>Proyector LED RGBW. Mínimo 7 led de 40w cu y Zoom 3,8º-60º. Viseras incluidas</t>
  </si>
  <si>
    <t>Proyector LED RGBW IP65. Mínimo 25.000 lumens y 110º. Viseras incluidas</t>
  </si>
  <si>
    <t>Proyector LED RGBW IP65. Mínimo 18.000 lumens y 10º. Viseras incluidas</t>
  </si>
  <si>
    <t>Robotizado de cabeza móvil Led Washbeam RGBW. Mínimo 19 Led de 40W cu y Zoom 4º-50º</t>
  </si>
  <si>
    <t>Kit splitters, nodos y cuadros necesarios.</t>
  </si>
  <si>
    <t>Consola control iluminación DMX y ArtNet. Mínimo 6.144 parámetros y UPS interna</t>
  </si>
  <si>
    <t>Polipasto eléctrico de 1000kgs D8+ y metros de cadena necesarios.</t>
  </si>
  <si>
    <t>Polipasto eléctrico de 500kgs D8+ y metros de cadena necesarios.</t>
  </si>
  <si>
    <t>Polipasto eléctrico de 2000kgs y metros de cadena necesarios.</t>
  </si>
  <si>
    <t>Polipasto eléctrico de 250kgs D8+ y metros de cadena necesarios.</t>
  </si>
  <si>
    <t>Kit splitters, nodos y cuadros  necesarios.</t>
  </si>
  <si>
    <t>Kit splitters, nodos y cuadros necesarios</t>
  </si>
  <si>
    <t>SONIDO PRINCIPAL (P.A.)</t>
  </si>
  <si>
    <t>EQUIPO TÉCNICO</t>
  </si>
  <si>
    <t>ILUMINACIÓN</t>
  </si>
  <si>
    <t>EQUIPO TECNICO</t>
  </si>
  <si>
    <t>TÉCNICA - VIDEO Y REALIZACIÓN LATERAL Y/O POSTERIOR</t>
  </si>
  <si>
    <t>Estimación presupuestaria máxima VÍDEO Y REALIZACIÓN LATERAL Y/O POSTERIOR</t>
  </si>
  <si>
    <t>Pedestal</t>
  </si>
  <si>
    <t xml:space="preserve">Pedestal </t>
  </si>
  <si>
    <t>Truss HD 30 x 30 negro</t>
  </si>
  <si>
    <t>Polipasto eléctrico de 1Tn de cadena</t>
  </si>
  <si>
    <t>Jefe Tecnico de Video y Realización</t>
  </si>
  <si>
    <t>Operador de Camara</t>
  </si>
  <si>
    <t>Técnico superior de sonido certificado</t>
  </si>
  <si>
    <t>Técnico superior de sonido (operador)</t>
  </si>
  <si>
    <t>Mesa digital con 72+8 canales de proceso</t>
  </si>
  <si>
    <t>Pantalla de Led 3-5 mm 4500 nits, outdoor</t>
  </si>
  <si>
    <t>Pantalla de Led 5-8 mm 4500 nits, outdoor</t>
  </si>
  <si>
    <t>Pantalla de Led 3-5 mm mín. 4500 nits, outdoor</t>
  </si>
  <si>
    <t>Pantalla de Led 5-8 mm mín. 4500 nits, outdoor</t>
  </si>
  <si>
    <r>
      <rPr>
        <b/>
        <sz val="10"/>
        <color theme="4"/>
        <rFont val="Barlow"/>
      </rPr>
      <t>Importe unitario máximo</t>
    </r>
    <r>
      <rPr>
        <sz val="10"/>
        <color theme="4"/>
        <rFont val="Barlow"/>
      </rPr>
      <t xml:space="preserve">
(Por día de uso del mismo montaje)
(e)</t>
    </r>
  </si>
  <si>
    <t>Control para polipastos eléctricos para manejo de 8 unidades al mismo tiempo</t>
  </si>
  <si>
    <r>
      <t xml:space="preserve">Nº eventos estimados
</t>
    </r>
    <r>
      <rPr>
        <sz val="10"/>
        <color theme="4"/>
        <rFont val="Barlow"/>
      </rPr>
      <t>(De 1 día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</si>
  <si>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Total días de uso estimados
</t>
    </r>
    <r>
      <rPr>
        <sz val="10"/>
        <color theme="4"/>
        <rFont val="Barlow"/>
      </rPr>
      <t>(</t>
    </r>
    <r>
      <rPr>
        <b/>
        <sz val="10"/>
        <color theme="4"/>
        <rFont val="Barlow"/>
      </rPr>
      <t xml:space="preserve">D </t>
    </r>
    <r>
      <rPr>
        <sz val="10"/>
        <color theme="4"/>
        <rFont val="Barlow"/>
      </rPr>
      <t>= b x c)</t>
    </r>
  </si>
  <si>
    <t>Eventos estimados</t>
  </si>
  <si>
    <r>
      <rPr>
        <b/>
        <sz val="10"/>
        <color theme="4"/>
        <rFont val="Barlow"/>
      </rPr>
      <t>SUBTOTAL OFERTADO</t>
    </r>
    <r>
      <rPr>
        <sz val="10"/>
        <color theme="4"/>
        <rFont val="Barlow"/>
      </rPr>
      <t xml:space="preserve">
(1 día de uso del mismo montaje en 3 eventos)
</t>
    </r>
    <r>
      <rPr>
        <b/>
        <sz val="10"/>
        <color theme="4"/>
        <rFont val="Barlow"/>
      </rPr>
      <t>(a x D x f)</t>
    </r>
  </si>
  <si>
    <t>Total Estimado</t>
  </si>
  <si>
    <t>EVENTOS ESTIMADOS</t>
  </si>
  <si>
    <t>DÍAS DE USO ESTIMADOS</t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</si>
  <si>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(1 día de uso del mismo montaje en 6 eventos)
(a x D x e)</t>
    </r>
  </si>
  <si>
    <r>
      <t xml:space="preserve">Nº eventos estimados
</t>
    </r>
    <r>
      <rPr>
        <sz val="10"/>
        <color theme="4"/>
        <rFont val="Barlow"/>
      </rPr>
      <t>(De 2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</si>
  <si>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t xml:space="preserve">Nº eventos estimados
</t>
    </r>
    <r>
      <rPr>
        <sz val="10"/>
        <color theme="4"/>
        <rFont val="Barlow"/>
      </rPr>
      <t>(De 3 o más días de uso del mismo montaje)</t>
    </r>
    <r>
      <rPr>
        <b/>
        <sz val="10"/>
        <color theme="4"/>
        <rFont val="Barlow"/>
      </rPr>
      <t xml:space="preserve">
</t>
    </r>
    <r>
      <rPr>
        <sz val="10"/>
        <color theme="4"/>
        <rFont val="Barlow"/>
      </rPr>
      <t>(b)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</si>
  <si>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(3 días de uso del mismo montaje en 2 eventos)
(a x D x e)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</si>
  <si>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(2 días de uso del mismo montaje en 2 eventos)
(a x D x e)</t>
    </r>
  </si>
  <si>
    <t>Importe total máximo estimado</t>
  </si>
  <si>
    <t>Cámaras full HD camcorder</t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</si>
  <si>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(1 día de uso del mismo montaje en 6 eventos)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</si>
  <si>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(2 días de uso del mismo montaje en 2 eventos)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</si>
  <si>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(3 días de uso del mismo montaje en 2 eventos)
</t>
    </r>
    <r>
      <rPr>
        <b/>
        <sz val="10"/>
        <color theme="4"/>
        <rFont val="Barlow"/>
      </rPr>
      <t>(a x D x e)</t>
    </r>
  </si>
  <si>
    <r>
      <rPr>
        <b/>
        <sz val="10"/>
        <color theme="4"/>
        <rFont val="Barlow"/>
      </rPr>
      <t>Subtotal máximo estimado</t>
    </r>
    <r>
      <rPr>
        <sz val="10"/>
        <color theme="4"/>
        <rFont val="Barlow"/>
      </rPr>
      <t xml:space="preserve">
(2 día de uso del mismo montaje en 2 eventos)
</t>
    </r>
    <r>
      <rPr>
        <b/>
        <sz val="10"/>
        <color theme="4"/>
        <rFont val="Barlow"/>
      </rPr>
      <t>(a x D x e)</t>
    </r>
  </si>
  <si>
    <t>ESTIMACIÓN PRESUPUESTARIA TOTAL</t>
  </si>
  <si>
    <t>CUADRO RESUMEN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</si>
</sst>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30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Barlow"/>
    </font>
    <font>
      <sz val="10"/>
      <color theme="1"/>
      <name val="Barlow"/>
    </font>
    <font>
      <b/>
      <sz val="10"/>
      <color rgb="FF000000"/>
      <name val="Barlow"/>
    </font>
    <font>
      <sz val="10"/>
      <color rgb="FF000000"/>
      <name val="Barlow"/>
    </font>
    <font>
      <b/>
      <sz val="10"/>
      <color rgb="FFFF0000"/>
      <name val="Barlow"/>
    </font>
    <font>
      <b/>
      <u/>
      <sz val="10"/>
      <color rgb="FFFF0000"/>
      <name val="Barlow"/>
    </font>
    <font>
      <b/>
      <sz val="10"/>
      <color theme="4"/>
      <name val="Barlow"/>
    </font>
    <font>
      <sz val="10"/>
      <color theme="4"/>
      <name val="Barlow"/>
    </font>
    <font>
      <sz val="10"/>
      <name val="Barlow"/>
    </font>
    <font>
      <b/>
      <sz val="10"/>
      <color theme="1"/>
      <name val="Barlow"/>
    </font>
    <font>
      <b/>
      <u/>
      <sz val="10"/>
      <name val="Barlow"/>
    </font>
    <font>
      <b/>
      <sz val="10"/>
      <color theme="0"/>
      <name val="Barlow"/>
    </font>
    <font>
      <sz val="10"/>
      <color theme="0"/>
      <name val="Barlow"/>
    </font>
    <font>
      <i/>
      <sz val="10"/>
      <name val="Barlow"/>
    </font>
    <font>
      <b/>
      <u/>
      <sz val="10"/>
      <color theme="4"/>
      <name val="Barlow"/>
    </font>
    <font>
      <sz val="10"/>
      <color indexed="8"/>
      <name val="Barlow"/>
    </font>
    <font>
      <b/>
      <sz val="10"/>
      <color indexed="8"/>
      <name val="Barlow"/>
    </font>
    <font>
      <sz val="10"/>
      <color rgb="FF333333"/>
      <name val="Barlow"/>
    </font>
    <font>
      <b/>
      <sz val="11"/>
      <name val="Barlow"/>
    </font>
    <font>
      <sz val="11"/>
      <color theme="1"/>
      <name val="Barlow"/>
    </font>
    <font>
      <b/>
      <sz val="11"/>
      <color rgb="FF000000"/>
      <name val="Barlow"/>
    </font>
    <font>
      <sz val="11"/>
      <color rgb="FF000000"/>
      <name val="Barlow"/>
    </font>
    <font>
      <b/>
      <u/>
      <sz val="11"/>
      <color rgb="FFFF0000"/>
      <name val="Barlow"/>
    </font>
    <font>
      <sz val="11"/>
      <name val="Barlow"/>
    </font>
    <font>
      <sz val="11"/>
      <color indexed="8"/>
      <name val="Barlow"/>
    </font>
    <font>
      <b/>
      <u/>
      <sz val="11"/>
      <name val="Barlow"/>
    </font>
    <font>
      <b/>
      <sz val="11"/>
      <color theme="0"/>
      <name val="Barlow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8">
    <xf numFmtId="0" fontId="0" fillId="0" borderId="0" xfId="0"/>
    <xf numFmtId="0" fontId="4" fillId="0" borderId="0" xfId="0" applyFont="1"/>
    <xf numFmtId="0" fontId="4" fillId="0" borderId="0" xfId="0" applyFont="1" applyBorder="1"/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6" fillId="0" borderId="6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left" vertical="center"/>
    </xf>
    <xf numFmtId="0" fontId="4" fillId="0" borderId="0" xfId="0" applyFont="1" applyFill="1"/>
    <xf numFmtId="0" fontId="6" fillId="0" borderId="6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164" fontId="13" fillId="0" borderId="8" xfId="0" applyNumberFormat="1" applyFont="1" applyBorder="1" applyAlignment="1">
      <alignment horizontal="center"/>
    </xf>
    <xf numFmtId="164" fontId="4" fillId="0" borderId="0" xfId="0" applyNumberFormat="1" applyFont="1"/>
    <xf numFmtId="0" fontId="11" fillId="0" borderId="0" xfId="0" applyFont="1"/>
    <xf numFmtId="164" fontId="11" fillId="0" borderId="9" xfId="0" applyNumberFormat="1" applyFont="1" applyBorder="1"/>
    <xf numFmtId="0" fontId="3" fillId="0" borderId="11" xfId="0" applyFont="1" applyBorder="1"/>
    <xf numFmtId="164" fontId="3" fillId="0" borderId="11" xfId="0" applyNumberFormat="1" applyFont="1" applyBorder="1"/>
    <xf numFmtId="0" fontId="3" fillId="0" borderId="0" xfId="0" applyFont="1" applyBorder="1"/>
    <xf numFmtId="164" fontId="3" fillId="0" borderId="0" xfId="0" applyNumberFormat="1" applyFont="1" applyBorder="1"/>
    <xf numFmtId="0" fontId="14" fillId="2" borderId="10" xfId="0" applyFont="1" applyFill="1" applyBorder="1"/>
    <xf numFmtId="0" fontId="14" fillId="2" borderId="24" xfId="0" applyFont="1" applyFill="1" applyBorder="1"/>
    <xf numFmtId="1" fontId="14" fillId="2" borderId="14" xfId="0" applyNumberFormat="1" applyFont="1" applyFill="1" applyBorder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Fill="1" applyBorder="1" applyAlignment="1">
      <alignment horizontal="center" vertical="center"/>
    </xf>
    <xf numFmtId="164" fontId="14" fillId="0" borderId="0" xfId="0" applyNumberFormat="1" applyFont="1" applyFill="1" applyBorder="1" applyAlignment="1">
      <alignment horizontal="center"/>
    </xf>
    <xf numFmtId="0" fontId="16" fillId="0" borderId="0" xfId="0" applyFont="1"/>
    <xf numFmtId="164" fontId="4" fillId="0" borderId="25" xfId="0" applyNumberFormat="1" applyFont="1" applyFill="1" applyBorder="1" applyAlignment="1">
      <alignment horizontal="center"/>
    </xf>
    <xf numFmtId="164" fontId="4" fillId="0" borderId="20" xfId="0" applyNumberFormat="1" applyFont="1" applyFill="1" applyBorder="1" applyAlignment="1">
      <alignment horizontal="center"/>
    </xf>
    <xf numFmtId="164" fontId="4" fillId="0" borderId="22" xfId="0" applyNumberFormat="1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/>
    </xf>
    <xf numFmtId="2" fontId="4" fillId="0" borderId="0" xfId="0" applyNumberFormat="1" applyFont="1" applyFill="1" applyBorder="1" applyAlignment="1">
      <alignment horizontal="center"/>
    </xf>
    <xf numFmtId="0" fontId="4" fillId="0" borderId="20" xfId="0" applyFont="1" applyBorder="1" applyAlignment="1">
      <alignment horizontal="left"/>
    </xf>
    <xf numFmtId="0" fontId="4" fillId="0" borderId="21" xfId="0" applyFont="1" applyBorder="1" applyAlignment="1">
      <alignment horizontal="center"/>
    </xf>
    <xf numFmtId="2" fontId="14" fillId="2" borderId="24" xfId="0" applyNumberFormat="1" applyFont="1" applyFill="1" applyBorder="1"/>
    <xf numFmtId="0" fontId="14" fillId="0" borderId="0" xfId="0" applyFont="1" applyFill="1" applyBorder="1"/>
    <xf numFmtId="2" fontId="14" fillId="0" borderId="0" xfId="0" applyNumberFormat="1" applyFont="1" applyFill="1" applyBorder="1"/>
    <xf numFmtId="1" fontId="14" fillId="0" borderId="0" xfId="0" applyNumberFormat="1" applyFont="1" applyFill="1" applyBorder="1"/>
    <xf numFmtId="164" fontId="3" fillId="0" borderId="0" xfId="0" applyNumberFormat="1" applyFont="1" applyFill="1" applyBorder="1" applyAlignment="1">
      <alignment vertical="center"/>
    </xf>
    <xf numFmtId="1" fontId="15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/>
    <xf numFmtId="0" fontId="11" fillId="0" borderId="0" xfId="0" applyFont="1" applyBorder="1"/>
    <xf numFmtId="0" fontId="3" fillId="0" borderId="0" xfId="0" applyFont="1" applyBorder="1" applyAlignment="1">
      <alignment horizontal="center" vertical="center"/>
    </xf>
    <xf numFmtId="164" fontId="9" fillId="0" borderId="4" xfId="0" applyNumberFormat="1" applyFont="1" applyFill="1" applyBorder="1"/>
    <xf numFmtId="164" fontId="9" fillId="0" borderId="12" xfId="0" applyNumberFormat="1" applyFont="1" applyFill="1" applyBorder="1"/>
    <xf numFmtId="0" fontId="12" fillId="4" borderId="18" xfId="0" applyFont="1" applyFill="1" applyBorder="1" applyAlignment="1">
      <alignment horizontal="center" vertical="center"/>
    </xf>
    <xf numFmtId="1" fontId="4" fillId="0" borderId="0" xfId="0" applyNumberFormat="1" applyFont="1" applyFill="1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center" vertical="center"/>
    </xf>
    <xf numFmtId="164" fontId="22" fillId="0" borderId="0" xfId="0" applyNumberFormat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horizontal="center" vertical="center"/>
    </xf>
    <xf numFmtId="0" fontId="24" fillId="0" borderId="21" xfId="0" applyFont="1" applyFill="1" applyBorder="1" applyAlignment="1">
      <alignment horizontal="center" vertical="center"/>
    </xf>
    <xf numFmtId="0" fontId="24" fillId="0" borderId="6" xfId="0" applyFont="1" applyFill="1" applyBorder="1" applyAlignment="1">
      <alignment horizontal="left" vertical="center" wrapText="1"/>
    </xf>
    <xf numFmtId="0" fontId="23" fillId="4" borderId="17" xfId="0" applyFont="1" applyFill="1" applyBorder="1" applyAlignment="1">
      <alignment horizontal="left" vertical="center" wrapText="1"/>
    </xf>
    <xf numFmtId="0" fontId="23" fillId="4" borderId="6" xfId="0" applyFont="1" applyFill="1" applyBorder="1" applyAlignment="1">
      <alignment horizontal="left" vertical="center" wrapText="1"/>
    </xf>
    <xf numFmtId="0" fontId="26" fillId="3" borderId="18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164" fontId="22" fillId="0" borderId="25" xfId="0" applyNumberFormat="1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64" fontId="28" fillId="0" borderId="0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164" fontId="26" fillId="0" borderId="0" xfId="0" applyNumberFormat="1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22" fillId="0" borderId="0" xfId="0" applyFont="1" applyFill="1" applyBorder="1" applyAlignment="1">
      <alignment horizontal="left" vertical="center" wrapText="1"/>
    </xf>
    <xf numFmtId="0" fontId="26" fillId="0" borderId="6" xfId="0" applyFont="1" applyFill="1" applyBorder="1" applyAlignment="1">
      <alignment horizontal="left" vertical="center" wrapText="1"/>
    </xf>
    <xf numFmtId="0" fontId="26" fillId="0" borderId="0" xfId="0" applyFont="1" applyFill="1" applyBorder="1" applyAlignment="1">
      <alignment horizontal="left" vertical="center" wrapText="1"/>
    </xf>
    <xf numFmtId="0" fontId="29" fillId="0" borderId="0" xfId="0" applyFont="1" applyFill="1" applyBorder="1" applyAlignment="1">
      <alignment horizontal="left" vertical="center" wrapText="1"/>
    </xf>
    <xf numFmtId="164" fontId="27" fillId="0" borderId="0" xfId="0" applyNumberFormat="1" applyFont="1" applyFill="1" applyBorder="1" applyAlignment="1">
      <alignment horizontal="center" vertical="center"/>
    </xf>
    <xf numFmtId="164" fontId="22" fillId="0" borderId="22" xfId="0" applyNumberFormat="1" applyFont="1" applyFill="1" applyBorder="1" applyAlignment="1">
      <alignment horizontal="center" vertical="center"/>
    </xf>
    <xf numFmtId="0" fontId="26" fillId="3" borderId="28" xfId="0" applyFont="1" applyFill="1" applyBorder="1" applyAlignment="1">
      <alignment horizontal="center" vertical="center"/>
    </xf>
    <xf numFmtId="164" fontId="11" fillId="0" borderId="9" xfId="0" applyNumberFormat="1" applyFont="1" applyBorder="1" applyAlignment="1">
      <alignment horizontal="right"/>
    </xf>
    <xf numFmtId="0" fontId="5" fillId="4" borderId="17" xfId="0" applyFont="1" applyFill="1" applyBorder="1" applyAlignment="1">
      <alignment vertical="center"/>
    </xf>
    <xf numFmtId="0" fontId="4" fillId="0" borderId="20" xfId="0" applyFont="1" applyBorder="1" applyAlignment="1"/>
    <xf numFmtId="1" fontId="4" fillId="0" borderId="0" xfId="0" applyNumberFormat="1" applyFont="1"/>
    <xf numFmtId="1" fontId="11" fillId="0" borderId="0" xfId="0" applyNumberFormat="1" applyFont="1"/>
    <xf numFmtId="0" fontId="22" fillId="0" borderId="0" xfId="0" quotePrefix="1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vertical="center"/>
    </xf>
    <xf numFmtId="0" fontId="6" fillId="0" borderId="20" xfId="0" applyFont="1" applyFill="1" applyBorder="1" applyAlignment="1">
      <alignment vertical="center"/>
    </xf>
    <xf numFmtId="0" fontId="26" fillId="0" borderId="20" xfId="0" applyFont="1" applyFill="1" applyBorder="1" applyAlignment="1">
      <alignment horizontal="left" vertical="center" wrapText="1"/>
    </xf>
    <xf numFmtId="164" fontId="4" fillId="0" borderId="0" xfId="0" applyNumberFormat="1" applyFont="1" applyFill="1"/>
    <xf numFmtId="0" fontId="11" fillId="0" borderId="6" xfId="0" applyFont="1" applyBorder="1" applyAlignment="1">
      <alignment horizontal="left" vertical="center"/>
    </xf>
    <xf numFmtId="0" fontId="6" fillId="0" borderId="20" xfId="0" applyFont="1" applyFill="1" applyBorder="1" applyAlignment="1">
      <alignment horizontal="left" vertical="center"/>
    </xf>
    <xf numFmtId="164" fontId="0" fillId="0" borderId="0" xfId="0" applyNumberFormat="1"/>
    <xf numFmtId="1" fontId="4" fillId="0" borderId="1" xfId="0" applyNumberFormat="1" applyFont="1" applyFill="1" applyBorder="1" applyAlignment="1">
      <alignment horizontal="center"/>
    </xf>
    <xf numFmtId="1" fontId="4" fillId="0" borderId="21" xfId="0" applyNumberFormat="1" applyFont="1" applyFill="1" applyBorder="1" applyAlignment="1">
      <alignment horizontal="center"/>
    </xf>
    <xf numFmtId="164" fontId="4" fillId="0" borderId="6" xfId="0" applyNumberFormat="1" applyFont="1" applyFill="1" applyBorder="1" applyAlignment="1">
      <alignment horizontal="center"/>
    </xf>
    <xf numFmtId="0" fontId="11" fillId="4" borderId="7" xfId="0" applyFont="1" applyFill="1" applyBorder="1" applyAlignment="1">
      <alignment horizontal="center"/>
    </xf>
    <xf numFmtId="0" fontId="11" fillId="4" borderId="9" xfId="0" applyFont="1" applyFill="1" applyBorder="1" applyAlignment="1">
      <alignment horizontal="center"/>
    </xf>
    <xf numFmtId="1" fontId="4" fillId="0" borderId="6" xfId="0" applyNumberFormat="1" applyFont="1" applyFill="1" applyBorder="1" applyAlignment="1">
      <alignment horizontal="center"/>
    </xf>
    <xf numFmtId="1" fontId="4" fillId="5" borderId="25" xfId="0" applyNumberFormat="1" applyFont="1" applyFill="1" applyBorder="1" applyAlignment="1">
      <alignment horizontal="center"/>
    </xf>
    <xf numFmtId="1" fontId="4" fillId="0" borderId="20" xfId="0" applyNumberFormat="1" applyFont="1" applyFill="1" applyBorder="1" applyAlignment="1">
      <alignment horizontal="center"/>
    </xf>
    <xf numFmtId="1" fontId="4" fillId="5" borderId="22" xfId="0" applyNumberFormat="1" applyFont="1" applyFill="1" applyBorder="1" applyAlignment="1">
      <alignment horizontal="center"/>
    </xf>
    <xf numFmtId="0" fontId="11" fillId="4" borderId="25" xfId="0" applyFont="1" applyFill="1" applyBorder="1" applyAlignment="1">
      <alignment horizontal="center"/>
    </xf>
    <xf numFmtId="0" fontId="11" fillId="4" borderId="22" xfId="0" applyFont="1" applyFill="1" applyBorder="1" applyAlignment="1">
      <alignment horizontal="center"/>
    </xf>
    <xf numFmtId="0" fontId="4" fillId="4" borderId="21" xfId="0" applyFont="1" applyFill="1" applyBorder="1" applyAlignment="1">
      <alignment horizontal="center"/>
    </xf>
    <xf numFmtId="1" fontId="22" fillId="0" borderId="6" xfId="0" applyNumberFormat="1" applyFont="1" applyFill="1" applyBorder="1" applyAlignment="1">
      <alignment horizontal="center" vertical="center"/>
    </xf>
    <xf numFmtId="1" fontId="22" fillId="0" borderId="20" xfId="0" applyNumberFormat="1" applyFont="1" applyFill="1" applyBorder="1" applyAlignment="1">
      <alignment horizontal="center" vertical="center"/>
    </xf>
    <xf numFmtId="164" fontId="22" fillId="0" borderId="6" xfId="0" applyNumberFormat="1" applyFont="1" applyFill="1" applyBorder="1" applyAlignment="1">
      <alignment horizontal="center" vertical="center"/>
    </xf>
    <xf numFmtId="0" fontId="26" fillId="4" borderId="7" xfId="0" applyFont="1" applyFill="1" applyBorder="1" applyAlignment="1">
      <alignment horizontal="center" vertical="center"/>
    </xf>
    <xf numFmtId="0" fontId="26" fillId="4" borderId="9" xfId="0" applyFont="1" applyFill="1" applyBorder="1" applyAlignment="1">
      <alignment horizontal="center" vertical="center"/>
    </xf>
    <xf numFmtId="164" fontId="22" fillId="4" borderId="19" xfId="0" applyNumberFormat="1" applyFont="1" applyFill="1" applyBorder="1" applyAlignment="1">
      <alignment horizontal="center" vertical="center"/>
    </xf>
    <xf numFmtId="0" fontId="22" fillId="4" borderId="19" xfId="0" applyFont="1" applyFill="1" applyBorder="1" applyAlignment="1">
      <alignment horizontal="center" vertical="center"/>
    </xf>
    <xf numFmtId="1" fontId="22" fillId="0" borderId="1" xfId="0" applyNumberFormat="1" applyFont="1" applyFill="1" applyBorder="1" applyAlignment="1">
      <alignment horizontal="center" vertical="center"/>
    </xf>
    <xf numFmtId="0" fontId="22" fillId="5" borderId="25" xfId="0" applyFont="1" applyFill="1" applyBorder="1" applyAlignment="1">
      <alignment horizontal="center" vertical="center"/>
    </xf>
    <xf numFmtId="164" fontId="27" fillId="0" borderId="6" xfId="0" applyNumberFormat="1" applyFont="1" applyFill="1" applyBorder="1" applyAlignment="1">
      <alignment horizontal="center" vertical="center"/>
    </xf>
    <xf numFmtId="1" fontId="22" fillId="0" borderId="21" xfId="0" applyNumberFormat="1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164" fontId="22" fillId="6" borderId="27" xfId="0" applyNumberFormat="1" applyFont="1" applyFill="1" applyBorder="1" applyAlignment="1">
      <alignment horizontal="center" vertical="center"/>
    </xf>
    <xf numFmtId="164" fontId="22" fillId="6" borderId="8" xfId="0" applyNumberFormat="1" applyFont="1" applyFill="1" applyBorder="1" applyAlignment="1">
      <alignment horizontal="center" vertical="center"/>
    </xf>
    <xf numFmtId="164" fontId="26" fillId="0" borderId="6" xfId="0" applyNumberFormat="1" applyFont="1" applyFill="1" applyBorder="1" applyAlignment="1">
      <alignment horizontal="center" vertical="center"/>
    </xf>
    <xf numFmtId="164" fontId="27" fillId="0" borderId="20" xfId="0" applyNumberFormat="1" applyFont="1" applyFill="1" applyBorder="1" applyAlignment="1">
      <alignment horizontal="center" vertical="center"/>
    </xf>
    <xf numFmtId="164" fontId="22" fillId="0" borderId="20" xfId="0" applyNumberFormat="1" applyFont="1" applyFill="1" applyBorder="1" applyAlignment="1">
      <alignment horizontal="center" vertical="center"/>
    </xf>
    <xf numFmtId="164" fontId="22" fillId="4" borderId="38" xfId="0" applyNumberFormat="1" applyFont="1" applyFill="1" applyBorder="1" applyAlignment="1">
      <alignment horizontal="center" vertical="center"/>
    </xf>
    <xf numFmtId="164" fontId="22" fillId="4" borderId="16" xfId="0" applyNumberFormat="1" applyFont="1" applyFill="1" applyBorder="1" applyAlignment="1">
      <alignment horizontal="center" vertical="center"/>
    </xf>
    <xf numFmtId="1" fontId="22" fillId="4" borderId="47" xfId="0" applyNumberFormat="1" applyFont="1" applyFill="1" applyBorder="1" applyAlignment="1">
      <alignment horizontal="center" vertical="center"/>
    </xf>
    <xf numFmtId="1" fontId="22" fillId="4" borderId="17" xfId="0" applyNumberFormat="1" applyFont="1" applyFill="1" applyBorder="1" applyAlignment="1">
      <alignment horizontal="center" vertical="center"/>
    </xf>
    <xf numFmtId="164" fontId="22" fillId="4" borderId="26" xfId="0" applyNumberFormat="1" applyFont="1" applyFill="1" applyBorder="1" applyAlignment="1">
      <alignment horizontal="center" vertical="center"/>
    </xf>
    <xf numFmtId="1" fontId="22" fillId="0" borderId="17" xfId="0" applyNumberFormat="1" applyFont="1" applyFill="1" applyBorder="1" applyAlignment="1">
      <alignment horizontal="center" vertical="center"/>
    </xf>
    <xf numFmtId="1" fontId="22" fillId="0" borderId="18" xfId="0" applyNumberFormat="1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2" fillId="5" borderId="7" xfId="0" applyFont="1" applyFill="1" applyBorder="1" applyAlignment="1">
      <alignment horizontal="center" vertical="center"/>
    </xf>
    <xf numFmtId="0" fontId="22" fillId="5" borderId="9" xfId="0" applyFont="1" applyFill="1" applyBorder="1" applyAlignment="1">
      <alignment horizontal="center" vertical="center"/>
    </xf>
    <xf numFmtId="164" fontId="22" fillId="0" borderId="17" xfId="0" applyNumberFormat="1" applyFont="1" applyFill="1" applyBorder="1" applyAlignment="1">
      <alignment horizontal="center" vertical="center"/>
    </xf>
    <xf numFmtId="164" fontId="22" fillId="0" borderId="19" xfId="0" applyNumberFormat="1" applyFont="1" applyFill="1" applyBorder="1" applyAlignment="1">
      <alignment horizontal="center" vertical="center"/>
    </xf>
    <xf numFmtId="164" fontId="22" fillId="6" borderId="17" xfId="0" applyNumberFormat="1" applyFont="1" applyFill="1" applyBorder="1" applyAlignment="1">
      <alignment horizontal="center" vertical="center"/>
    </xf>
    <xf numFmtId="164" fontId="22" fillId="6" borderId="6" xfId="0" applyNumberFormat="1" applyFont="1" applyFill="1" applyBorder="1" applyAlignment="1">
      <alignment horizontal="center" vertical="center"/>
    </xf>
    <xf numFmtId="164" fontId="22" fillId="6" borderId="20" xfId="0" applyNumberFormat="1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/>
    </xf>
    <xf numFmtId="1" fontId="4" fillId="5" borderId="1" xfId="0" applyNumberFormat="1" applyFont="1" applyFill="1" applyBorder="1" applyAlignment="1">
      <alignment horizontal="center"/>
    </xf>
    <xf numFmtId="164" fontId="4" fillId="0" borderId="1" xfId="0" applyNumberFormat="1" applyFont="1" applyFill="1" applyBorder="1" applyAlignment="1">
      <alignment horizontal="center"/>
    </xf>
    <xf numFmtId="1" fontId="4" fillId="5" borderId="21" xfId="0" applyNumberFormat="1" applyFont="1" applyFill="1" applyBorder="1" applyAlignment="1">
      <alignment horizontal="center"/>
    </xf>
    <xf numFmtId="164" fontId="4" fillId="0" borderId="21" xfId="0" applyNumberFormat="1" applyFont="1" applyFill="1" applyBorder="1" applyAlignment="1">
      <alignment horizontal="center"/>
    </xf>
    <xf numFmtId="0" fontId="12" fillId="4" borderId="19" xfId="0" applyFont="1" applyFill="1" applyBorder="1" applyAlignment="1">
      <alignment horizontal="center" vertical="center"/>
    </xf>
    <xf numFmtId="164" fontId="11" fillId="0" borderId="0" xfId="0" applyNumberFormat="1" applyFont="1"/>
    <xf numFmtId="164" fontId="4" fillId="0" borderId="35" xfId="0" applyNumberFormat="1" applyFont="1" applyFill="1" applyBorder="1" applyAlignment="1">
      <alignment horizontal="center"/>
    </xf>
    <xf numFmtId="164" fontId="4" fillId="0" borderId="36" xfId="0" applyNumberFormat="1" applyFont="1" applyFill="1" applyBorder="1" applyAlignment="1">
      <alignment horizontal="center"/>
    </xf>
    <xf numFmtId="164" fontId="12" fillId="0" borderId="0" xfId="0" applyNumberFormat="1" applyFont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0" fillId="0" borderId="12" xfId="0" applyFont="1" applyFill="1" applyBorder="1" applyAlignment="1">
      <alignment horizontal="center"/>
    </xf>
    <xf numFmtId="164" fontId="12" fillId="0" borderId="42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left"/>
    </xf>
    <xf numFmtId="0" fontId="9" fillId="0" borderId="15" xfId="0" applyFont="1" applyFill="1" applyBorder="1" applyAlignment="1">
      <alignment horizontal="left"/>
    </xf>
    <xf numFmtId="0" fontId="5" fillId="4" borderId="17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31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 wrapText="1"/>
    </xf>
    <xf numFmtId="0" fontId="10" fillId="0" borderId="29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/>
    </xf>
    <xf numFmtId="1" fontId="4" fillId="4" borderId="41" xfId="0" applyNumberFormat="1" applyFont="1" applyFill="1" applyBorder="1" applyAlignment="1">
      <alignment horizontal="center"/>
    </xf>
    <xf numFmtId="1" fontId="4" fillId="4" borderId="34" xfId="0" applyNumberFormat="1" applyFont="1" applyFill="1" applyBorder="1" applyAlignment="1">
      <alignment horizontal="center"/>
    </xf>
    <xf numFmtId="1" fontId="9" fillId="4" borderId="46" xfId="0" applyNumberFormat="1" applyFont="1" applyFill="1" applyBorder="1" applyAlignment="1">
      <alignment horizontal="center" vertical="center" wrapText="1"/>
    </xf>
    <xf numFmtId="1" fontId="9" fillId="4" borderId="45" xfId="0" applyNumberFormat="1" applyFont="1" applyFill="1" applyBorder="1" applyAlignment="1">
      <alignment horizontal="center" vertical="center" wrapText="1"/>
    </xf>
    <xf numFmtId="0" fontId="5" fillId="4" borderId="29" xfId="0" applyFont="1" applyFill="1" applyBorder="1" applyAlignment="1">
      <alignment horizontal="center" vertical="center"/>
    </xf>
    <xf numFmtId="0" fontId="3" fillId="4" borderId="31" xfId="0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 wrapText="1"/>
    </xf>
    <xf numFmtId="0" fontId="5" fillId="4" borderId="44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3" fillId="4" borderId="2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5" fillId="4" borderId="41" xfId="0" applyFont="1" applyFill="1" applyBorder="1" applyAlignment="1">
      <alignment horizontal="left" vertical="center"/>
    </xf>
    <xf numFmtId="0" fontId="5" fillId="4" borderId="34" xfId="0" applyFont="1" applyFill="1" applyBorder="1" applyAlignment="1">
      <alignment horizontal="left" vertical="center"/>
    </xf>
    <xf numFmtId="0" fontId="5" fillId="4" borderId="40" xfId="0" applyFont="1" applyFill="1" applyBorder="1" applyAlignment="1">
      <alignment horizontal="left" vertical="center"/>
    </xf>
    <xf numFmtId="0" fontId="5" fillId="4" borderId="46" xfId="0" applyFont="1" applyFill="1" applyBorder="1" applyAlignment="1">
      <alignment horizontal="left" vertical="center"/>
    </xf>
    <xf numFmtId="0" fontId="5" fillId="4" borderId="45" xfId="0" applyFont="1" applyFill="1" applyBorder="1" applyAlignment="1">
      <alignment horizontal="left" vertical="center"/>
    </xf>
    <xf numFmtId="0" fontId="5" fillId="4" borderId="48" xfId="0" applyFont="1" applyFill="1" applyBorder="1" applyAlignment="1">
      <alignment horizontal="left" vertical="center"/>
    </xf>
    <xf numFmtId="0" fontId="9" fillId="4" borderId="46" xfId="0" applyFont="1" applyFill="1" applyBorder="1" applyAlignment="1">
      <alignment horizontal="center" vertical="center" wrapText="1"/>
    </xf>
    <xf numFmtId="0" fontId="9" fillId="4" borderId="45" xfId="0" applyFont="1" applyFill="1" applyBorder="1" applyAlignment="1">
      <alignment horizontal="center" vertical="center" wrapText="1"/>
    </xf>
    <xf numFmtId="1" fontId="9" fillId="4" borderId="17" xfId="0" applyNumberFormat="1" applyFont="1" applyFill="1" applyBorder="1" applyAlignment="1">
      <alignment horizontal="center" vertical="center" wrapText="1"/>
    </xf>
    <xf numFmtId="1" fontId="9" fillId="4" borderId="18" xfId="0" applyNumberFormat="1" applyFont="1" applyFill="1" applyBorder="1" applyAlignment="1">
      <alignment horizontal="center" vertical="center" wrapText="1"/>
    </xf>
    <xf numFmtId="1" fontId="9" fillId="4" borderId="19" xfId="0" applyNumberFormat="1" applyFont="1" applyFill="1" applyBorder="1" applyAlignment="1">
      <alignment horizontal="center" vertical="center" wrapText="1"/>
    </xf>
    <xf numFmtId="1" fontId="9" fillId="4" borderId="6" xfId="0" applyNumberFormat="1" applyFont="1" applyFill="1" applyBorder="1" applyAlignment="1">
      <alignment horizontal="center" vertical="center" wrapText="1"/>
    </xf>
    <xf numFmtId="1" fontId="9" fillId="4" borderId="1" xfId="0" applyNumberFormat="1" applyFont="1" applyFill="1" applyBorder="1" applyAlignment="1">
      <alignment horizontal="center" vertical="center" wrapText="1"/>
    </xf>
    <xf numFmtId="1" fontId="9" fillId="4" borderId="25" xfId="0" applyNumberFormat="1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0" fillId="0" borderId="2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164" fontId="27" fillId="4" borderId="41" xfId="0" applyNumberFormat="1" applyFont="1" applyFill="1" applyBorder="1" applyAlignment="1">
      <alignment horizontal="center" vertical="center"/>
    </xf>
    <xf numFmtId="164" fontId="27" fillId="4" borderId="34" xfId="0" applyNumberFormat="1" applyFont="1" applyFill="1" applyBorder="1" applyAlignment="1">
      <alignment horizontal="center" vertical="center"/>
    </xf>
    <xf numFmtId="164" fontId="27" fillId="4" borderId="40" xfId="0" applyNumberFormat="1" applyFont="1" applyFill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 wrapText="1"/>
    </xf>
    <xf numFmtId="1" fontId="22" fillId="4" borderId="41" xfId="0" applyNumberFormat="1" applyFont="1" applyFill="1" applyBorder="1" applyAlignment="1">
      <alignment horizontal="center" vertical="center"/>
    </xf>
    <xf numFmtId="1" fontId="22" fillId="4" borderId="34" xfId="0" applyNumberFormat="1" applyFont="1" applyFill="1" applyBorder="1" applyAlignment="1">
      <alignment horizontal="center" vertical="center"/>
    </xf>
    <xf numFmtId="1" fontId="22" fillId="4" borderId="40" xfId="0" applyNumberFormat="1" applyFont="1" applyFill="1" applyBorder="1" applyAlignment="1">
      <alignment horizontal="center" vertical="center"/>
    </xf>
    <xf numFmtId="0" fontId="23" fillId="4" borderId="17" xfId="0" applyFont="1" applyFill="1" applyBorder="1" applyAlignment="1">
      <alignment horizontal="center" vertical="center" wrapText="1"/>
    </xf>
    <xf numFmtId="0" fontId="23" fillId="4" borderId="29" xfId="0" applyFont="1" applyFill="1" applyBorder="1" applyAlignment="1">
      <alignment horizontal="center" vertical="center" wrapText="1"/>
    </xf>
    <xf numFmtId="0" fontId="5" fillId="4" borderId="30" xfId="0" applyFont="1" applyFill="1" applyBorder="1" applyAlignment="1">
      <alignment horizontal="center" vertical="center"/>
    </xf>
    <xf numFmtId="0" fontId="3" fillId="4" borderId="32" xfId="0" applyFont="1" applyFill="1" applyBorder="1" applyAlignment="1">
      <alignment horizontal="center" vertical="center"/>
    </xf>
    <xf numFmtId="1" fontId="22" fillId="4" borderId="46" xfId="0" applyNumberFormat="1" applyFont="1" applyFill="1" applyBorder="1" applyAlignment="1">
      <alignment horizontal="center" vertical="center"/>
    </xf>
    <xf numFmtId="1" fontId="22" fillId="4" borderId="45" xfId="0" applyNumberFormat="1" applyFont="1" applyFill="1" applyBorder="1" applyAlignment="1">
      <alignment horizontal="center" vertical="center"/>
    </xf>
    <xf numFmtId="1" fontId="22" fillId="4" borderId="48" xfId="0" applyNumberFormat="1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3" fillId="0" borderId="0" xfId="0" applyFont="1" applyFill="1" applyBorder="1" applyAlignment="1">
      <alignment horizontal="left" vertical="center"/>
    </xf>
    <xf numFmtId="0" fontId="23" fillId="4" borderId="41" xfId="0" applyFont="1" applyFill="1" applyBorder="1" applyAlignment="1">
      <alignment horizontal="left" vertical="center" wrapText="1"/>
    </xf>
    <xf numFmtId="0" fontId="23" fillId="4" borderId="34" xfId="0" applyFont="1" applyFill="1" applyBorder="1" applyAlignment="1">
      <alignment horizontal="left" vertical="center" wrapText="1"/>
    </xf>
    <xf numFmtId="0" fontId="23" fillId="4" borderId="46" xfId="0" applyFont="1" applyFill="1" applyBorder="1" applyAlignment="1">
      <alignment horizontal="left" vertical="center" wrapText="1"/>
    </xf>
    <xf numFmtId="0" fontId="23" fillId="4" borderId="45" xfId="0" applyFont="1" applyFill="1" applyBorder="1" applyAlignment="1">
      <alignment horizontal="left" vertical="center" wrapText="1"/>
    </xf>
    <xf numFmtId="164" fontId="22" fillId="4" borderId="41" xfId="0" applyNumberFormat="1" applyFont="1" applyFill="1" applyBorder="1" applyAlignment="1">
      <alignment horizontal="center" vertical="center"/>
    </xf>
    <xf numFmtId="164" fontId="22" fillId="4" borderId="34" xfId="0" applyNumberFormat="1" applyFont="1" applyFill="1" applyBorder="1" applyAlignment="1">
      <alignment horizontal="center" vertical="center"/>
    </xf>
    <xf numFmtId="164" fontId="22" fillId="4" borderId="40" xfId="0" applyNumberFormat="1" applyFont="1" applyFill="1" applyBorder="1" applyAlignment="1">
      <alignment horizontal="center" vertical="center"/>
    </xf>
    <xf numFmtId="164" fontId="22" fillId="4" borderId="2" xfId="0" applyNumberFormat="1" applyFont="1" applyFill="1" applyBorder="1" applyAlignment="1">
      <alignment horizontal="center" vertical="center"/>
    </xf>
    <xf numFmtId="164" fontId="22" fillId="4" borderId="3" xfId="0" applyNumberFormat="1" applyFont="1" applyFill="1" applyBorder="1" applyAlignment="1">
      <alignment horizontal="center" vertical="center"/>
    </xf>
    <xf numFmtId="164" fontId="22" fillId="4" borderId="4" xfId="0" applyNumberFormat="1" applyFont="1" applyFill="1" applyBorder="1" applyAlignment="1">
      <alignment horizontal="center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7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7" fillId="0" borderId="0" xfId="0" applyFont="1" applyBorder="1" applyAlignment="1" applyProtection="1">
      <alignment horizontal="center" vertical="center"/>
    </xf>
    <xf numFmtId="0" fontId="17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vertical="center"/>
    </xf>
    <xf numFmtId="0" fontId="10" fillId="0" borderId="0" xfId="0" applyFont="1" applyAlignment="1" applyProtection="1">
      <alignment vertical="center"/>
    </xf>
    <xf numFmtId="0" fontId="17" fillId="0" borderId="0" xfId="0" applyFont="1" applyAlignment="1" applyProtection="1">
      <alignment horizontal="center" vertical="center"/>
    </xf>
    <xf numFmtId="0" fontId="5" fillId="4" borderId="17" xfId="0" applyFont="1" applyFill="1" applyBorder="1" applyAlignment="1" applyProtection="1">
      <alignment horizontal="center" vertical="center"/>
    </xf>
    <xf numFmtId="0" fontId="5" fillId="4" borderId="18" xfId="0" applyFont="1" applyFill="1" applyBorder="1" applyAlignment="1" applyProtection="1">
      <alignment horizontal="center" vertical="center"/>
    </xf>
    <xf numFmtId="0" fontId="5" fillId="4" borderId="28" xfId="0" applyFont="1" applyFill="1" applyBorder="1" applyAlignment="1" applyProtection="1">
      <alignment horizontal="center" vertical="center" wrapText="1"/>
    </xf>
    <xf numFmtId="0" fontId="9" fillId="0" borderId="17" xfId="0" applyFont="1" applyBorder="1" applyAlignment="1" applyProtection="1">
      <alignment horizontal="center" vertical="center" wrapText="1"/>
    </xf>
    <xf numFmtId="0" fontId="9" fillId="0" borderId="18" xfId="0" applyFont="1" applyBorder="1" applyAlignment="1" applyProtection="1">
      <alignment horizontal="center" vertical="center" wrapText="1"/>
    </xf>
    <xf numFmtId="0" fontId="9" fillId="0" borderId="28" xfId="0" applyFont="1" applyBorder="1" applyAlignment="1" applyProtection="1">
      <alignment horizontal="center" vertical="center" wrapText="1"/>
    </xf>
    <xf numFmtId="0" fontId="10" fillId="0" borderId="17" xfId="0" applyFont="1" applyBorder="1" applyAlignment="1" applyProtection="1">
      <alignment horizontal="center" vertical="center" wrapText="1"/>
    </xf>
    <xf numFmtId="0" fontId="10" fillId="0" borderId="19" xfId="0" applyFont="1" applyBorder="1" applyAlignment="1" applyProtection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 wrapText="1"/>
    </xf>
    <xf numFmtId="0" fontId="5" fillId="4" borderId="20" xfId="0" applyFont="1" applyFill="1" applyBorder="1" applyAlignment="1" applyProtection="1">
      <alignment horizontal="center" vertical="center"/>
    </xf>
    <xf numFmtId="0" fontId="5" fillId="4" borderId="21" xfId="0" applyFont="1" applyFill="1" applyBorder="1" applyAlignment="1" applyProtection="1">
      <alignment horizontal="center" vertical="center"/>
    </xf>
    <xf numFmtId="0" fontId="5" fillId="4" borderId="9" xfId="0" applyFont="1" applyFill="1" applyBorder="1" applyAlignment="1" applyProtection="1">
      <alignment horizontal="center" vertical="center"/>
    </xf>
    <xf numFmtId="0" fontId="9" fillId="0" borderId="20" xfId="0" applyFont="1" applyBorder="1" applyAlignment="1" applyProtection="1">
      <alignment horizontal="center" vertical="center" wrapText="1"/>
    </xf>
    <xf numFmtId="0" fontId="9" fillId="0" borderId="21" xfId="0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/>
    </xf>
    <xf numFmtId="0" fontId="10" fillId="0" borderId="22" xfId="0" applyFont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/>
    </xf>
    <xf numFmtId="49" fontId="11" fillId="0" borderId="17" xfId="0" applyNumberFormat="1" applyFont="1" applyFill="1" applyBorder="1" applyAlignment="1" applyProtection="1">
      <alignment horizontal="left" vertical="center"/>
    </xf>
    <xf numFmtId="49" fontId="18" fillId="0" borderId="45" xfId="0" applyNumberFormat="1" applyFont="1" applyFill="1" applyBorder="1" applyAlignment="1" applyProtection="1">
      <alignment horizontal="center" vertical="center"/>
    </xf>
    <xf numFmtId="0" fontId="11" fillId="4" borderId="28" xfId="0" applyFont="1" applyFill="1" applyBorder="1" applyAlignment="1" applyProtection="1">
      <alignment horizontal="center" vertical="center"/>
    </xf>
    <xf numFmtId="1" fontId="4" fillId="0" borderId="17" xfId="0" applyNumberFormat="1" applyFont="1" applyFill="1" applyBorder="1" applyAlignment="1" applyProtection="1">
      <alignment horizontal="center" vertical="center"/>
    </xf>
    <xf numFmtId="1" fontId="4" fillId="0" borderId="18" xfId="0" applyNumberFormat="1" applyFont="1" applyFill="1" applyBorder="1" applyAlignment="1" applyProtection="1">
      <alignment horizontal="center" vertical="center"/>
    </xf>
    <xf numFmtId="1" fontId="4" fillId="5" borderId="28" xfId="0" applyNumberFormat="1" applyFont="1" applyFill="1" applyBorder="1" applyAlignment="1" applyProtection="1">
      <alignment horizontal="center" vertical="center"/>
    </xf>
    <xf numFmtId="164" fontId="4" fillId="0" borderId="17" xfId="0" applyNumberFormat="1" applyFont="1" applyFill="1" applyBorder="1" applyAlignment="1" applyProtection="1">
      <alignment horizontal="center" vertical="center"/>
    </xf>
    <xf numFmtId="164" fontId="4" fillId="0" borderId="19" xfId="0" applyNumberFormat="1" applyFont="1" applyFill="1" applyBorder="1" applyAlignment="1" applyProtection="1">
      <alignment horizontal="center" vertical="center"/>
    </xf>
    <xf numFmtId="164" fontId="4" fillId="0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>
      <alignment horizontal="center" vertical="center" wrapText="1"/>
    </xf>
    <xf numFmtId="0" fontId="19" fillId="4" borderId="41" xfId="0" applyFont="1" applyFill="1" applyBorder="1" applyAlignment="1" applyProtection="1">
      <alignment horizontal="left" vertical="center"/>
    </xf>
    <xf numFmtId="0" fontId="19" fillId="4" borderId="34" xfId="0" applyFont="1" applyFill="1" applyBorder="1" applyAlignment="1" applyProtection="1">
      <alignment horizontal="left" vertical="center"/>
    </xf>
    <xf numFmtId="164" fontId="4" fillId="4" borderId="41" xfId="0" applyNumberFormat="1" applyFont="1" applyFill="1" applyBorder="1" applyAlignment="1" applyProtection="1">
      <alignment vertical="center"/>
    </xf>
    <xf numFmtId="164" fontId="4" fillId="4" borderId="34" xfId="0" applyNumberFormat="1" applyFont="1" applyFill="1" applyBorder="1" applyAlignment="1" applyProtection="1">
      <alignment vertical="center"/>
    </xf>
    <xf numFmtId="164" fontId="4" fillId="4" borderId="4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vertical="center"/>
    </xf>
    <xf numFmtId="0" fontId="20" fillId="0" borderId="6" xfId="0" applyFont="1" applyFill="1" applyBorder="1" applyAlignment="1" applyProtection="1">
      <alignment horizontal="left" vertical="center" wrapText="1"/>
    </xf>
    <xf numFmtId="0" fontId="20" fillId="0" borderId="34" xfId="0" applyFont="1" applyFill="1" applyBorder="1" applyAlignment="1" applyProtection="1">
      <alignment horizontal="center" vertical="center" wrapText="1"/>
    </xf>
    <xf numFmtId="0" fontId="11" fillId="4" borderId="7" xfId="0" applyFont="1" applyFill="1" applyBorder="1" applyAlignment="1" applyProtection="1">
      <alignment horizontal="center" vertical="center"/>
    </xf>
    <xf numFmtId="1" fontId="4" fillId="0" borderId="6" xfId="0" applyNumberFormat="1" applyFont="1" applyFill="1" applyBorder="1" applyAlignment="1" applyProtection="1">
      <alignment horizontal="center" vertical="center"/>
    </xf>
    <xf numFmtId="1" fontId="4" fillId="0" borderId="1" xfId="0" applyNumberFormat="1" applyFont="1" applyFill="1" applyBorder="1" applyAlignment="1" applyProtection="1">
      <alignment horizontal="center" vertical="center"/>
    </xf>
    <xf numFmtId="1" fontId="4" fillId="5" borderId="7" xfId="0" applyNumberFormat="1" applyFont="1" applyFill="1" applyBorder="1" applyAlignment="1" applyProtection="1">
      <alignment horizontal="center" vertical="center"/>
    </xf>
    <xf numFmtId="164" fontId="4" fillId="0" borderId="6" xfId="0" applyNumberFormat="1" applyFont="1" applyFill="1" applyBorder="1" applyAlignment="1" applyProtection="1">
      <alignment horizontal="center" vertical="center"/>
    </xf>
    <xf numFmtId="164" fontId="4" fillId="0" borderId="25" xfId="0" applyNumberFormat="1" applyFont="1" applyFill="1" applyBorder="1" applyAlignment="1" applyProtection="1">
      <alignment horizontal="center" vertical="center"/>
    </xf>
    <xf numFmtId="0" fontId="18" fillId="0" borderId="6" xfId="0" applyFont="1" applyFill="1" applyBorder="1" applyAlignment="1" applyProtection="1">
      <alignment horizontal="left" vertical="center"/>
    </xf>
    <xf numFmtId="0" fontId="18" fillId="0" borderId="34" xfId="0" applyFont="1" applyFill="1" applyBorder="1" applyAlignment="1" applyProtection="1">
      <alignment horizontal="center" vertical="center"/>
    </xf>
    <xf numFmtId="0" fontId="11" fillId="0" borderId="6" xfId="0" applyFont="1" applyFill="1" applyBorder="1" applyAlignment="1" applyProtection="1">
      <alignment horizontal="left" vertical="center"/>
    </xf>
    <xf numFmtId="0" fontId="20" fillId="0" borderId="6" xfId="0" applyFont="1" applyFill="1" applyBorder="1" applyAlignment="1" applyProtection="1">
      <alignment vertical="center" wrapText="1"/>
    </xf>
    <xf numFmtId="0" fontId="18" fillId="0" borderId="6" xfId="0" applyFont="1" applyFill="1" applyBorder="1" applyAlignment="1" applyProtection="1">
      <alignment vertical="center"/>
    </xf>
    <xf numFmtId="0" fontId="11" fillId="0" borderId="41" xfId="0" applyFont="1" applyFill="1" applyBorder="1" applyAlignment="1" applyProtection="1">
      <alignment horizontal="left" vertical="center"/>
    </xf>
    <xf numFmtId="0" fontId="20" fillId="0" borderId="1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left" vertical="center"/>
    </xf>
    <xf numFmtId="0" fontId="4" fillId="0" borderId="34" xfId="0" applyFont="1" applyFill="1" applyBorder="1" applyAlignment="1" applyProtection="1">
      <alignment horizontal="center" vertical="center"/>
    </xf>
    <xf numFmtId="0" fontId="4" fillId="0" borderId="20" xfId="0" applyFont="1" applyFill="1" applyBorder="1" applyAlignment="1" applyProtection="1">
      <alignment horizontal="left" vertical="center"/>
    </xf>
    <xf numFmtId="0" fontId="4" fillId="0" borderId="11" xfId="0" applyFont="1" applyFill="1" applyBorder="1" applyAlignment="1" applyProtection="1">
      <alignment horizontal="center" vertical="center"/>
    </xf>
    <xf numFmtId="0" fontId="11" fillId="4" borderId="9" xfId="0" applyFont="1" applyFill="1" applyBorder="1" applyAlignment="1" applyProtection="1">
      <alignment horizontal="center" vertical="center"/>
    </xf>
    <xf numFmtId="1" fontId="4" fillId="0" borderId="20" xfId="0" applyNumberFormat="1" applyFont="1" applyFill="1" applyBorder="1" applyAlignment="1" applyProtection="1">
      <alignment horizontal="center" vertical="center"/>
    </xf>
    <xf numFmtId="1" fontId="4" fillId="0" borderId="21" xfId="0" applyNumberFormat="1" applyFont="1" applyFill="1" applyBorder="1" applyAlignment="1" applyProtection="1">
      <alignment horizontal="center" vertical="center"/>
    </xf>
    <xf numFmtId="1" fontId="4" fillId="5" borderId="9" xfId="0" applyNumberFormat="1" applyFont="1" applyFill="1" applyBorder="1" applyAlignment="1" applyProtection="1">
      <alignment horizontal="center" vertical="center"/>
    </xf>
    <xf numFmtId="164" fontId="4" fillId="0" borderId="20" xfId="0" applyNumberFormat="1" applyFont="1" applyFill="1" applyBorder="1" applyAlignment="1" applyProtection="1">
      <alignment horizontal="center" vertical="center"/>
    </xf>
    <xf numFmtId="164" fontId="4" fillId="0" borderId="22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" vertical="center"/>
    </xf>
    <xf numFmtId="0" fontId="11" fillId="0" borderId="0" xfId="0" applyFont="1" applyFill="1" applyBorder="1" applyAlignment="1" applyProtection="1">
      <alignment horizontal="center" vertical="center"/>
    </xf>
    <xf numFmtId="1" fontId="4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vertical="center"/>
    </xf>
    <xf numFmtId="164" fontId="13" fillId="0" borderId="8" xfId="0" applyNumberFormat="1" applyFont="1" applyBorder="1" applyAlignment="1" applyProtection="1">
      <alignment horizontal="center" vertical="center"/>
    </xf>
    <xf numFmtId="164" fontId="11" fillId="0" borderId="9" xfId="0" applyNumberFormat="1" applyFont="1" applyBorder="1" applyAlignment="1" applyProtection="1">
      <alignment vertical="center"/>
    </xf>
    <xf numFmtId="164" fontId="13" fillId="0" borderId="0" xfId="0" applyNumberFormat="1" applyFont="1" applyFill="1" applyBorder="1" applyAlignment="1" applyProtection="1">
      <alignment horizontal="center" vertical="center"/>
    </xf>
    <xf numFmtId="164" fontId="11" fillId="0" borderId="0" xfId="0" applyNumberFormat="1" applyFont="1" applyFill="1" applyBorder="1" applyAlignment="1" applyProtection="1">
      <alignment vertical="center"/>
    </xf>
    <xf numFmtId="0" fontId="10" fillId="0" borderId="0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/>
    </xf>
    <xf numFmtId="49" fontId="18" fillId="0" borderId="33" xfId="0" applyNumberFormat="1" applyFont="1" applyFill="1" applyBorder="1" applyAlignment="1" applyProtection="1">
      <alignment horizontal="center" vertical="center"/>
    </xf>
    <xf numFmtId="0" fontId="11" fillId="4" borderId="39" xfId="0" applyFont="1" applyFill="1" applyBorder="1" applyAlignment="1" applyProtection="1">
      <alignment horizontal="center" vertical="center"/>
    </xf>
    <xf numFmtId="0" fontId="11" fillId="0" borderId="17" xfId="0" applyFont="1" applyFill="1" applyBorder="1" applyAlignment="1" applyProtection="1">
      <alignment horizontal="center" vertical="center"/>
    </xf>
    <xf numFmtId="0" fontId="11" fillId="0" borderId="18" xfId="0" applyFont="1" applyFill="1" applyBorder="1" applyAlignment="1" applyProtection="1">
      <alignment horizontal="center" vertical="center"/>
    </xf>
    <xf numFmtId="0" fontId="11" fillId="5" borderId="28" xfId="0" applyFont="1" applyFill="1" applyBorder="1" applyAlignment="1" applyProtection="1">
      <alignment horizontal="center" vertical="center"/>
    </xf>
    <xf numFmtId="0" fontId="11" fillId="4" borderId="41" xfId="0" applyFont="1" applyFill="1" applyBorder="1" applyAlignment="1" applyProtection="1">
      <alignment vertical="center"/>
    </xf>
    <xf numFmtId="0" fontId="11" fillId="4" borderId="34" xfId="0" applyFont="1" applyFill="1" applyBorder="1" applyAlignment="1" applyProtection="1">
      <alignment vertical="center"/>
    </xf>
    <xf numFmtId="0" fontId="11" fillId="4" borderId="40" xfId="0" applyFont="1" applyFill="1" applyBorder="1" applyAlignment="1" applyProtection="1">
      <alignment vertical="center"/>
    </xf>
    <xf numFmtId="0" fontId="11" fillId="0" borderId="0" xfId="0" applyFont="1" applyFill="1" applyBorder="1" applyAlignment="1" applyProtection="1">
      <alignment vertical="center"/>
    </xf>
    <xf numFmtId="0" fontId="11" fillId="0" borderId="6" xfId="0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horizontal="center" vertical="center"/>
    </xf>
    <xf numFmtId="0" fontId="11" fillId="5" borderId="7" xfId="0" applyFont="1" applyFill="1" applyBorder="1" applyAlignment="1" applyProtection="1">
      <alignment horizontal="center" vertical="center"/>
    </xf>
    <xf numFmtId="0" fontId="11" fillId="0" borderId="20" xfId="0" applyFont="1" applyFill="1" applyBorder="1" applyAlignment="1" applyProtection="1">
      <alignment horizontal="center" vertical="center"/>
    </xf>
    <xf numFmtId="0" fontId="11" fillId="0" borderId="21" xfId="0" applyFont="1" applyFill="1" applyBorder="1" applyAlignment="1" applyProtection="1">
      <alignment horizontal="center" vertical="center"/>
    </xf>
    <xf numFmtId="0" fontId="11" fillId="5" borderId="9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vertical="center"/>
    </xf>
    <xf numFmtId="1" fontId="4" fillId="4" borderId="41" xfId="0" applyNumberFormat="1" applyFont="1" applyFill="1" applyBorder="1" applyAlignment="1" applyProtection="1">
      <alignment vertical="center"/>
    </xf>
    <xf numFmtId="1" fontId="4" fillId="4" borderId="34" xfId="0" applyNumberFormat="1" applyFont="1" applyFill="1" applyBorder="1" applyAlignment="1" applyProtection="1">
      <alignment vertical="center"/>
    </xf>
    <xf numFmtId="1" fontId="4" fillId="4" borderId="40" xfId="0" applyNumberFormat="1" applyFont="1" applyFill="1" applyBorder="1" applyAlignment="1" applyProtection="1">
      <alignment vertical="center"/>
    </xf>
    <xf numFmtId="1" fontId="4" fillId="0" borderId="0" xfId="0" applyNumberFormat="1" applyFont="1" applyFill="1" applyBorder="1" applyAlignment="1" applyProtection="1">
      <alignment vertical="center"/>
    </xf>
    <xf numFmtId="0" fontId="5" fillId="4" borderId="17" xfId="0" applyFont="1" applyFill="1" applyBorder="1" applyAlignment="1" applyProtection="1">
      <alignment horizontal="left" vertical="center"/>
    </xf>
    <xf numFmtId="0" fontId="5" fillId="4" borderId="18" xfId="0" applyFont="1" applyFill="1" applyBorder="1" applyAlignment="1" applyProtection="1">
      <alignment horizontal="left" vertical="center"/>
    </xf>
    <xf numFmtId="0" fontId="12" fillId="4" borderId="18" xfId="0" applyFont="1" applyFill="1" applyBorder="1" applyAlignment="1" applyProtection="1">
      <alignment horizontal="center" vertical="center"/>
    </xf>
    <xf numFmtId="0" fontId="9" fillId="0" borderId="18" xfId="0" applyFont="1" applyFill="1" applyBorder="1" applyAlignment="1" applyProtection="1">
      <alignment horizontal="center" vertical="center" wrapText="1"/>
    </xf>
    <xf numFmtId="0" fontId="9" fillId="0" borderId="19" xfId="0" applyFont="1" applyFill="1" applyBorder="1" applyAlignment="1" applyProtection="1">
      <alignment horizontal="center" vertical="center" wrapText="1"/>
    </xf>
    <xf numFmtId="0" fontId="9" fillId="0" borderId="0" xfId="0" applyFont="1" applyFill="1" applyBorder="1" applyAlignment="1" applyProtection="1">
      <alignment horizontal="center" vertical="center" wrapText="1"/>
    </xf>
    <xf numFmtId="0" fontId="4" fillId="0" borderId="20" xfId="0" applyFont="1" applyBorder="1" applyAlignment="1" applyProtection="1">
      <alignment horizontal="left" vertical="center"/>
    </xf>
    <xf numFmtId="0" fontId="4" fillId="0" borderId="21" xfId="0" applyFont="1" applyBorder="1" applyAlignment="1" applyProtection="1">
      <alignment horizontal="left" vertical="center"/>
    </xf>
    <xf numFmtId="0" fontId="4" fillId="0" borderId="21" xfId="0" applyFont="1" applyBorder="1" applyAlignment="1" applyProtection="1">
      <alignment horizontal="center" vertical="center"/>
    </xf>
    <xf numFmtId="0" fontId="4" fillId="4" borderId="21" xfId="0" applyFont="1" applyFill="1" applyBorder="1" applyAlignment="1" applyProtection="1">
      <alignment horizontal="center" vertical="center"/>
    </xf>
    <xf numFmtId="0" fontId="11" fillId="5" borderId="21" xfId="0" applyFont="1" applyFill="1" applyBorder="1" applyAlignment="1" applyProtection="1">
      <alignment horizontal="center" vertical="center"/>
    </xf>
    <xf numFmtId="164" fontId="4" fillId="0" borderId="21" xfId="0" applyNumberFormat="1" applyFont="1" applyFill="1" applyBorder="1" applyAlignment="1" applyProtection="1">
      <alignment horizontal="center" vertical="center"/>
    </xf>
    <xf numFmtId="164" fontId="4" fillId="0" borderId="0" xfId="1" applyNumberFormat="1" applyFont="1" applyFill="1" applyBorder="1" applyAlignment="1" applyProtection="1">
      <alignment horizontal="center" vertical="center"/>
    </xf>
    <xf numFmtId="44" fontId="4" fillId="0" borderId="0" xfId="1" applyFont="1" applyFill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3" fillId="0" borderId="11" xfId="0" applyFont="1" applyBorder="1" applyAlignment="1" applyProtection="1">
      <alignment vertical="center"/>
    </xf>
    <xf numFmtId="164" fontId="3" fillId="0" borderId="11" xfId="0" applyNumberFormat="1" applyFont="1" applyBorder="1" applyAlignment="1" applyProtection="1">
      <alignment vertical="center"/>
    </xf>
    <xf numFmtId="164" fontId="3" fillId="0" borderId="0" xfId="0" applyNumberFormat="1" applyFont="1" applyBorder="1" applyAlignment="1" applyProtection="1">
      <alignment vertical="center"/>
    </xf>
    <xf numFmtId="0" fontId="14" fillId="2" borderId="10" xfId="0" applyFont="1" applyFill="1" applyBorder="1" applyAlignment="1" applyProtection="1">
      <alignment vertical="center"/>
    </xf>
    <xf numFmtId="0" fontId="14" fillId="2" borderId="24" xfId="0" applyFont="1" applyFill="1" applyBorder="1" applyAlignment="1" applyProtection="1">
      <alignment vertical="center"/>
    </xf>
    <xf numFmtId="1" fontId="14" fillId="2" borderId="14" xfId="0" applyNumberFormat="1" applyFont="1" applyFill="1" applyBorder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1120A-8B71-4695-AA3C-72C55C4A87B3}">
  <dimension ref="A2:E22"/>
  <sheetViews>
    <sheetView tabSelected="1" zoomScaleNormal="100" workbookViewId="0">
      <selection activeCell="B14" sqref="B14"/>
    </sheetView>
  </sheetViews>
  <sheetFormatPr baseColWidth="10" defaultRowHeight="15.5" x14ac:dyDescent="0.35"/>
  <cols>
    <col min="2" max="2" width="103" bestFit="1" customWidth="1"/>
    <col min="4" max="4" width="13.58203125" bestFit="1" customWidth="1"/>
    <col min="5" max="5" width="12.75" bestFit="1" customWidth="1"/>
  </cols>
  <sheetData>
    <row r="2" spans="1:5" ht="16.5" thickBot="1" x14ac:dyDescent="0.45">
      <c r="B2" s="26" t="s">
        <v>171</v>
      </c>
      <c r="C2" s="25"/>
      <c r="D2" s="26"/>
    </row>
    <row r="3" spans="1:5" ht="16" x14ac:dyDescent="0.4">
      <c r="B3" s="161" t="s">
        <v>74</v>
      </c>
      <c r="C3" s="162"/>
      <c r="D3" s="51">
        <f>'1. Iluminación'!D163</f>
        <v>182774.62920000002</v>
      </c>
    </row>
    <row r="4" spans="1:5" x14ac:dyDescent="0.35">
      <c r="B4" s="163"/>
      <c r="C4" s="164"/>
      <c r="D4" s="165"/>
    </row>
    <row r="5" spans="1:5" ht="16" x14ac:dyDescent="0.4">
      <c r="B5" s="159" t="s">
        <v>136</v>
      </c>
      <c r="C5" s="160"/>
      <c r="D5" s="52">
        <f>'2. Realización'!D102</f>
        <v>228922.77924</v>
      </c>
    </row>
    <row r="6" spans="1:5" x14ac:dyDescent="0.35">
      <c r="B6" s="163"/>
      <c r="C6" s="164"/>
      <c r="D6" s="165"/>
    </row>
    <row r="7" spans="1:5" ht="16.5" thickBot="1" x14ac:dyDescent="0.45">
      <c r="B7" s="172" t="s">
        <v>75</v>
      </c>
      <c r="C7" s="173"/>
      <c r="D7" s="52">
        <f>'3. Sonido'!D157</f>
        <v>134020.3554</v>
      </c>
    </row>
    <row r="8" spans="1:5" x14ac:dyDescent="0.35">
      <c r="B8" s="168" t="s">
        <v>170</v>
      </c>
      <c r="C8" s="169"/>
      <c r="D8" s="166">
        <f>D3+D5+D7</f>
        <v>545717.76384000003</v>
      </c>
    </row>
    <row r="9" spans="1:5" ht="16" thickBot="1" x14ac:dyDescent="0.4">
      <c r="B9" s="170"/>
      <c r="C9" s="171"/>
      <c r="D9" s="167"/>
    </row>
    <row r="10" spans="1:5" ht="16" x14ac:dyDescent="0.4">
      <c r="A10" s="55"/>
      <c r="B10" s="56"/>
      <c r="C10" s="42"/>
      <c r="D10" s="57"/>
      <c r="E10" s="55"/>
    </row>
    <row r="11" spans="1:5" ht="16" x14ac:dyDescent="0.4">
      <c r="A11" s="55"/>
      <c r="B11" s="56"/>
      <c r="C11" s="42"/>
      <c r="D11" s="154"/>
      <c r="E11" s="99"/>
    </row>
    <row r="12" spans="1:5" x14ac:dyDescent="0.35">
      <c r="B12" s="1"/>
      <c r="C12" s="1"/>
      <c r="D12" s="1"/>
    </row>
    <row r="13" spans="1:5" ht="16" x14ac:dyDescent="0.4">
      <c r="B13" s="29"/>
      <c r="C13" s="1"/>
      <c r="D13" s="15"/>
      <c r="E13" s="99"/>
    </row>
    <row r="14" spans="1:5" x14ac:dyDescent="0.35">
      <c r="D14" s="99"/>
    </row>
    <row r="15" spans="1:5" x14ac:dyDescent="0.35">
      <c r="B15" s="99"/>
    </row>
    <row r="16" spans="1:5" x14ac:dyDescent="0.35">
      <c r="B16" s="99"/>
    </row>
    <row r="17" spans="2:2" x14ac:dyDescent="0.35">
      <c r="B17" s="99"/>
    </row>
    <row r="18" spans="2:2" x14ac:dyDescent="0.35">
      <c r="B18" s="99"/>
    </row>
    <row r="19" spans="2:2" x14ac:dyDescent="0.35">
      <c r="B19" s="99"/>
    </row>
    <row r="21" spans="2:2" x14ac:dyDescent="0.35">
      <c r="B21" s="99"/>
    </row>
    <row r="22" spans="2:2" x14ac:dyDescent="0.35">
      <c r="B22" s="99"/>
    </row>
  </sheetData>
  <sheetProtection algorithmName="SHA-512" hashValue="hZkyQ0udcBVIJeTAS6jWWNh4+xfqgfyDvei1wzjAwW+CocUGbUNAyQENiTFzJWOt+QbWcF1CbkSdD13Ja9paNQ==" saltValue="uQtYf7AjuoLxEpZx/+7WRg==" spinCount="100000" sheet="1" objects="1" scenarios="1"/>
  <mergeCells count="7">
    <mergeCell ref="B5:C5"/>
    <mergeCell ref="B3:C3"/>
    <mergeCell ref="B6:D6"/>
    <mergeCell ref="B4:D4"/>
    <mergeCell ref="D8:D9"/>
    <mergeCell ref="B8:C9"/>
    <mergeCell ref="B7:C7"/>
  </mergeCells>
  <phoneticPr fontId="1" type="noConversion"/>
  <pageMargins left="0.7" right="0.7" top="0.75" bottom="0.75" header="0.3" footer="0.3"/>
  <pageSetup paperSize="9" scale="78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2242B-0E8A-7D4A-820E-122E213BA14D}">
  <sheetPr>
    <pageSetUpPr fitToPage="1"/>
  </sheetPr>
  <dimension ref="B2:L182"/>
  <sheetViews>
    <sheetView topLeftCell="A16" zoomScale="55" zoomScaleNormal="55" zoomScaleSheetLayoutView="130" workbookViewId="0">
      <selection activeCell="M13" sqref="M13"/>
    </sheetView>
  </sheetViews>
  <sheetFormatPr baseColWidth="10" defaultColWidth="10.83203125" defaultRowHeight="13" x14ac:dyDescent="0.3"/>
  <cols>
    <col min="1" max="1" width="1.9140625" style="1" customWidth="1"/>
    <col min="2" max="2" width="98" style="1" bestFit="1" customWidth="1"/>
    <col min="3" max="3" width="8.75" style="1" customWidth="1"/>
    <col min="4" max="4" width="13.4140625" style="1" bestFit="1" customWidth="1"/>
    <col min="5" max="7" width="21.6640625" style="1" customWidth="1"/>
    <col min="8" max="8" width="29.5" style="1" bestFit="1" customWidth="1"/>
    <col min="9" max="9" width="21.6640625" style="1" customWidth="1"/>
    <col min="10" max="16384" width="10.83203125" style="1"/>
  </cols>
  <sheetData>
    <row r="2" spans="2:12" ht="15" x14ac:dyDescent="0.3">
      <c r="B2" s="203" t="s">
        <v>71</v>
      </c>
      <c r="C2" s="203"/>
      <c r="D2" s="203"/>
      <c r="E2" s="203"/>
      <c r="F2" s="203"/>
      <c r="G2" s="203"/>
      <c r="H2" s="203"/>
      <c r="I2" s="203"/>
    </row>
    <row r="3" spans="2:12" ht="15" x14ac:dyDescent="0.3">
      <c r="B3" s="204" t="s">
        <v>70</v>
      </c>
      <c r="C3" s="204"/>
      <c r="D3" s="204"/>
      <c r="E3" s="204"/>
      <c r="F3" s="204"/>
      <c r="G3" s="204"/>
      <c r="H3" s="204"/>
      <c r="I3" s="204"/>
    </row>
    <row r="4" spans="2:12" ht="15.5" thickBot="1" x14ac:dyDescent="0.45">
      <c r="B4" s="4"/>
      <c r="C4" s="4"/>
      <c r="D4" s="4"/>
      <c r="E4" s="5"/>
      <c r="F4" s="5"/>
      <c r="G4" s="5"/>
      <c r="H4" s="5"/>
      <c r="I4" s="5"/>
    </row>
    <row r="5" spans="2:12" ht="45.5" customHeight="1" x14ac:dyDescent="0.3">
      <c r="B5" s="174" t="s">
        <v>133</v>
      </c>
      <c r="C5" s="176" t="s">
        <v>46</v>
      </c>
      <c r="D5" s="205" t="s">
        <v>69</v>
      </c>
      <c r="E5" s="180" t="s">
        <v>152</v>
      </c>
      <c r="F5" s="182" t="s">
        <v>80</v>
      </c>
      <c r="G5" s="184" t="s">
        <v>153</v>
      </c>
      <c r="H5" s="186" t="s">
        <v>150</v>
      </c>
      <c r="I5" s="188" t="s">
        <v>159</v>
      </c>
    </row>
    <row r="6" spans="2:12" ht="44.5" customHeight="1" thickBot="1" x14ac:dyDescent="0.35">
      <c r="B6" s="175"/>
      <c r="C6" s="177"/>
      <c r="D6" s="206"/>
      <c r="E6" s="190"/>
      <c r="F6" s="198"/>
      <c r="G6" s="199"/>
      <c r="H6" s="200"/>
      <c r="I6" s="191"/>
    </row>
    <row r="7" spans="2:12" ht="15" x14ac:dyDescent="0.3">
      <c r="B7" s="210" t="s">
        <v>0</v>
      </c>
      <c r="C7" s="211"/>
      <c r="D7" s="212"/>
      <c r="E7" s="213"/>
      <c r="F7" s="214"/>
      <c r="G7" s="214"/>
      <c r="H7" s="214"/>
      <c r="I7" s="214"/>
    </row>
    <row r="8" spans="2:12" x14ac:dyDescent="0.3">
      <c r="B8" s="6" t="s">
        <v>45</v>
      </c>
      <c r="C8" s="11" t="s">
        <v>48</v>
      </c>
      <c r="D8" s="109">
        <v>68</v>
      </c>
      <c r="E8" s="105">
        <v>6</v>
      </c>
      <c r="F8" s="100">
        <v>1</v>
      </c>
      <c r="G8" s="106">
        <f>E8*F8</f>
        <v>6</v>
      </c>
      <c r="H8" s="102">
        <v>5.4390000000000001</v>
      </c>
      <c r="I8" s="30">
        <f t="shared" ref="I8:I20" si="0">D8*G8*H8</f>
        <v>2219.1120000000001</v>
      </c>
      <c r="K8" s="15"/>
      <c r="L8" s="15"/>
    </row>
    <row r="9" spans="2:12" x14ac:dyDescent="0.3">
      <c r="B9" s="6" t="s">
        <v>52</v>
      </c>
      <c r="C9" s="7" t="s">
        <v>53</v>
      </c>
      <c r="D9" s="109">
        <v>6</v>
      </c>
      <c r="E9" s="105">
        <v>6</v>
      </c>
      <c r="F9" s="100">
        <v>1</v>
      </c>
      <c r="G9" s="106">
        <f t="shared" ref="G9:G50" si="1">E9*F9</f>
        <v>6</v>
      </c>
      <c r="H9" s="102">
        <v>12.600000000000001</v>
      </c>
      <c r="I9" s="30">
        <f t="shared" si="0"/>
        <v>453.6</v>
      </c>
      <c r="K9" s="15"/>
      <c r="L9" s="15"/>
    </row>
    <row r="10" spans="2:12" x14ac:dyDescent="0.3">
      <c r="B10" s="6" t="s">
        <v>49</v>
      </c>
      <c r="C10" s="7" t="s">
        <v>48</v>
      </c>
      <c r="D10" s="109">
        <v>1</v>
      </c>
      <c r="E10" s="105">
        <v>6</v>
      </c>
      <c r="F10" s="100">
        <v>1</v>
      </c>
      <c r="G10" s="106">
        <f t="shared" si="1"/>
        <v>6</v>
      </c>
      <c r="H10" s="102">
        <v>8.9250000000000007</v>
      </c>
      <c r="I10" s="30">
        <f t="shared" si="0"/>
        <v>53.550000000000004</v>
      </c>
      <c r="K10" s="15"/>
      <c r="L10" s="15"/>
    </row>
    <row r="11" spans="2:12" s="9" customFormat="1" x14ac:dyDescent="0.3">
      <c r="B11" s="8" t="s">
        <v>54</v>
      </c>
      <c r="C11" s="7" t="s">
        <v>53</v>
      </c>
      <c r="D11" s="109">
        <v>1</v>
      </c>
      <c r="E11" s="105">
        <v>6</v>
      </c>
      <c r="F11" s="100">
        <v>1</v>
      </c>
      <c r="G11" s="106">
        <f t="shared" si="1"/>
        <v>6</v>
      </c>
      <c r="H11" s="102">
        <v>16.8</v>
      </c>
      <c r="I11" s="30">
        <f t="shared" si="0"/>
        <v>100.80000000000001</v>
      </c>
      <c r="K11" s="15"/>
      <c r="L11" s="96"/>
    </row>
    <row r="12" spans="2:12" x14ac:dyDescent="0.3">
      <c r="B12" s="6" t="s">
        <v>50</v>
      </c>
      <c r="C12" s="7" t="s">
        <v>48</v>
      </c>
      <c r="D12" s="109">
        <v>1</v>
      </c>
      <c r="E12" s="105">
        <v>6</v>
      </c>
      <c r="F12" s="100">
        <v>1</v>
      </c>
      <c r="G12" s="106">
        <f t="shared" si="1"/>
        <v>6</v>
      </c>
      <c r="H12" s="102">
        <v>12.600000000000001</v>
      </c>
      <c r="I12" s="30">
        <f t="shared" si="0"/>
        <v>75.600000000000009</v>
      </c>
      <c r="K12" s="15"/>
      <c r="L12" s="15"/>
    </row>
    <row r="13" spans="2:12" s="9" customFormat="1" x14ac:dyDescent="0.3">
      <c r="B13" s="8" t="s">
        <v>55</v>
      </c>
      <c r="C13" s="7" t="s">
        <v>53</v>
      </c>
      <c r="D13" s="109">
        <v>1</v>
      </c>
      <c r="E13" s="105">
        <v>6</v>
      </c>
      <c r="F13" s="100">
        <v>1</v>
      </c>
      <c r="G13" s="106">
        <f t="shared" si="1"/>
        <v>6</v>
      </c>
      <c r="H13" s="102">
        <v>22.05</v>
      </c>
      <c r="I13" s="30">
        <f t="shared" si="0"/>
        <v>132.30000000000001</v>
      </c>
      <c r="K13" s="15"/>
      <c r="L13" s="96"/>
    </row>
    <row r="14" spans="2:12" s="9" customFormat="1" x14ac:dyDescent="0.3">
      <c r="B14" s="8" t="s">
        <v>51</v>
      </c>
      <c r="C14" s="7" t="s">
        <v>48</v>
      </c>
      <c r="D14" s="109">
        <v>1</v>
      </c>
      <c r="E14" s="105">
        <v>6</v>
      </c>
      <c r="F14" s="100">
        <v>1</v>
      </c>
      <c r="G14" s="106">
        <f t="shared" si="1"/>
        <v>6</v>
      </c>
      <c r="H14" s="102">
        <v>13.65</v>
      </c>
      <c r="I14" s="30">
        <f t="shared" si="0"/>
        <v>81.900000000000006</v>
      </c>
      <c r="K14" s="15"/>
      <c r="L14" s="96"/>
    </row>
    <row r="15" spans="2:12" s="9" customFormat="1" x14ac:dyDescent="0.3">
      <c r="B15" s="8" t="s">
        <v>56</v>
      </c>
      <c r="C15" s="7" t="s">
        <v>53</v>
      </c>
      <c r="D15" s="109">
        <v>1</v>
      </c>
      <c r="E15" s="105">
        <v>6</v>
      </c>
      <c r="F15" s="100">
        <v>1</v>
      </c>
      <c r="G15" s="106">
        <f t="shared" si="1"/>
        <v>6</v>
      </c>
      <c r="H15" s="102">
        <v>28.35</v>
      </c>
      <c r="I15" s="30">
        <f t="shared" si="0"/>
        <v>170.10000000000002</v>
      </c>
      <c r="K15" s="15"/>
      <c r="L15" s="96"/>
    </row>
    <row r="16" spans="2:12" x14ac:dyDescent="0.3">
      <c r="B16" s="6" t="s">
        <v>126</v>
      </c>
      <c r="C16" s="7" t="s">
        <v>53</v>
      </c>
      <c r="D16" s="109">
        <v>8</v>
      </c>
      <c r="E16" s="105">
        <v>6</v>
      </c>
      <c r="F16" s="100">
        <v>1</v>
      </c>
      <c r="G16" s="106">
        <f t="shared" si="1"/>
        <v>6</v>
      </c>
      <c r="H16" s="102">
        <v>30.240000000000002</v>
      </c>
      <c r="I16" s="30">
        <f t="shared" si="0"/>
        <v>1451.52</v>
      </c>
      <c r="K16" s="15"/>
      <c r="L16" s="15"/>
    </row>
    <row r="17" spans="2:12" x14ac:dyDescent="0.3">
      <c r="B17" s="6" t="s">
        <v>125</v>
      </c>
      <c r="C17" s="7" t="s">
        <v>53</v>
      </c>
      <c r="D17" s="109">
        <v>1</v>
      </c>
      <c r="E17" s="105">
        <v>6</v>
      </c>
      <c r="F17" s="100">
        <v>1</v>
      </c>
      <c r="G17" s="106">
        <f t="shared" si="1"/>
        <v>6</v>
      </c>
      <c r="H17" s="102">
        <v>40.824000000000005</v>
      </c>
      <c r="I17" s="30">
        <f t="shared" si="0"/>
        <v>244.94400000000002</v>
      </c>
      <c r="K17" s="15"/>
      <c r="L17" s="15"/>
    </row>
    <row r="18" spans="2:12" x14ac:dyDescent="0.3">
      <c r="B18" s="6" t="s">
        <v>127</v>
      </c>
      <c r="C18" s="7" t="s">
        <v>53</v>
      </c>
      <c r="D18" s="109">
        <v>1</v>
      </c>
      <c r="E18" s="105">
        <v>6</v>
      </c>
      <c r="F18" s="100">
        <v>1</v>
      </c>
      <c r="G18" s="106">
        <f t="shared" si="1"/>
        <v>6</v>
      </c>
      <c r="H18" s="102">
        <v>68.040000000000006</v>
      </c>
      <c r="I18" s="30">
        <f t="shared" si="0"/>
        <v>408.24</v>
      </c>
      <c r="K18" s="15"/>
      <c r="L18" s="15"/>
    </row>
    <row r="19" spans="2:12" x14ac:dyDescent="0.3">
      <c r="B19" s="6" t="s">
        <v>128</v>
      </c>
      <c r="C19" s="7" t="s">
        <v>53</v>
      </c>
      <c r="D19" s="109">
        <v>1</v>
      </c>
      <c r="E19" s="105">
        <v>6</v>
      </c>
      <c r="F19" s="100">
        <v>1</v>
      </c>
      <c r="G19" s="106">
        <f t="shared" si="1"/>
        <v>6</v>
      </c>
      <c r="H19" s="102">
        <v>44.352000000000004</v>
      </c>
      <c r="I19" s="30">
        <f t="shared" si="0"/>
        <v>266.11200000000002</v>
      </c>
      <c r="K19" s="15"/>
      <c r="L19" s="15"/>
    </row>
    <row r="20" spans="2:12" x14ac:dyDescent="0.3">
      <c r="B20" s="6" t="s">
        <v>151</v>
      </c>
      <c r="C20" s="7" t="s">
        <v>53</v>
      </c>
      <c r="D20" s="109">
        <v>1</v>
      </c>
      <c r="E20" s="105">
        <v>6</v>
      </c>
      <c r="F20" s="100">
        <v>1</v>
      </c>
      <c r="G20" s="106">
        <f t="shared" si="1"/>
        <v>6</v>
      </c>
      <c r="H20" s="102">
        <v>44.352000000000004</v>
      </c>
      <c r="I20" s="30">
        <f t="shared" si="0"/>
        <v>266.11200000000002</v>
      </c>
      <c r="K20" s="15"/>
      <c r="L20" s="15"/>
    </row>
    <row r="21" spans="2:12" ht="15" x14ac:dyDescent="0.3">
      <c r="B21" s="207" t="s">
        <v>1</v>
      </c>
      <c r="C21" s="208"/>
      <c r="D21" s="209"/>
      <c r="E21" s="192"/>
      <c r="F21" s="193"/>
      <c r="G21" s="193"/>
      <c r="H21" s="193"/>
      <c r="I21" s="193"/>
      <c r="L21" s="15"/>
    </row>
    <row r="22" spans="2:12" ht="14.5" x14ac:dyDescent="0.3">
      <c r="B22" s="91" t="s">
        <v>113</v>
      </c>
      <c r="C22" s="7" t="s">
        <v>53</v>
      </c>
      <c r="D22" s="109">
        <v>12</v>
      </c>
      <c r="E22" s="105">
        <v>6</v>
      </c>
      <c r="F22" s="100">
        <v>1</v>
      </c>
      <c r="G22" s="106">
        <f t="shared" si="1"/>
        <v>6</v>
      </c>
      <c r="H22" s="102">
        <v>13.3035</v>
      </c>
      <c r="I22" s="30">
        <f t="shared" ref="I22:I35" si="2">D22*G22*H22</f>
        <v>957.85199999999998</v>
      </c>
      <c r="K22" s="15"/>
      <c r="L22" s="15"/>
    </row>
    <row r="23" spans="2:12" x14ac:dyDescent="0.3">
      <c r="B23" s="91" t="s">
        <v>114</v>
      </c>
      <c r="C23" s="7" t="s">
        <v>53</v>
      </c>
      <c r="D23" s="109">
        <v>24</v>
      </c>
      <c r="E23" s="105">
        <v>6</v>
      </c>
      <c r="F23" s="100">
        <v>1</v>
      </c>
      <c r="G23" s="106">
        <f t="shared" si="1"/>
        <v>6</v>
      </c>
      <c r="H23" s="102">
        <v>48.783000000000001</v>
      </c>
      <c r="I23" s="30">
        <f t="shared" si="2"/>
        <v>7024.7520000000004</v>
      </c>
      <c r="K23" s="15"/>
      <c r="L23" s="15"/>
    </row>
    <row r="24" spans="2:12" x14ac:dyDescent="0.3">
      <c r="B24" s="91" t="s">
        <v>115</v>
      </c>
      <c r="C24" s="7" t="s">
        <v>53</v>
      </c>
      <c r="D24" s="109">
        <v>18</v>
      </c>
      <c r="E24" s="105">
        <v>6</v>
      </c>
      <c r="F24" s="100">
        <v>1</v>
      </c>
      <c r="G24" s="106">
        <f t="shared" si="1"/>
        <v>6</v>
      </c>
      <c r="H24" s="102">
        <v>88.704000000000008</v>
      </c>
      <c r="I24" s="30">
        <f t="shared" si="2"/>
        <v>9580.0320000000011</v>
      </c>
      <c r="K24" s="15"/>
      <c r="L24" s="15"/>
    </row>
    <row r="25" spans="2:12" x14ac:dyDescent="0.3">
      <c r="B25" s="91" t="s">
        <v>116</v>
      </c>
      <c r="C25" s="7" t="s">
        <v>53</v>
      </c>
      <c r="D25" s="109">
        <v>8</v>
      </c>
      <c r="E25" s="105">
        <v>6</v>
      </c>
      <c r="F25" s="100">
        <v>1</v>
      </c>
      <c r="G25" s="106">
        <f t="shared" si="1"/>
        <v>6</v>
      </c>
      <c r="H25" s="102">
        <v>160.14600000000002</v>
      </c>
      <c r="I25" s="30">
        <f t="shared" si="2"/>
        <v>7687.0080000000007</v>
      </c>
      <c r="K25" s="15"/>
      <c r="L25" s="15"/>
    </row>
    <row r="26" spans="2:12" x14ac:dyDescent="0.3">
      <c r="B26" s="91" t="s">
        <v>117</v>
      </c>
      <c r="C26" s="7" t="s">
        <v>53</v>
      </c>
      <c r="D26" s="109">
        <v>1</v>
      </c>
      <c r="E26" s="105">
        <v>6</v>
      </c>
      <c r="F26" s="100">
        <v>1</v>
      </c>
      <c r="G26" s="106">
        <f t="shared" si="1"/>
        <v>6</v>
      </c>
      <c r="H26" s="102">
        <v>136.08000000000001</v>
      </c>
      <c r="I26" s="30">
        <f t="shared" si="2"/>
        <v>816.48</v>
      </c>
      <c r="K26" s="15"/>
      <c r="L26" s="15"/>
    </row>
    <row r="27" spans="2:12" x14ac:dyDescent="0.3">
      <c r="B27" s="91" t="s">
        <v>118</v>
      </c>
      <c r="C27" s="7" t="s">
        <v>53</v>
      </c>
      <c r="D27" s="109">
        <v>1</v>
      </c>
      <c r="E27" s="105">
        <v>6</v>
      </c>
      <c r="F27" s="100">
        <v>1</v>
      </c>
      <c r="G27" s="106">
        <f t="shared" si="1"/>
        <v>6</v>
      </c>
      <c r="H27" s="102">
        <v>88.451999999999998</v>
      </c>
      <c r="I27" s="30">
        <f t="shared" si="2"/>
        <v>530.71199999999999</v>
      </c>
      <c r="K27" s="15"/>
      <c r="L27" s="15"/>
    </row>
    <row r="28" spans="2:12" x14ac:dyDescent="0.3">
      <c r="B28" s="91" t="s">
        <v>36</v>
      </c>
      <c r="C28" s="7" t="s">
        <v>53</v>
      </c>
      <c r="D28" s="109">
        <v>1</v>
      </c>
      <c r="E28" s="105">
        <v>6</v>
      </c>
      <c r="F28" s="100">
        <v>1</v>
      </c>
      <c r="G28" s="106">
        <f t="shared" si="1"/>
        <v>6</v>
      </c>
      <c r="H28" s="102">
        <v>128.52000000000001</v>
      </c>
      <c r="I28" s="30">
        <f t="shared" si="2"/>
        <v>771.12000000000012</v>
      </c>
      <c r="K28" s="15"/>
      <c r="L28" s="15"/>
    </row>
    <row r="29" spans="2:12" x14ac:dyDescent="0.3">
      <c r="B29" s="91" t="s">
        <v>119</v>
      </c>
      <c r="C29" s="7" t="s">
        <v>53</v>
      </c>
      <c r="D29" s="109">
        <v>1</v>
      </c>
      <c r="E29" s="105">
        <v>6</v>
      </c>
      <c r="F29" s="100">
        <v>1</v>
      </c>
      <c r="G29" s="106">
        <f t="shared" si="1"/>
        <v>6</v>
      </c>
      <c r="H29" s="102">
        <v>20.412000000000003</v>
      </c>
      <c r="I29" s="30">
        <f t="shared" si="2"/>
        <v>122.47200000000001</v>
      </c>
      <c r="K29" s="15"/>
      <c r="L29" s="15"/>
    </row>
    <row r="30" spans="2:12" x14ac:dyDescent="0.3">
      <c r="B30" s="91" t="s">
        <v>120</v>
      </c>
      <c r="C30" s="7" t="s">
        <v>53</v>
      </c>
      <c r="D30" s="109">
        <v>1</v>
      </c>
      <c r="E30" s="105">
        <v>6</v>
      </c>
      <c r="F30" s="100">
        <v>1</v>
      </c>
      <c r="G30" s="106">
        <f t="shared" si="1"/>
        <v>6</v>
      </c>
      <c r="H30" s="102">
        <v>54.6</v>
      </c>
      <c r="I30" s="30">
        <f t="shared" si="2"/>
        <v>327.60000000000002</v>
      </c>
      <c r="K30" s="15"/>
      <c r="L30" s="15"/>
    </row>
    <row r="31" spans="2:12" x14ac:dyDescent="0.3">
      <c r="B31" s="91" t="s">
        <v>121</v>
      </c>
      <c r="C31" s="7" t="s">
        <v>53</v>
      </c>
      <c r="D31" s="109">
        <v>1</v>
      </c>
      <c r="E31" s="105">
        <v>6</v>
      </c>
      <c r="F31" s="100">
        <v>1</v>
      </c>
      <c r="G31" s="106">
        <f t="shared" si="1"/>
        <v>6</v>
      </c>
      <c r="H31" s="102">
        <v>54.6</v>
      </c>
      <c r="I31" s="30">
        <f t="shared" si="2"/>
        <v>327.60000000000002</v>
      </c>
      <c r="K31" s="15"/>
      <c r="L31" s="15"/>
    </row>
    <row r="32" spans="2:12" x14ac:dyDescent="0.3">
      <c r="B32" s="91" t="s">
        <v>37</v>
      </c>
      <c r="C32" s="7" t="s">
        <v>53</v>
      </c>
      <c r="D32" s="109">
        <v>1</v>
      </c>
      <c r="E32" s="105">
        <v>6</v>
      </c>
      <c r="F32" s="100">
        <v>1</v>
      </c>
      <c r="G32" s="106">
        <f t="shared" si="1"/>
        <v>6</v>
      </c>
      <c r="H32" s="102">
        <v>75.600000000000009</v>
      </c>
      <c r="I32" s="30">
        <f t="shared" si="2"/>
        <v>453.6</v>
      </c>
      <c r="K32" s="15"/>
      <c r="L32" s="15"/>
    </row>
    <row r="33" spans="2:12" x14ac:dyDescent="0.3">
      <c r="B33" s="91" t="s">
        <v>38</v>
      </c>
      <c r="C33" s="7" t="s">
        <v>53</v>
      </c>
      <c r="D33" s="109">
        <v>1</v>
      </c>
      <c r="E33" s="105">
        <v>6</v>
      </c>
      <c r="F33" s="100">
        <v>1</v>
      </c>
      <c r="G33" s="106">
        <f t="shared" si="1"/>
        <v>6</v>
      </c>
      <c r="H33" s="102">
        <v>27.3</v>
      </c>
      <c r="I33" s="30">
        <f t="shared" si="2"/>
        <v>163.80000000000001</v>
      </c>
      <c r="K33" s="15"/>
      <c r="L33" s="15"/>
    </row>
    <row r="34" spans="2:12" x14ac:dyDescent="0.3">
      <c r="B34" s="91" t="s">
        <v>101</v>
      </c>
      <c r="C34" s="7" t="s">
        <v>53</v>
      </c>
      <c r="D34" s="109">
        <v>1</v>
      </c>
      <c r="E34" s="105">
        <v>6</v>
      </c>
      <c r="F34" s="100">
        <v>1</v>
      </c>
      <c r="G34" s="106">
        <f t="shared" si="1"/>
        <v>6</v>
      </c>
      <c r="H34" s="102">
        <v>27.3</v>
      </c>
      <c r="I34" s="30">
        <f t="shared" si="2"/>
        <v>163.80000000000001</v>
      </c>
      <c r="K34" s="15"/>
      <c r="L34" s="15"/>
    </row>
    <row r="35" spans="2:12" x14ac:dyDescent="0.3">
      <c r="B35" s="91" t="s">
        <v>122</v>
      </c>
      <c r="C35" s="11" t="s">
        <v>53</v>
      </c>
      <c r="D35" s="109">
        <v>8</v>
      </c>
      <c r="E35" s="105">
        <v>6</v>
      </c>
      <c r="F35" s="100">
        <v>1</v>
      </c>
      <c r="G35" s="106">
        <f t="shared" si="1"/>
        <v>6</v>
      </c>
      <c r="H35" s="102">
        <v>88.704000000000008</v>
      </c>
      <c r="I35" s="30">
        <f t="shared" si="2"/>
        <v>4257.7920000000004</v>
      </c>
      <c r="K35" s="15"/>
      <c r="L35" s="15"/>
    </row>
    <row r="36" spans="2:12" ht="15" x14ac:dyDescent="0.3">
      <c r="B36" s="207" t="s">
        <v>2</v>
      </c>
      <c r="C36" s="208"/>
      <c r="D36" s="209"/>
      <c r="E36" s="192"/>
      <c r="F36" s="193"/>
      <c r="G36" s="193"/>
      <c r="H36" s="193"/>
      <c r="I36" s="193"/>
      <c r="L36" s="15"/>
    </row>
    <row r="37" spans="2:12" x14ac:dyDescent="0.3">
      <c r="B37" s="91" t="s">
        <v>124</v>
      </c>
      <c r="C37" s="11" t="s">
        <v>53</v>
      </c>
      <c r="D37" s="109">
        <v>2</v>
      </c>
      <c r="E37" s="105">
        <v>6</v>
      </c>
      <c r="F37" s="100">
        <v>1</v>
      </c>
      <c r="G37" s="106">
        <f t="shared" si="1"/>
        <v>6</v>
      </c>
      <c r="H37" s="102">
        <v>262.5</v>
      </c>
      <c r="I37" s="30">
        <f>D37*G37*H37</f>
        <v>3150</v>
      </c>
      <c r="K37" s="15"/>
      <c r="L37" s="15"/>
    </row>
    <row r="38" spans="2:12" x14ac:dyDescent="0.3">
      <c r="B38" s="10" t="s">
        <v>39</v>
      </c>
      <c r="C38" s="11" t="s">
        <v>53</v>
      </c>
      <c r="D38" s="109">
        <v>2</v>
      </c>
      <c r="E38" s="105">
        <v>6</v>
      </c>
      <c r="F38" s="100">
        <v>1</v>
      </c>
      <c r="G38" s="106">
        <f t="shared" si="1"/>
        <v>6</v>
      </c>
      <c r="H38" s="102">
        <v>340.2</v>
      </c>
      <c r="I38" s="30">
        <f>D38*G38*H38</f>
        <v>4082.3999999999996</v>
      </c>
      <c r="K38" s="15"/>
      <c r="L38" s="15"/>
    </row>
    <row r="39" spans="2:12" x14ac:dyDescent="0.3">
      <c r="B39" s="93" t="s">
        <v>123</v>
      </c>
      <c r="C39" s="11" t="s">
        <v>53</v>
      </c>
      <c r="D39" s="109">
        <v>2</v>
      </c>
      <c r="E39" s="105">
        <v>6</v>
      </c>
      <c r="F39" s="100">
        <v>1</v>
      </c>
      <c r="G39" s="106">
        <f t="shared" si="1"/>
        <v>6</v>
      </c>
      <c r="H39" s="102">
        <v>239.505</v>
      </c>
      <c r="I39" s="30">
        <f>D39*G39*H39</f>
        <v>2874.06</v>
      </c>
      <c r="K39" s="15"/>
      <c r="L39" s="15"/>
    </row>
    <row r="40" spans="2:12" ht="15" x14ac:dyDescent="0.3">
      <c r="B40" s="207" t="s">
        <v>3</v>
      </c>
      <c r="C40" s="208"/>
      <c r="D40" s="209"/>
      <c r="E40" s="192"/>
      <c r="F40" s="193"/>
      <c r="G40" s="193"/>
      <c r="H40" s="193"/>
      <c r="I40" s="193"/>
      <c r="L40" s="15"/>
    </row>
    <row r="41" spans="2:12" x14ac:dyDescent="0.3">
      <c r="B41" s="10" t="s">
        <v>4</v>
      </c>
      <c r="C41" s="11" t="s">
        <v>53</v>
      </c>
      <c r="D41" s="109">
        <v>2</v>
      </c>
      <c r="E41" s="105">
        <v>6</v>
      </c>
      <c r="F41" s="100">
        <v>1</v>
      </c>
      <c r="G41" s="106">
        <f t="shared" si="1"/>
        <v>6</v>
      </c>
      <c r="H41" s="102">
        <v>47.900999999999996</v>
      </c>
      <c r="I41" s="30">
        <f t="shared" ref="I41:I47" si="3">D41*G41*H41</f>
        <v>574.8119999999999</v>
      </c>
      <c r="K41" s="15"/>
      <c r="L41" s="15"/>
    </row>
    <row r="42" spans="2:12" x14ac:dyDescent="0.3">
      <c r="B42" s="10" t="s">
        <v>40</v>
      </c>
      <c r="C42" s="11" t="s">
        <v>53</v>
      </c>
      <c r="D42" s="109">
        <v>2</v>
      </c>
      <c r="E42" s="105">
        <v>6</v>
      </c>
      <c r="F42" s="100">
        <v>1</v>
      </c>
      <c r="G42" s="106">
        <f t="shared" si="1"/>
        <v>6</v>
      </c>
      <c r="H42" s="102">
        <v>157.5</v>
      </c>
      <c r="I42" s="30">
        <f t="shared" si="3"/>
        <v>1890</v>
      </c>
      <c r="K42" s="15"/>
      <c r="L42" s="15"/>
    </row>
    <row r="43" spans="2:12" x14ac:dyDescent="0.3">
      <c r="B43" s="91" t="s">
        <v>109</v>
      </c>
      <c r="C43" s="11" t="s">
        <v>53</v>
      </c>
      <c r="D43" s="109">
        <v>2</v>
      </c>
      <c r="E43" s="105">
        <v>6</v>
      </c>
      <c r="F43" s="100">
        <v>1</v>
      </c>
      <c r="G43" s="106">
        <f t="shared" si="1"/>
        <v>6</v>
      </c>
      <c r="H43" s="102">
        <v>153.30000000000001</v>
      </c>
      <c r="I43" s="30">
        <f t="shared" si="3"/>
        <v>1839.6000000000001</v>
      </c>
      <c r="K43" s="15"/>
      <c r="L43" s="15"/>
    </row>
    <row r="44" spans="2:12" x14ac:dyDescent="0.3">
      <c r="B44" s="10" t="s">
        <v>5</v>
      </c>
      <c r="C44" s="11" t="s">
        <v>53</v>
      </c>
      <c r="D44" s="109">
        <v>2</v>
      </c>
      <c r="E44" s="105">
        <v>6</v>
      </c>
      <c r="F44" s="100">
        <v>1</v>
      </c>
      <c r="G44" s="106">
        <f t="shared" si="1"/>
        <v>6</v>
      </c>
      <c r="H44" s="102">
        <v>15.970500000000001</v>
      </c>
      <c r="I44" s="30">
        <f t="shared" si="3"/>
        <v>191.64600000000002</v>
      </c>
      <c r="K44" s="15"/>
      <c r="L44" s="15"/>
    </row>
    <row r="45" spans="2:12" x14ac:dyDescent="0.3">
      <c r="B45" s="10" t="s">
        <v>59</v>
      </c>
      <c r="C45" s="11" t="s">
        <v>58</v>
      </c>
      <c r="D45" s="109">
        <v>2</v>
      </c>
      <c r="E45" s="105">
        <v>6</v>
      </c>
      <c r="F45" s="100">
        <v>1</v>
      </c>
      <c r="G45" s="106">
        <f t="shared" si="1"/>
        <v>6</v>
      </c>
      <c r="H45" s="102">
        <v>26.25</v>
      </c>
      <c r="I45" s="30">
        <f t="shared" si="3"/>
        <v>315</v>
      </c>
      <c r="K45" s="15"/>
      <c r="L45" s="15"/>
    </row>
    <row r="46" spans="2:12" x14ac:dyDescent="0.3">
      <c r="B46" s="10" t="s">
        <v>102</v>
      </c>
      <c r="C46" s="11" t="s">
        <v>53</v>
      </c>
      <c r="D46" s="109">
        <v>1</v>
      </c>
      <c r="E46" s="105">
        <v>6</v>
      </c>
      <c r="F46" s="100">
        <v>1</v>
      </c>
      <c r="G46" s="106">
        <f t="shared" si="1"/>
        <v>6</v>
      </c>
      <c r="H46" s="102">
        <v>236.88</v>
      </c>
      <c r="I46" s="30">
        <f t="shared" si="3"/>
        <v>1421.28</v>
      </c>
      <c r="K46" s="15"/>
      <c r="L46" s="15"/>
    </row>
    <row r="47" spans="2:12" x14ac:dyDescent="0.3">
      <c r="B47" s="91" t="s">
        <v>110</v>
      </c>
      <c r="C47" s="11" t="s">
        <v>53</v>
      </c>
      <c r="D47" s="109">
        <v>1</v>
      </c>
      <c r="E47" s="105">
        <v>6</v>
      </c>
      <c r="F47" s="100">
        <v>1</v>
      </c>
      <c r="G47" s="106">
        <f t="shared" si="1"/>
        <v>6</v>
      </c>
      <c r="H47" s="102">
        <v>159.66300000000001</v>
      </c>
      <c r="I47" s="30">
        <f t="shared" si="3"/>
        <v>957.97800000000007</v>
      </c>
      <c r="K47" s="15"/>
      <c r="L47" s="15"/>
    </row>
    <row r="48" spans="2:12" ht="15" x14ac:dyDescent="0.3">
      <c r="B48" s="207" t="s">
        <v>78</v>
      </c>
      <c r="C48" s="208"/>
      <c r="D48" s="209"/>
      <c r="E48" s="192"/>
      <c r="F48" s="193"/>
      <c r="G48" s="193"/>
      <c r="H48" s="193"/>
      <c r="I48" s="193"/>
      <c r="L48" s="15"/>
    </row>
    <row r="49" spans="2:12" x14ac:dyDescent="0.3">
      <c r="B49" s="93" t="s">
        <v>6</v>
      </c>
      <c r="C49" s="11" t="s">
        <v>53</v>
      </c>
      <c r="D49" s="109">
        <v>1</v>
      </c>
      <c r="E49" s="105">
        <v>6</v>
      </c>
      <c r="F49" s="100">
        <v>1</v>
      </c>
      <c r="G49" s="106">
        <f t="shared" si="1"/>
        <v>6</v>
      </c>
      <c r="H49" s="102">
        <v>420</v>
      </c>
      <c r="I49" s="30">
        <f>D49*G49*H49</f>
        <v>2520</v>
      </c>
      <c r="K49" s="15"/>
      <c r="L49" s="15"/>
    </row>
    <row r="50" spans="2:12" x14ac:dyDescent="0.3">
      <c r="B50" s="93" t="s">
        <v>7</v>
      </c>
      <c r="C50" s="11" t="s">
        <v>53</v>
      </c>
      <c r="D50" s="109">
        <v>2</v>
      </c>
      <c r="E50" s="105">
        <v>6</v>
      </c>
      <c r="F50" s="100">
        <v>1</v>
      </c>
      <c r="G50" s="106">
        <f t="shared" si="1"/>
        <v>6</v>
      </c>
      <c r="H50" s="102">
        <v>294</v>
      </c>
      <c r="I50" s="30">
        <f>D50*G50*H50</f>
        <v>3528</v>
      </c>
      <c r="K50" s="15"/>
      <c r="L50" s="15"/>
    </row>
    <row r="51" spans="2:12" ht="13.5" thickBot="1" x14ac:dyDescent="0.35">
      <c r="B51" s="94" t="s">
        <v>8</v>
      </c>
      <c r="C51" s="145" t="s">
        <v>53</v>
      </c>
      <c r="D51" s="110">
        <v>2</v>
      </c>
      <c r="E51" s="107">
        <v>6</v>
      </c>
      <c r="F51" s="101">
        <v>1</v>
      </c>
      <c r="G51" s="108">
        <f>E51*F51</f>
        <v>6</v>
      </c>
      <c r="H51" s="31">
        <v>294</v>
      </c>
      <c r="I51" s="32">
        <f>D51*G51*H51</f>
        <v>3528</v>
      </c>
      <c r="K51" s="15"/>
      <c r="L51" s="15"/>
    </row>
    <row r="52" spans="2:12" x14ac:dyDescent="0.3">
      <c r="B52" s="3"/>
      <c r="C52" s="33"/>
      <c r="D52" s="37"/>
      <c r="E52" s="54"/>
      <c r="F52" s="54"/>
      <c r="G52" s="54"/>
      <c r="H52" s="34"/>
      <c r="I52" s="34"/>
    </row>
    <row r="53" spans="2:12" ht="15.5" thickBot="1" x14ac:dyDescent="0.45">
      <c r="B53" s="3"/>
      <c r="C53" s="33"/>
      <c r="D53" s="37"/>
      <c r="E53" s="54"/>
      <c r="F53" s="54"/>
      <c r="G53" s="54"/>
      <c r="H53" s="14" t="s">
        <v>156</v>
      </c>
      <c r="I53" s="17">
        <f>SUM(I8:I51)</f>
        <v>65981.286000000007</v>
      </c>
      <c r="K53" s="15"/>
    </row>
    <row r="54" spans="2:12" s="9" customFormat="1" ht="12" customHeight="1" thickBot="1" x14ac:dyDescent="0.35">
      <c r="B54" s="35"/>
      <c r="C54" s="36"/>
      <c r="D54" s="37"/>
      <c r="E54" s="54"/>
      <c r="F54" s="54"/>
      <c r="G54" s="54"/>
      <c r="H54" s="34"/>
      <c r="I54" s="34"/>
    </row>
    <row r="55" spans="2:12" s="9" customFormat="1" ht="13.5" hidden="1" customHeight="1" thickBot="1" x14ac:dyDescent="0.35">
      <c r="B55" s="35"/>
      <c r="C55" s="36"/>
      <c r="D55" s="37"/>
      <c r="E55" s="54"/>
      <c r="F55" s="54"/>
      <c r="G55" s="54"/>
      <c r="H55" s="34"/>
      <c r="I55" s="34"/>
    </row>
    <row r="56" spans="2:12" s="9" customFormat="1" ht="49.5" customHeight="1" x14ac:dyDescent="0.3">
      <c r="B56" s="174" t="s">
        <v>133</v>
      </c>
      <c r="C56" s="201" t="s">
        <v>46</v>
      </c>
      <c r="D56" s="178" t="s">
        <v>69</v>
      </c>
      <c r="E56" s="180" t="s">
        <v>160</v>
      </c>
      <c r="F56" s="182" t="s">
        <v>80</v>
      </c>
      <c r="G56" s="184" t="s">
        <v>153</v>
      </c>
      <c r="H56" s="186" t="s">
        <v>150</v>
      </c>
      <c r="I56" s="188" t="s">
        <v>163</v>
      </c>
    </row>
    <row r="57" spans="2:12" s="9" customFormat="1" ht="41" customHeight="1" thickBot="1" x14ac:dyDescent="0.35">
      <c r="B57" s="196"/>
      <c r="C57" s="202"/>
      <c r="D57" s="197"/>
      <c r="E57" s="190"/>
      <c r="F57" s="198"/>
      <c r="G57" s="199"/>
      <c r="H57" s="200"/>
      <c r="I57" s="191"/>
    </row>
    <row r="58" spans="2:12" s="9" customFormat="1" ht="15.5" customHeight="1" x14ac:dyDescent="0.3">
      <c r="B58" s="210" t="s">
        <v>0</v>
      </c>
      <c r="C58" s="211"/>
      <c r="D58" s="212"/>
      <c r="E58" s="194"/>
      <c r="F58" s="195"/>
      <c r="G58" s="195"/>
      <c r="H58" s="195"/>
      <c r="I58" s="195"/>
    </row>
    <row r="59" spans="2:12" s="9" customFormat="1" x14ac:dyDescent="0.3">
      <c r="B59" s="6" t="s">
        <v>45</v>
      </c>
      <c r="C59" s="11" t="s">
        <v>48</v>
      </c>
      <c r="D59" s="109">
        <v>68</v>
      </c>
      <c r="E59" s="105">
        <v>2</v>
      </c>
      <c r="F59" s="100">
        <v>2</v>
      </c>
      <c r="G59" s="106">
        <f>E59*F59</f>
        <v>4</v>
      </c>
      <c r="H59" s="102">
        <v>4.3512000000000004</v>
      </c>
      <c r="I59" s="30">
        <f>D59*G59*H59</f>
        <v>1183.5264000000002</v>
      </c>
      <c r="K59" s="96"/>
      <c r="L59" s="96"/>
    </row>
    <row r="60" spans="2:12" s="9" customFormat="1" x14ac:dyDescent="0.3">
      <c r="B60" s="6" t="s">
        <v>52</v>
      </c>
      <c r="C60" s="7" t="s">
        <v>53</v>
      </c>
      <c r="D60" s="109">
        <v>6</v>
      </c>
      <c r="E60" s="105">
        <v>2</v>
      </c>
      <c r="F60" s="100">
        <v>2</v>
      </c>
      <c r="G60" s="106">
        <f t="shared" ref="G60:G102" si="4">E60*F60</f>
        <v>4</v>
      </c>
      <c r="H60" s="102">
        <v>10.08</v>
      </c>
      <c r="I60" s="30">
        <f t="shared" ref="I60:I102" si="5">D60*G60*H60</f>
        <v>241.92000000000002</v>
      </c>
      <c r="K60" s="96"/>
      <c r="L60" s="96"/>
    </row>
    <row r="61" spans="2:12" s="9" customFormat="1" x14ac:dyDescent="0.3">
      <c r="B61" s="6" t="s">
        <v>49</v>
      </c>
      <c r="C61" s="7" t="s">
        <v>48</v>
      </c>
      <c r="D61" s="109">
        <v>1</v>
      </c>
      <c r="E61" s="105">
        <v>2</v>
      </c>
      <c r="F61" s="100">
        <v>2</v>
      </c>
      <c r="G61" s="106">
        <f t="shared" si="4"/>
        <v>4</v>
      </c>
      <c r="H61" s="102">
        <v>7.14</v>
      </c>
      <c r="I61" s="30">
        <f t="shared" si="5"/>
        <v>28.56</v>
      </c>
      <c r="K61" s="96"/>
      <c r="L61" s="96"/>
    </row>
    <row r="62" spans="2:12" s="9" customFormat="1" x14ac:dyDescent="0.3">
      <c r="B62" s="8" t="s">
        <v>54</v>
      </c>
      <c r="C62" s="7" t="s">
        <v>53</v>
      </c>
      <c r="D62" s="109">
        <v>1</v>
      </c>
      <c r="E62" s="105">
        <v>2</v>
      </c>
      <c r="F62" s="100">
        <v>2</v>
      </c>
      <c r="G62" s="106">
        <f t="shared" si="4"/>
        <v>4</v>
      </c>
      <c r="H62" s="102">
        <v>13.440000000000001</v>
      </c>
      <c r="I62" s="30">
        <f t="shared" si="5"/>
        <v>53.760000000000005</v>
      </c>
      <c r="K62" s="96"/>
      <c r="L62" s="96"/>
    </row>
    <row r="63" spans="2:12" s="9" customFormat="1" x14ac:dyDescent="0.3">
      <c r="B63" s="6" t="s">
        <v>50</v>
      </c>
      <c r="C63" s="7" t="s">
        <v>48</v>
      </c>
      <c r="D63" s="109">
        <v>1</v>
      </c>
      <c r="E63" s="105">
        <v>2</v>
      </c>
      <c r="F63" s="100">
        <v>2</v>
      </c>
      <c r="G63" s="106">
        <f t="shared" si="4"/>
        <v>4</v>
      </c>
      <c r="H63" s="102">
        <v>10.08</v>
      </c>
      <c r="I63" s="30">
        <f t="shared" si="5"/>
        <v>40.32</v>
      </c>
      <c r="K63" s="96"/>
      <c r="L63" s="96"/>
    </row>
    <row r="64" spans="2:12" s="9" customFormat="1" x14ac:dyDescent="0.3">
      <c r="B64" s="8" t="s">
        <v>55</v>
      </c>
      <c r="C64" s="7" t="s">
        <v>53</v>
      </c>
      <c r="D64" s="109">
        <v>1</v>
      </c>
      <c r="E64" s="105">
        <v>2</v>
      </c>
      <c r="F64" s="100">
        <v>2</v>
      </c>
      <c r="G64" s="106">
        <f t="shared" si="4"/>
        <v>4</v>
      </c>
      <c r="H64" s="102">
        <v>17.64</v>
      </c>
      <c r="I64" s="30">
        <f t="shared" si="5"/>
        <v>70.56</v>
      </c>
      <c r="K64" s="96"/>
      <c r="L64" s="96"/>
    </row>
    <row r="65" spans="2:12" s="9" customFormat="1" x14ac:dyDescent="0.3">
      <c r="B65" s="8" t="s">
        <v>51</v>
      </c>
      <c r="C65" s="7" t="s">
        <v>48</v>
      </c>
      <c r="D65" s="109">
        <v>1</v>
      </c>
      <c r="E65" s="105">
        <v>2</v>
      </c>
      <c r="F65" s="100">
        <v>2</v>
      </c>
      <c r="G65" s="106">
        <f t="shared" si="4"/>
        <v>4</v>
      </c>
      <c r="H65" s="102">
        <v>10.920000000000002</v>
      </c>
      <c r="I65" s="30">
        <f t="shared" si="5"/>
        <v>43.680000000000007</v>
      </c>
      <c r="K65" s="96"/>
      <c r="L65" s="96"/>
    </row>
    <row r="66" spans="2:12" s="9" customFormat="1" x14ac:dyDescent="0.3">
      <c r="B66" s="8" t="s">
        <v>56</v>
      </c>
      <c r="C66" s="7" t="s">
        <v>53</v>
      </c>
      <c r="D66" s="109">
        <v>1</v>
      </c>
      <c r="E66" s="105">
        <v>2</v>
      </c>
      <c r="F66" s="100">
        <v>2</v>
      </c>
      <c r="G66" s="106">
        <f t="shared" si="4"/>
        <v>4</v>
      </c>
      <c r="H66" s="102">
        <v>22.680000000000003</v>
      </c>
      <c r="I66" s="30">
        <f t="shared" si="5"/>
        <v>90.720000000000013</v>
      </c>
      <c r="K66" s="96"/>
      <c r="L66" s="96"/>
    </row>
    <row r="67" spans="2:12" s="9" customFormat="1" x14ac:dyDescent="0.3">
      <c r="B67" s="6" t="s">
        <v>98</v>
      </c>
      <c r="C67" s="7" t="s">
        <v>53</v>
      </c>
      <c r="D67" s="109">
        <v>8</v>
      </c>
      <c r="E67" s="105">
        <v>2</v>
      </c>
      <c r="F67" s="100">
        <v>2</v>
      </c>
      <c r="G67" s="106">
        <f t="shared" si="4"/>
        <v>4</v>
      </c>
      <c r="H67" s="102">
        <v>24.192</v>
      </c>
      <c r="I67" s="30">
        <f t="shared" si="5"/>
        <v>774.14400000000001</v>
      </c>
      <c r="K67" s="96"/>
      <c r="L67" s="96"/>
    </row>
    <row r="68" spans="2:12" s="9" customFormat="1" x14ac:dyDescent="0.3">
      <c r="B68" s="6" t="s">
        <v>97</v>
      </c>
      <c r="C68" s="7" t="s">
        <v>53</v>
      </c>
      <c r="D68" s="109">
        <v>1</v>
      </c>
      <c r="E68" s="105">
        <v>2</v>
      </c>
      <c r="F68" s="100">
        <v>2</v>
      </c>
      <c r="G68" s="106">
        <f t="shared" si="4"/>
        <v>4</v>
      </c>
      <c r="H68" s="102">
        <v>32.659199999999998</v>
      </c>
      <c r="I68" s="30">
        <f t="shared" si="5"/>
        <v>130.63679999999999</v>
      </c>
      <c r="K68" s="96"/>
      <c r="L68" s="96"/>
    </row>
    <row r="69" spans="2:12" s="9" customFormat="1" x14ac:dyDescent="0.3">
      <c r="B69" s="6" t="s">
        <v>99</v>
      </c>
      <c r="C69" s="7" t="s">
        <v>53</v>
      </c>
      <c r="D69" s="109">
        <v>1</v>
      </c>
      <c r="E69" s="105">
        <v>2</v>
      </c>
      <c r="F69" s="100">
        <v>2</v>
      </c>
      <c r="G69" s="106">
        <f t="shared" si="4"/>
        <v>4</v>
      </c>
      <c r="H69" s="102">
        <v>54.431999999999995</v>
      </c>
      <c r="I69" s="30">
        <f t="shared" si="5"/>
        <v>217.72799999999998</v>
      </c>
      <c r="K69" s="96"/>
      <c r="L69" s="96"/>
    </row>
    <row r="70" spans="2:12" s="9" customFormat="1" x14ac:dyDescent="0.3">
      <c r="B70" s="6" t="s">
        <v>100</v>
      </c>
      <c r="C70" s="7" t="s">
        <v>53</v>
      </c>
      <c r="D70" s="109">
        <v>1</v>
      </c>
      <c r="E70" s="105">
        <v>2</v>
      </c>
      <c r="F70" s="100">
        <v>2</v>
      </c>
      <c r="G70" s="106">
        <f t="shared" si="4"/>
        <v>4</v>
      </c>
      <c r="H70" s="102">
        <v>35.4816</v>
      </c>
      <c r="I70" s="30">
        <f t="shared" si="5"/>
        <v>141.9264</v>
      </c>
      <c r="K70" s="96"/>
      <c r="L70" s="96"/>
    </row>
    <row r="71" spans="2:12" s="9" customFormat="1" x14ac:dyDescent="0.3">
      <c r="B71" s="6" t="s">
        <v>151</v>
      </c>
      <c r="C71" s="7" t="s">
        <v>53</v>
      </c>
      <c r="D71" s="109">
        <v>1</v>
      </c>
      <c r="E71" s="105">
        <v>2</v>
      </c>
      <c r="F71" s="100">
        <v>2</v>
      </c>
      <c r="G71" s="106">
        <f t="shared" si="4"/>
        <v>4</v>
      </c>
      <c r="H71" s="102">
        <v>35.4816</v>
      </c>
      <c r="I71" s="30">
        <f t="shared" si="5"/>
        <v>141.9264</v>
      </c>
      <c r="K71" s="96"/>
      <c r="L71" s="96"/>
    </row>
    <row r="72" spans="2:12" s="9" customFormat="1" ht="15" x14ac:dyDescent="0.3">
      <c r="B72" s="207" t="s">
        <v>1</v>
      </c>
      <c r="C72" s="208"/>
      <c r="D72" s="209"/>
      <c r="E72" s="192"/>
      <c r="F72" s="193"/>
      <c r="G72" s="193"/>
      <c r="H72" s="193"/>
      <c r="I72" s="193"/>
      <c r="K72" s="96"/>
      <c r="L72" s="96"/>
    </row>
    <row r="73" spans="2:12" s="9" customFormat="1" ht="14.5" x14ac:dyDescent="0.3">
      <c r="B73" s="97" t="s">
        <v>113</v>
      </c>
      <c r="C73" s="7" t="s">
        <v>53</v>
      </c>
      <c r="D73" s="109">
        <v>12</v>
      </c>
      <c r="E73" s="105">
        <v>2</v>
      </c>
      <c r="F73" s="100">
        <v>2</v>
      </c>
      <c r="G73" s="106">
        <f t="shared" si="4"/>
        <v>4</v>
      </c>
      <c r="H73" s="102">
        <v>10.642799999999999</v>
      </c>
      <c r="I73" s="30">
        <f t="shared" si="5"/>
        <v>510.85439999999994</v>
      </c>
      <c r="K73" s="96"/>
      <c r="L73" s="96"/>
    </row>
    <row r="74" spans="2:12" s="9" customFormat="1" x14ac:dyDescent="0.3">
      <c r="B74" s="97" t="s">
        <v>114</v>
      </c>
      <c r="C74" s="7" t="s">
        <v>53</v>
      </c>
      <c r="D74" s="109">
        <v>24</v>
      </c>
      <c r="E74" s="105">
        <v>2</v>
      </c>
      <c r="F74" s="100">
        <v>2</v>
      </c>
      <c r="G74" s="106">
        <f t="shared" si="4"/>
        <v>4</v>
      </c>
      <c r="H74" s="102">
        <v>39.026400000000002</v>
      </c>
      <c r="I74" s="30">
        <f t="shared" si="5"/>
        <v>3746.5344000000005</v>
      </c>
      <c r="K74" s="96"/>
      <c r="L74" s="96"/>
    </row>
    <row r="75" spans="2:12" s="9" customFormat="1" x14ac:dyDescent="0.3">
      <c r="B75" s="97" t="s">
        <v>115</v>
      </c>
      <c r="C75" s="7" t="s">
        <v>53</v>
      </c>
      <c r="D75" s="109">
        <v>18</v>
      </c>
      <c r="E75" s="105">
        <v>2</v>
      </c>
      <c r="F75" s="100">
        <v>2</v>
      </c>
      <c r="G75" s="106">
        <f t="shared" si="4"/>
        <v>4</v>
      </c>
      <c r="H75" s="102">
        <v>70.963200000000001</v>
      </c>
      <c r="I75" s="30">
        <f t="shared" si="5"/>
        <v>5109.3504000000003</v>
      </c>
      <c r="K75" s="96"/>
      <c r="L75" s="96"/>
    </row>
    <row r="76" spans="2:12" s="9" customFormat="1" x14ac:dyDescent="0.3">
      <c r="B76" s="97" t="s">
        <v>116</v>
      </c>
      <c r="C76" s="7" t="s">
        <v>53</v>
      </c>
      <c r="D76" s="109">
        <v>8</v>
      </c>
      <c r="E76" s="105">
        <v>2</v>
      </c>
      <c r="F76" s="100">
        <v>2</v>
      </c>
      <c r="G76" s="106">
        <f t="shared" si="4"/>
        <v>4</v>
      </c>
      <c r="H76" s="102">
        <v>128.11680000000001</v>
      </c>
      <c r="I76" s="30">
        <f t="shared" si="5"/>
        <v>4099.7376000000004</v>
      </c>
      <c r="K76" s="96"/>
      <c r="L76" s="96"/>
    </row>
    <row r="77" spans="2:12" s="9" customFormat="1" x14ac:dyDescent="0.3">
      <c r="B77" s="97" t="s">
        <v>117</v>
      </c>
      <c r="C77" s="7" t="s">
        <v>53</v>
      </c>
      <c r="D77" s="109">
        <v>1</v>
      </c>
      <c r="E77" s="105">
        <v>2</v>
      </c>
      <c r="F77" s="100">
        <v>2</v>
      </c>
      <c r="G77" s="106">
        <f t="shared" si="4"/>
        <v>4</v>
      </c>
      <c r="H77" s="102">
        <v>108.86399999999999</v>
      </c>
      <c r="I77" s="30">
        <f t="shared" si="5"/>
        <v>435.45599999999996</v>
      </c>
      <c r="K77" s="96"/>
      <c r="L77" s="96"/>
    </row>
    <row r="78" spans="2:12" s="9" customFormat="1" x14ac:dyDescent="0.3">
      <c r="B78" s="97" t="s">
        <v>118</v>
      </c>
      <c r="C78" s="7" t="s">
        <v>53</v>
      </c>
      <c r="D78" s="109">
        <v>1</v>
      </c>
      <c r="E78" s="105">
        <v>2</v>
      </c>
      <c r="F78" s="100">
        <v>2</v>
      </c>
      <c r="G78" s="106">
        <f t="shared" si="4"/>
        <v>4</v>
      </c>
      <c r="H78" s="102">
        <v>70.761600000000001</v>
      </c>
      <c r="I78" s="30">
        <f t="shared" si="5"/>
        <v>283.04640000000001</v>
      </c>
      <c r="K78" s="96"/>
      <c r="L78" s="96"/>
    </row>
    <row r="79" spans="2:12" s="9" customFormat="1" x14ac:dyDescent="0.3">
      <c r="B79" s="97" t="s">
        <v>36</v>
      </c>
      <c r="C79" s="7" t="s">
        <v>53</v>
      </c>
      <c r="D79" s="109">
        <v>1</v>
      </c>
      <c r="E79" s="105">
        <v>2</v>
      </c>
      <c r="F79" s="100">
        <v>2</v>
      </c>
      <c r="G79" s="106">
        <f t="shared" si="4"/>
        <v>4</v>
      </c>
      <c r="H79" s="102">
        <v>102.816</v>
      </c>
      <c r="I79" s="30">
        <f t="shared" si="5"/>
        <v>411.26400000000001</v>
      </c>
      <c r="K79" s="96"/>
      <c r="L79" s="96"/>
    </row>
    <row r="80" spans="2:12" s="9" customFormat="1" x14ac:dyDescent="0.3">
      <c r="B80" s="97" t="s">
        <v>119</v>
      </c>
      <c r="C80" s="7" t="s">
        <v>53</v>
      </c>
      <c r="D80" s="109">
        <v>1</v>
      </c>
      <c r="E80" s="105">
        <v>2</v>
      </c>
      <c r="F80" s="100">
        <v>2</v>
      </c>
      <c r="G80" s="106">
        <f t="shared" si="4"/>
        <v>4</v>
      </c>
      <c r="H80" s="102">
        <v>16.329599999999999</v>
      </c>
      <c r="I80" s="30">
        <f t="shared" si="5"/>
        <v>65.318399999999997</v>
      </c>
      <c r="K80" s="96"/>
      <c r="L80" s="96"/>
    </row>
    <row r="81" spans="2:12" s="9" customFormat="1" x14ac:dyDescent="0.3">
      <c r="B81" s="97" t="s">
        <v>120</v>
      </c>
      <c r="C81" s="7" t="s">
        <v>53</v>
      </c>
      <c r="D81" s="109">
        <v>1</v>
      </c>
      <c r="E81" s="105">
        <v>2</v>
      </c>
      <c r="F81" s="100">
        <v>2</v>
      </c>
      <c r="G81" s="106">
        <f t="shared" si="4"/>
        <v>4</v>
      </c>
      <c r="H81" s="102">
        <v>43.680000000000007</v>
      </c>
      <c r="I81" s="30">
        <f t="shared" si="5"/>
        <v>174.72000000000003</v>
      </c>
      <c r="K81" s="96"/>
      <c r="L81" s="96"/>
    </row>
    <row r="82" spans="2:12" s="9" customFormat="1" x14ac:dyDescent="0.3">
      <c r="B82" s="97" t="s">
        <v>121</v>
      </c>
      <c r="C82" s="7" t="s">
        <v>53</v>
      </c>
      <c r="D82" s="109">
        <v>1</v>
      </c>
      <c r="E82" s="105">
        <v>2</v>
      </c>
      <c r="F82" s="100">
        <v>2</v>
      </c>
      <c r="G82" s="106">
        <f t="shared" si="4"/>
        <v>4</v>
      </c>
      <c r="H82" s="102">
        <v>43.680000000000007</v>
      </c>
      <c r="I82" s="30">
        <f t="shared" si="5"/>
        <v>174.72000000000003</v>
      </c>
      <c r="K82" s="96"/>
      <c r="L82" s="96"/>
    </row>
    <row r="83" spans="2:12" s="9" customFormat="1" x14ac:dyDescent="0.3">
      <c r="B83" s="97" t="s">
        <v>37</v>
      </c>
      <c r="C83" s="7" t="s">
        <v>53</v>
      </c>
      <c r="D83" s="109">
        <v>1</v>
      </c>
      <c r="E83" s="105">
        <v>2</v>
      </c>
      <c r="F83" s="100">
        <v>2</v>
      </c>
      <c r="G83" s="106">
        <f t="shared" si="4"/>
        <v>4</v>
      </c>
      <c r="H83" s="102">
        <v>60.48</v>
      </c>
      <c r="I83" s="30">
        <f t="shared" si="5"/>
        <v>241.92</v>
      </c>
      <c r="K83" s="96"/>
      <c r="L83" s="96"/>
    </row>
    <row r="84" spans="2:12" s="9" customFormat="1" x14ac:dyDescent="0.3">
      <c r="B84" s="97" t="s">
        <v>38</v>
      </c>
      <c r="C84" s="7" t="s">
        <v>53</v>
      </c>
      <c r="D84" s="109">
        <v>1</v>
      </c>
      <c r="E84" s="105">
        <v>2</v>
      </c>
      <c r="F84" s="100">
        <v>2</v>
      </c>
      <c r="G84" s="106">
        <f t="shared" si="4"/>
        <v>4</v>
      </c>
      <c r="H84" s="102">
        <v>21.840000000000003</v>
      </c>
      <c r="I84" s="30">
        <f t="shared" si="5"/>
        <v>87.360000000000014</v>
      </c>
      <c r="K84" s="96"/>
      <c r="L84" s="96"/>
    </row>
    <row r="85" spans="2:12" s="9" customFormat="1" x14ac:dyDescent="0.3">
      <c r="B85" s="97" t="s">
        <v>101</v>
      </c>
      <c r="C85" s="7" t="s">
        <v>53</v>
      </c>
      <c r="D85" s="109">
        <v>1</v>
      </c>
      <c r="E85" s="105">
        <v>2</v>
      </c>
      <c r="F85" s="100">
        <v>2</v>
      </c>
      <c r="G85" s="106">
        <f t="shared" si="4"/>
        <v>4</v>
      </c>
      <c r="H85" s="102">
        <v>21.840000000000003</v>
      </c>
      <c r="I85" s="30">
        <f t="shared" si="5"/>
        <v>87.360000000000014</v>
      </c>
      <c r="K85" s="96"/>
      <c r="L85" s="96"/>
    </row>
    <row r="86" spans="2:12" s="9" customFormat="1" x14ac:dyDescent="0.3">
      <c r="B86" s="97" t="s">
        <v>122</v>
      </c>
      <c r="C86" s="11" t="s">
        <v>53</v>
      </c>
      <c r="D86" s="109">
        <v>8</v>
      </c>
      <c r="E86" s="105">
        <v>2</v>
      </c>
      <c r="F86" s="100">
        <v>2</v>
      </c>
      <c r="G86" s="106">
        <f t="shared" si="4"/>
        <v>4</v>
      </c>
      <c r="H86" s="102">
        <v>70.963200000000001</v>
      </c>
      <c r="I86" s="30">
        <f t="shared" si="5"/>
        <v>2270.8224</v>
      </c>
      <c r="K86" s="96"/>
      <c r="L86" s="96"/>
    </row>
    <row r="87" spans="2:12" s="9" customFormat="1" ht="15" x14ac:dyDescent="0.3">
      <c r="B87" s="207" t="s">
        <v>2</v>
      </c>
      <c r="C87" s="208"/>
      <c r="D87" s="209"/>
      <c r="E87" s="192"/>
      <c r="F87" s="193"/>
      <c r="G87" s="193"/>
      <c r="H87" s="193"/>
      <c r="I87" s="193"/>
      <c r="K87" s="96"/>
      <c r="L87" s="96"/>
    </row>
    <row r="88" spans="2:12" s="9" customFormat="1" x14ac:dyDescent="0.3">
      <c r="B88" s="97" t="s">
        <v>124</v>
      </c>
      <c r="C88" s="11" t="s">
        <v>53</v>
      </c>
      <c r="D88" s="109">
        <v>2</v>
      </c>
      <c r="E88" s="105">
        <v>2</v>
      </c>
      <c r="F88" s="100">
        <v>2</v>
      </c>
      <c r="G88" s="106">
        <f t="shared" si="4"/>
        <v>4</v>
      </c>
      <c r="H88" s="102">
        <v>210</v>
      </c>
      <c r="I88" s="30">
        <f t="shared" si="5"/>
        <v>1680</v>
      </c>
      <c r="K88" s="96"/>
      <c r="L88" s="96"/>
    </row>
    <row r="89" spans="2:12" s="9" customFormat="1" x14ac:dyDescent="0.3">
      <c r="B89" s="97" t="s">
        <v>39</v>
      </c>
      <c r="C89" s="11" t="s">
        <v>53</v>
      </c>
      <c r="D89" s="109">
        <v>2</v>
      </c>
      <c r="E89" s="105">
        <v>2</v>
      </c>
      <c r="F89" s="100">
        <v>2</v>
      </c>
      <c r="G89" s="106">
        <f t="shared" si="4"/>
        <v>4</v>
      </c>
      <c r="H89" s="102">
        <v>272.16000000000003</v>
      </c>
      <c r="I89" s="30">
        <f t="shared" si="5"/>
        <v>2177.2800000000002</v>
      </c>
      <c r="K89" s="96"/>
      <c r="L89" s="96"/>
    </row>
    <row r="90" spans="2:12" s="9" customFormat="1" x14ac:dyDescent="0.3">
      <c r="B90" s="92" t="s">
        <v>129</v>
      </c>
      <c r="C90" s="11" t="s">
        <v>53</v>
      </c>
      <c r="D90" s="109">
        <v>2</v>
      </c>
      <c r="E90" s="105">
        <v>2</v>
      </c>
      <c r="F90" s="100">
        <v>2</v>
      </c>
      <c r="G90" s="106">
        <f t="shared" si="4"/>
        <v>4</v>
      </c>
      <c r="H90" s="102">
        <v>191.60399999999998</v>
      </c>
      <c r="I90" s="30">
        <f t="shared" si="5"/>
        <v>1532.8319999999999</v>
      </c>
      <c r="K90" s="96"/>
      <c r="L90" s="96"/>
    </row>
    <row r="91" spans="2:12" s="9" customFormat="1" ht="15" x14ac:dyDescent="0.3">
      <c r="B91" s="207" t="s">
        <v>3</v>
      </c>
      <c r="C91" s="208"/>
      <c r="D91" s="209"/>
      <c r="E91" s="192"/>
      <c r="F91" s="193"/>
      <c r="G91" s="193"/>
      <c r="H91" s="193"/>
      <c r="I91" s="193"/>
      <c r="K91" s="96"/>
      <c r="L91" s="96"/>
    </row>
    <row r="92" spans="2:12" s="9" customFormat="1" x14ac:dyDescent="0.3">
      <c r="B92" s="6" t="s">
        <v>4</v>
      </c>
      <c r="C92" s="11" t="s">
        <v>53</v>
      </c>
      <c r="D92" s="109">
        <v>2</v>
      </c>
      <c r="E92" s="105">
        <v>2</v>
      </c>
      <c r="F92" s="100">
        <v>2</v>
      </c>
      <c r="G92" s="106">
        <f t="shared" si="4"/>
        <v>4</v>
      </c>
      <c r="H92" s="102">
        <v>38.320799999999998</v>
      </c>
      <c r="I92" s="30">
        <f t="shared" si="5"/>
        <v>306.56639999999999</v>
      </c>
      <c r="K92" s="96"/>
      <c r="L92" s="96"/>
    </row>
    <row r="93" spans="2:12" s="9" customFormat="1" x14ac:dyDescent="0.3">
      <c r="B93" s="6" t="s">
        <v>40</v>
      </c>
      <c r="C93" s="11" t="s">
        <v>53</v>
      </c>
      <c r="D93" s="109">
        <v>2</v>
      </c>
      <c r="E93" s="105">
        <v>2</v>
      </c>
      <c r="F93" s="100">
        <v>2</v>
      </c>
      <c r="G93" s="106">
        <f t="shared" si="4"/>
        <v>4</v>
      </c>
      <c r="H93" s="102">
        <v>126</v>
      </c>
      <c r="I93" s="30">
        <f t="shared" si="5"/>
        <v>1008</v>
      </c>
      <c r="K93" s="96"/>
      <c r="L93" s="96"/>
    </row>
    <row r="94" spans="2:12" s="9" customFormat="1" x14ac:dyDescent="0.3">
      <c r="B94" s="97" t="s">
        <v>109</v>
      </c>
      <c r="C94" s="11" t="s">
        <v>53</v>
      </c>
      <c r="D94" s="109">
        <v>2</v>
      </c>
      <c r="E94" s="105">
        <v>2</v>
      </c>
      <c r="F94" s="100">
        <v>2</v>
      </c>
      <c r="G94" s="106">
        <f t="shared" si="4"/>
        <v>4</v>
      </c>
      <c r="H94" s="102">
        <v>122.64</v>
      </c>
      <c r="I94" s="30">
        <f t="shared" si="5"/>
        <v>981.12</v>
      </c>
      <c r="K94" s="96"/>
      <c r="L94" s="96"/>
    </row>
    <row r="95" spans="2:12" s="9" customFormat="1" x14ac:dyDescent="0.3">
      <c r="B95" s="6" t="s">
        <v>5</v>
      </c>
      <c r="C95" s="11" t="s">
        <v>53</v>
      </c>
      <c r="D95" s="109">
        <v>2</v>
      </c>
      <c r="E95" s="105">
        <v>2</v>
      </c>
      <c r="F95" s="100">
        <v>2</v>
      </c>
      <c r="G95" s="106">
        <f t="shared" si="4"/>
        <v>4</v>
      </c>
      <c r="H95" s="102">
        <v>12.776400000000001</v>
      </c>
      <c r="I95" s="30">
        <f t="shared" si="5"/>
        <v>102.21120000000001</v>
      </c>
      <c r="K95" s="96"/>
      <c r="L95" s="96"/>
    </row>
    <row r="96" spans="2:12" s="9" customFormat="1" x14ac:dyDescent="0.3">
      <c r="B96" s="6" t="s">
        <v>59</v>
      </c>
      <c r="C96" s="11" t="s">
        <v>58</v>
      </c>
      <c r="D96" s="109">
        <v>2</v>
      </c>
      <c r="E96" s="105">
        <v>2</v>
      </c>
      <c r="F96" s="100">
        <v>2</v>
      </c>
      <c r="G96" s="106">
        <f t="shared" si="4"/>
        <v>4</v>
      </c>
      <c r="H96" s="102">
        <v>26.25</v>
      </c>
      <c r="I96" s="30">
        <f t="shared" si="5"/>
        <v>210</v>
      </c>
      <c r="K96" s="96"/>
      <c r="L96" s="96"/>
    </row>
    <row r="97" spans="2:12" s="9" customFormat="1" x14ac:dyDescent="0.3">
      <c r="B97" s="6" t="s">
        <v>102</v>
      </c>
      <c r="C97" s="11" t="s">
        <v>53</v>
      </c>
      <c r="D97" s="109">
        <v>1</v>
      </c>
      <c r="E97" s="105">
        <v>2</v>
      </c>
      <c r="F97" s="100">
        <v>2</v>
      </c>
      <c r="G97" s="106">
        <f t="shared" si="4"/>
        <v>4</v>
      </c>
      <c r="H97" s="102">
        <v>189.50399999999999</v>
      </c>
      <c r="I97" s="30">
        <f t="shared" si="5"/>
        <v>758.01599999999996</v>
      </c>
      <c r="K97" s="96"/>
      <c r="L97" s="96"/>
    </row>
    <row r="98" spans="2:12" s="9" customFormat="1" x14ac:dyDescent="0.3">
      <c r="B98" s="97" t="s">
        <v>110</v>
      </c>
      <c r="C98" s="11" t="s">
        <v>53</v>
      </c>
      <c r="D98" s="109">
        <v>1</v>
      </c>
      <c r="E98" s="105">
        <v>2</v>
      </c>
      <c r="F98" s="100">
        <v>2</v>
      </c>
      <c r="G98" s="106">
        <f t="shared" si="4"/>
        <v>4</v>
      </c>
      <c r="H98" s="102">
        <v>127.7304</v>
      </c>
      <c r="I98" s="30">
        <f t="shared" si="5"/>
        <v>510.92160000000001</v>
      </c>
      <c r="K98" s="96"/>
      <c r="L98" s="96"/>
    </row>
    <row r="99" spans="2:12" s="9" customFormat="1" ht="15" x14ac:dyDescent="0.3">
      <c r="B99" s="207" t="s">
        <v>78</v>
      </c>
      <c r="C99" s="208"/>
      <c r="D99" s="209"/>
      <c r="E99" s="192"/>
      <c r="F99" s="193"/>
      <c r="G99" s="193"/>
      <c r="H99" s="193"/>
      <c r="I99" s="193"/>
      <c r="K99" s="96"/>
      <c r="L99" s="96"/>
    </row>
    <row r="100" spans="2:12" s="9" customFormat="1" x14ac:dyDescent="0.3">
      <c r="B100" s="8" t="s">
        <v>6</v>
      </c>
      <c r="C100" s="11" t="s">
        <v>53</v>
      </c>
      <c r="D100" s="109">
        <v>1</v>
      </c>
      <c r="E100" s="105">
        <v>2</v>
      </c>
      <c r="F100" s="100">
        <v>2</v>
      </c>
      <c r="G100" s="106">
        <f t="shared" si="4"/>
        <v>4</v>
      </c>
      <c r="H100" s="102">
        <v>420</v>
      </c>
      <c r="I100" s="30">
        <f t="shared" si="5"/>
        <v>1680</v>
      </c>
      <c r="K100" s="96"/>
      <c r="L100" s="96"/>
    </row>
    <row r="101" spans="2:12" s="9" customFormat="1" x14ac:dyDescent="0.3">
      <c r="B101" s="8" t="s">
        <v>7</v>
      </c>
      <c r="C101" s="11" t="s">
        <v>53</v>
      </c>
      <c r="D101" s="109">
        <v>2</v>
      </c>
      <c r="E101" s="105">
        <v>2</v>
      </c>
      <c r="F101" s="100">
        <v>2</v>
      </c>
      <c r="G101" s="106">
        <f t="shared" si="4"/>
        <v>4</v>
      </c>
      <c r="H101" s="102">
        <v>294</v>
      </c>
      <c r="I101" s="30">
        <f t="shared" si="5"/>
        <v>2352</v>
      </c>
      <c r="K101" s="96"/>
      <c r="L101" s="96"/>
    </row>
    <row r="102" spans="2:12" s="9" customFormat="1" ht="13.5" thickBot="1" x14ac:dyDescent="0.35">
      <c r="B102" s="98" t="s">
        <v>8</v>
      </c>
      <c r="C102" s="145" t="s">
        <v>53</v>
      </c>
      <c r="D102" s="110">
        <v>2</v>
      </c>
      <c r="E102" s="107">
        <v>2</v>
      </c>
      <c r="F102" s="101">
        <v>2</v>
      </c>
      <c r="G102" s="108">
        <f t="shared" si="4"/>
        <v>4</v>
      </c>
      <c r="H102" s="31">
        <v>294</v>
      </c>
      <c r="I102" s="32">
        <f t="shared" si="5"/>
        <v>2352</v>
      </c>
      <c r="K102" s="96"/>
      <c r="L102" s="96"/>
    </row>
    <row r="103" spans="2:12" s="9" customFormat="1" x14ac:dyDescent="0.3">
      <c r="B103" s="35"/>
      <c r="C103" s="36"/>
      <c r="D103" s="37"/>
      <c r="E103" s="54"/>
      <c r="F103" s="54"/>
      <c r="G103" s="54"/>
      <c r="H103" s="34"/>
      <c r="I103" s="34"/>
    </row>
    <row r="104" spans="2:12" s="9" customFormat="1" ht="15.5" thickBot="1" x14ac:dyDescent="0.45">
      <c r="B104" s="35"/>
      <c r="C104" s="36"/>
      <c r="D104" s="37"/>
      <c r="E104" s="54"/>
      <c r="F104" s="54"/>
      <c r="G104" s="54"/>
      <c r="H104" s="14" t="s">
        <v>156</v>
      </c>
      <c r="I104" s="17">
        <f>SUM(I59:I102)</f>
        <v>36508.819199999998</v>
      </c>
      <c r="K104" s="96"/>
    </row>
    <row r="105" spans="2:12" s="9" customFormat="1" x14ac:dyDescent="0.3">
      <c r="B105" s="35"/>
      <c r="C105" s="36"/>
      <c r="D105" s="37"/>
      <c r="E105" s="54"/>
      <c r="F105" s="54"/>
      <c r="G105" s="54"/>
      <c r="H105" s="34"/>
      <c r="I105" s="34"/>
    </row>
    <row r="106" spans="2:12" s="9" customFormat="1" ht="1" customHeight="1" thickBot="1" x14ac:dyDescent="0.35">
      <c r="B106" s="35"/>
      <c r="C106" s="36"/>
      <c r="D106" s="37"/>
      <c r="E106" s="54"/>
      <c r="F106" s="54"/>
      <c r="G106" s="54"/>
      <c r="H106" s="34"/>
      <c r="I106" s="34"/>
    </row>
    <row r="107" spans="2:12" s="9" customFormat="1" ht="38" customHeight="1" x14ac:dyDescent="0.3">
      <c r="B107" s="174" t="s">
        <v>133</v>
      </c>
      <c r="C107" s="176" t="s">
        <v>46</v>
      </c>
      <c r="D107" s="178" t="s">
        <v>69</v>
      </c>
      <c r="E107" s="180" t="s">
        <v>161</v>
      </c>
      <c r="F107" s="182" t="s">
        <v>80</v>
      </c>
      <c r="G107" s="184" t="s">
        <v>153</v>
      </c>
      <c r="H107" s="186" t="s">
        <v>150</v>
      </c>
      <c r="I107" s="188" t="s">
        <v>162</v>
      </c>
    </row>
    <row r="108" spans="2:12" s="9" customFormat="1" ht="58.5" customHeight="1" thickBot="1" x14ac:dyDescent="0.35">
      <c r="B108" s="175"/>
      <c r="C108" s="177"/>
      <c r="D108" s="179"/>
      <c r="E108" s="181"/>
      <c r="F108" s="183"/>
      <c r="G108" s="185"/>
      <c r="H108" s="187"/>
      <c r="I108" s="189"/>
    </row>
    <row r="109" spans="2:12" s="9" customFormat="1" ht="15.5" customHeight="1" x14ac:dyDescent="0.3">
      <c r="B109" s="210" t="s">
        <v>0</v>
      </c>
      <c r="C109" s="211"/>
      <c r="D109" s="211"/>
      <c r="E109" s="215"/>
      <c r="F109" s="216"/>
      <c r="G109" s="216"/>
      <c r="H109" s="216"/>
      <c r="I109" s="217"/>
    </row>
    <row r="110" spans="2:12" s="9" customFormat="1" x14ac:dyDescent="0.3">
      <c r="B110" s="6" t="s">
        <v>45</v>
      </c>
      <c r="C110" s="11" t="s">
        <v>48</v>
      </c>
      <c r="D110" s="103">
        <v>68</v>
      </c>
      <c r="E110" s="105">
        <v>2</v>
      </c>
      <c r="F110" s="100">
        <v>3</v>
      </c>
      <c r="G110" s="146">
        <f>E110*F110</f>
        <v>6</v>
      </c>
      <c r="H110" s="147">
        <v>3.6259999999999999</v>
      </c>
      <c r="I110" s="30">
        <f>D110*G110*H110</f>
        <v>1479.4079999999999</v>
      </c>
      <c r="K110" s="96"/>
      <c r="L110" s="96"/>
    </row>
    <row r="111" spans="2:12" s="9" customFormat="1" x14ac:dyDescent="0.3">
      <c r="B111" s="6" t="s">
        <v>52</v>
      </c>
      <c r="C111" s="7" t="s">
        <v>53</v>
      </c>
      <c r="D111" s="103">
        <v>6</v>
      </c>
      <c r="E111" s="105">
        <v>2</v>
      </c>
      <c r="F111" s="100">
        <v>3</v>
      </c>
      <c r="G111" s="146">
        <f t="shared" ref="G111:G122" si="6">E111*F111</f>
        <v>6</v>
      </c>
      <c r="H111" s="147">
        <v>8.4</v>
      </c>
      <c r="I111" s="30">
        <f t="shared" ref="I111:I122" si="7">D111*G111*H111</f>
        <v>302.40000000000003</v>
      </c>
      <c r="K111" s="96"/>
      <c r="L111" s="96"/>
    </row>
    <row r="112" spans="2:12" s="9" customFormat="1" x14ac:dyDescent="0.3">
      <c r="B112" s="6" t="s">
        <v>49</v>
      </c>
      <c r="C112" s="7" t="s">
        <v>48</v>
      </c>
      <c r="D112" s="103">
        <v>1</v>
      </c>
      <c r="E112" s="105">
        <v>2</v>
      </c>
      <c r="F112" s="100">
        <v>3</v>
      </c>
      <c r="G112" s="146">
        <f t="shared" si="6"/>
        <v>6</v>
      </c>
      <c r="H112" s="147">
        <v>5.95</v>
      </c>
      <c r="I112" s="30">
        <f t="shared" si="7"/>
        <v>35.700000000000003</v>
      </c>
      <c r="K112" s="96"/>
      <c r="L112" s="96"/>
    </row>
    <row r="113" spans="2:12" s="9" customFormat="1" x14ac:dyDescent="0.3">
      <c r="B113" s="8" t="s">
        <v>54</v>
      </c>
      <c r="C113" s="7" t="s">
        <v>53</v>
      </c>
      <c r="D113" s="103">
        <v>1</v>
      </c>
      <c r="E113" s="105">
        <v>2</v>
      </c>
      <c r="F113" s="100">
        <v>3</v>
      </c>
      <c r="G113" s="146">
        <f t="shared" si="6"/>
        <v>6</v>
      </c>
      <c r="H113" s="147">
        <v>11.2</v>
      </c>
      <c r="I113" s="30">
        <f t="shared" si="7"/>
        <v>67.199999999999989</v>
      </c>
      <c r="K113" s="96"/>
      <c r="L113" s="96"/>
    </row>
    <row r="114" spans="2:12" s="9" customFormat="1" x14ac:dyDescent="0.3">
      <c r="B114" s="6" t="s">
        <v>50</v>
      </c>
      <c r="C114" s="7" t="s">
        <v>48</v>
      </c>
      <c r="D114" s="103">
        <v>1</v>
      </c>
      <c r="E114" s="105">
        <v>2</v>
      </c>
      <c r="F114" s="100">
        <v>3</v>
      </c>
      <c r="G114" s="146">
        <f t="shared" si="6"/>
        <v>6</v>
      </c>
      <c r="H114" s="147">
        <v>8.4</v>
      </c>
      <c r="I114" s="30">
        <f t="shared" si="7"/>
        <v>50.400000000000006</v>
      </c>
      <c r="K114" s="96"/>
      <c r="L114" s="96"/>
    </row>
    <row r="115" spans="2:12" s="9" customFormat="1" x14ac:dyDescent="0.3">
      <c r="B115" s="8" t="s">
        <v>55</v>
      </c>
      <c r="C115" s="7" t="s">
        <v>53</v>
      </c>
      <c r="D115" s="103">
        <v>1</v>
      </c>
      <c r="E115" s="105">
        <v>2</v>
      </c>
      <c r="F115" s="100">
        <v>3</v>
      </c>
      <c r="G115" s="146">
        <f t="shared" si="6"/>
        <v>6</v>
      </c>
      <c r="H115" s="147">
        <v>14.700000000000001</v>
      </c>
      <c r="I115" s="30">
        <f t="shared" si="7"/>
        <v>88.2</v>
      </c>
      <c r="K115" s="96"/>
      <c r="L115" s="96"/>
    </row>
    <row r="116" spans="2:12" s="9" customFormat="1" x14ac:dyDescent="0.3">
      <c r="B116" s="8" t="s">
        <v>51</v>
      </c>
      <c r="C116" s="7" t="s">
        <v>48</v>
      </c>
      <c r="D116" s="103">
        <v>1</v>
      </c>
      <c r="E116" s="105">
        <v>2</v>
      </c>
      <c r="F116" s="100">
        <v>3</v>
      </c>
      <c r="G116" s="146">
        <f t="shared" si="6"/>
        <v>6</v>
      </c>
      <c r="H116" s="147">
        <v>9.1</v>
      </c>
      <c r="I116" s="30">
        <f t="shared" si="7"/>
        <v>54.599999999999994</v>
      </c>
      <c r="K116" s="96"/>
      <c r="L116" s="96"/>
    </row>
    <row r="117" spans="2:12" s="9" customFormat="1" x14ac:dyDescent="0.3">
      <c r="B117" s="8" t="s">
        <v>56</v>
      </c>
      <c r="C117" s="7" t="s">
        <v>53</v>
      </c>
      <c r="D117" s="103">
        <v>1</v>
      </c>
      <c r="E117" s="105">
        <v>2</v>
      </c>
      <c r="F117" s="100">
        <v>3</v>
      </c>
      <c r="G117" s="146">
        <f t="shared" si="6"/>
        <v>6</v>
      </c>
      <c r="H117" s="147">
        <v>18.900000000000002</v>
      </c>
      <c r="I117" s="30">
        <f t="shared" si="7"/>
        <v>113.4</v>
      </c>
      <c r="K117" s="96"/>
      <c r="L117" s="96"/>
    </row>
    <row r="118" spans="2:12" s="9" customFormat="1" x14ac:dyDescent="0.3">
      <c r="B118" s="6" t="s">
        <v>98</v>
      </c>
      <c r="C118" s="7" t="s">
        <v>53</v>
      </c>
      <c r="D118" s="103">
        <v>8</v>
      </c>
      <c r="E118" s="105">
        <v>2</v>
      </c>
      <c r="F118" s="100">
        <v>3</v>
      </c>
      <c r="G118" s="146">
        <f t="shared" si="6"/>
        <v>6</v>
      </c>
      <c r="H118" s="147">
        <v>20.16</v>
      </c>
      <c r="I118" s="30">
        <f t="shared" si="7"/>
        <v>967.68000000000006</v>
      </c>
      <c r="K118" s="96"/>
      <c r="L118" s="96"/>
    </row>
    <row r="119" spans="2:12" s="9" customFormat="1" x14ac:dyDescent="0.3">
      <c r="B119" s="6" t="s">
        <v>97</v>
      </c>
      <c r="C119" s="7" t="s">
        <v>53</v>
      </c>
      <c r="D119" s="103">
        <v>1</v>
      </c>
      <c r="E119" s="105">
        <v>2</v>
      </c>
      <c r="F119" s="100">
        <v>3</v>
      </c>
      <c r="G119" s="146">
        <f t="shared" si="6"/>
        <v>6</v>
      </c>
      <c r="H119" s="147">
        <v>27.216000000000005</v>
      </c>
      <c r="I119" s="30">
        <f t="shared" si="7"/>
        <v>163.29600000000002</v>
      </c>
      <c r="K119" s="96"/>
      <c r="L119" s="96"/>
    </row>
    <row r="120" spans="2:12" s="9" customFormat="1" x14ac:dyDescent="0.3">
      <c r="B120" s="6" t="s">
        <v>99</v>
      </c>
      <c r="C120" s="7" t="s">
        <v>53</v>
      </c>
      <c r="D120" s="103">
        <v>1</v>
      </c>
      <c r="E120" s="105">
        <v>2</v>
      </c>
      <c r="F120" s="100">
        <v>3</v>
      </c>
      <c r="G120" s="146">
        <f t="shared" si="6"/>
        <v>6</v>
      </c>
      <c r="H120" s="147">
        <v>45.36</v>
      </c>
      <c r="I120" s="30">
        <f t="shared" si="7"/>
        <v>272.15999999999997</v>
      </c>
      <c r="K120" s="96"/>
      <c r="L120" s="96"/>
    </row>
    <row r="121" spans="2:12" s="9" customFormat="1" x14ac:dyDescent="0.3">
      <c r="B121" s="6" t="s">
        <v>100</v>
      </c>
      <c r="C121" s="7" t="s">
        <v>53</v>
      </c>
      <c r="D121" s="103">
        <v>1</v>
      </c>
      <c r="E121" s="105">
        <v>2</v>
      </c>
      <c r="F121" s="100">
        <v>3</v>
      </c>
      <c r="G121" s="146">
        <f t="shared" si="6"/>
        <v>6</v>
      </c>
      <c r="H121" s="147">
        <v>29.568000000000001</v>
      </c>
      <c r="I121" s="30">
        <f t="shared" si="7"/>
        <v>177.40800000000002</v>
      </c>
      <c r="K121" s="96"/>
      <c r="L121" s="96"/>
    </row>
    <row r="122" spans="2:12" s="9" customFormat="1" x14ac:dyDescent="0.3">
      <c r="B122" s="6" t="s">
        <v>151</v>
      </c>
      <c r="C122" s="7" t="s">
        <v>53</v>
      </c>
      <c r="D122" s="103">
        <v>1</v>
      </c>
      <c r="E122" s="105">
        <v>2</v>
      </c>
      <c r="F122" s="100">
        <v>3</v>
      </c>
      <c r="G122" s="146">
        <f t="shared" si="6"/>
        <v>6</v>
      </c>
      <c r="H122" s="147">
        <v>29.568000000000001</v>
      </c>
      <c r="I122" s="30">
        <f t="shared" si="7"/>
        <v>177.40800000000002</v>
      </c>
      <c r="K122" s="96"/>
      <c r="L122" s="96"/>
    </row>
    <row r="123" spans="2:12" s="9" customFormat="1" ht="15" x14ac:dyDescent="0.3">
      <c r="B123" s="207" t="s">
        <v>1</v>
      </c>
      <c r="C123" s="208"/>
      <c r="D123" s="208"/>
      <c r="E123" s="218"/>
      <c r="F123" s="219"/>
      <c r="G123" s="219"/>
      <c r="H123" s="219"/>
      <c r="I123" s="220"/>
      <c r="K123" s="96"/>
      <c r="L123" s="96"/>
    </row>
    <row r="124" spans="2:12" s="9" customFormat="1" ht="14.5" x14ac:dyDescent="0.3">
      <c r="B124" s="97" t="s">
        <v>113</v>
      </c>
      <c r="C124" s="7" t="s">
        <v>53</v>
      </c>
      <c r="D124" s="103">
        <v>12</v>
      </c>
      <c r="E124" s="105">
        <v>2</v>
      </c>
      <c r="F124" s="100">
        <v>3</v>
      </c>
      <c r="G124" s="146">
        <f t="shared" ref="G124:G137" si="8">E124*F124</f>
        <v>6</v>
      </c>
      <c r="H124" s="147">
        <v>8.8690000000000015</v>
      </c>
      <c r="I124" s="30">
        <f t="shared" ref="I124:I137" si="9">D124*G124*H124</f>
        <v>638.5680000000001</v>
      </c>
      <c r="K124" s="96"/>
      <c r="L124" s="96"/>
    </row>
    <row r="125" spans="2:12" s="9" customFormat="1" x14ac:dyDescent="0.3">
      <c r="B125" s="97" t="s">
        <v>114</v>
      </c>
      <c r="C125" s="7" t="s">
        <v>53</v>
      </c>
      <c r="D125" s="103">
        <v>24</v>
      </c>
      <c r="E125" s="105">
        <v>2</v>
      </c>
      <c r="F125" s="100">
        <v>3</v>
      </c>
      <c r="G125" s="146">
        <f t="shared" si="8"/>
        <v>6</v>
      </c>
      <c r="H125" s="147">
        <v>32.521999999999998</v>
      </c>
      <c r="I125" s="30">
        <f t="shared" si="9"/>
        <v>4683.1679999999997</v>
      </c>
      <c r="K125" s="96"/>
      <c r="L125" s="96"/>
    </row>
    <row r="126" spans="2:12" s="9" customFormat="1" x14ac:dyDescent="0.3">
      <c r="B126" s="97" t="s">
        <v>115</v>
      </c>
      <c r="C126" s="7" t="s">
        <v>53</v>
      </c>
      <c r="D126" s="103">
        <v>18</v>
      </c>
      <c r="E126" s="105">
        <v>2</v>
      </c>
      <c r="F126" s="100">
        <v>3</v>
      </c>
      <c r="G126" s="146">
        <f t="shared" si="8"/>
        <v>6</v>
      </c>
      <c r="H126" s="147">
        <v>59.136000000000003</v>
      </c>
      <c r="I126" s="30">
        <f t="shared" si="9"/>
        <v>6386.6880000000001</v>
      </c>
      <c r="K126" s="96"/>
      <c r="L126" s="96"/>
    </row>
    <row r="127" spans="2:12" s="9" customFormat="1" x14ac:dyDescent="0.3">
      <c r="B127" s="97" t="s">
        <v>116</v>
      </c>
      <c r="C127" s="7" t="s">
        <v>53</v>
      </c>
      <c r="D127" s="103">
        <v>8</v>
      </c>
      <c r="E127" s="105">
        <v>2</v>
      </c>
      <c r="F127" s="100">
        <v>3</v>
      </c>
      <c r="G127" s="146">
        <f t="shared" si="8"/>
        <v>6</v>
      </c>
      <c r="H127" s="147">
        <v>106.76400000000001</v>
      </c>
      <c r="I127" s="30">
        <f t="shared" si="9"/>
        <v>5124.6720000000005</v>
      </c>
      <c r="K127" s="96"/>
      <c r="L127" s="96"/>
    </row>
    <row r="128" spans="2:12" s="9" customFormat="1" x14ac:dyDescent="0.3">
      <c r="B128" s="97" t="s">
        <v>117</v>
      </c>
      <c r="C128" s="7" t="s">
        <v>53</v>
      </c>
      <c r="D128" s="103">
        <v>1</v>
      </c>
      <c r="E128" s="105">
        <v>2</v>
      </c>
      <c r="F128" s="100">
        <v>3</v>
      </c>
      <c r="G128" s="146">
        <f t="shared" si="8"/>
        <v>6</v>
      </c>
      <c r="H128" s="147">
        <v>90.72</v>
      </c>
      <c r="I128" s="30">
        <f t="shared" si="9"/>
        <v>544.31999999999994</v>
      </c>
      <c r="K128" s="96"/>
      <c r="L128" s="96"/>
    </row>
    <row r="129" spans="2:12" s="9" customFormat="1" x14ac:dyDescent="0.3">
      <c r="B129" s="97" t="s">
        <v>118</v>
      </c>
      <c r="C129" s="7" t="s">
        <v>53</v>
      </c>
      <c r="D129" s="103">
        <v>1</v>
      </c>
      <c r="E129" s="105">
        <v>2</v>
      </c>
      <c r="F129" s="100">
        <v>3</v>
      </c>
      <c r="G129" s="146">
        <f t="shared" si="8"/>
        <v>6</v>
      </c>
      <c r="H129" s="147">
        <v>58.967999999999996</v>
      </c>
      <c r="I129" s="30">
        <f t="shared" si="9"/>
        <v>353.80799999999999</v>
      </c>
      <c r="K129" s="96"/>
      <c r="L129" s="96"/>
    </row>
    <row r="130" spans="2:12" s="9" customFormat="1" x14ac:dyDescent="0.3">
      <c r="B130" s="97" t="s">
        <v>36</v>
      </c>
      <c r="C130" s="7" t="s">
        <v>53</v>
      </c>
      <c r="D130" s="103">
        <v>1</v>
      </c>
      <c r="E130" s="105">
        <v>2</v>
      </c>
      <c r="F130" s="100">
        <v>3</v>
      </c>
      <c r="G130" s="146">
        <f t="shared" si="8"/>
        <v>6</v>
      </c>
      <c r="H130" s="147">
        <v>85.68</v>
      </c>
      <c r="I130" s="30">
        <f t="shared" si="9"/>
        <v>514.08000000000004</v>
      </c>
      <c r="K130" s="96"/>
      <c r="L130" s="96"/>
    </row>
    <row r="131" spans="2:12" s="9" customFormat="1" x14ac:dyDescent="0.3">
      <c r="B131" s="97" t="s">
        <v>119</v>
      </c>
      <c r="C131" s="7" t="s">
        <v>53</v>
      </c>
      <c r="D131" s="103">
        <v>1</v>
      </c>
      <c r="E131" s="105">
        <v>2</v>
      </c>
      <c r="F131" s="100">
        <v>3</v>
      </c>
      <c r="G131" s="146">
        <f t="shared" si="8"/>
        <v>6</v>
      </c>
      <c r="H131" s="147">
        <v>13.608000000000002</v>
      </c>
      <c r="I131" s="30">
        <f t="shared" si="9"/>
        <v>81.64800000000001</v>
      </c>
      <c r="K131" s="96"/>
      <c r="L131" s="96"/>
    </row>
    <row r="132" spans="2:12" s="9" customFormat="1" x14ac:dyDescent="0.3">
      <c r="B132" s="97" t="s">
        <v>120</v>
      </c>
      <c r="C132" s="7" t="s">
        <v>53</v>
      </c>
      <c r="D132" s="103">
        <v>1</v>
      </c>
      <c r="E132" s="105">
        <v>2</v>
      </c>
      <c r="F132" s="100">
        <v>3</v>
      </c>
      <c r="G132" s="146">
        <f t="shared" si="8"/>
        <v>6</v>
      </c>
      <c r="H132" s="147">
        <v>36.4</v>
      </c>
      <c r="I132" s="30">
        <f t="shared" si="9"/>
        <v>218.39999999999998</v>
      </c>
      <c r="K132" s="96"/>
      <c r="L132" s="96"/>
    </row>
    <row r="133" spans="2:12" s="9" customFormat="1" x14ac:dyDescent="0.3">
      <c r="B133" s="97" t="s">
        <v>121</v>
      </c>
      <c r="C133" s="7" t="s">
        <v>53</v>
      </c>
      <c r="D133" s="103">
        <v>1</v>
      </c>
      <c r="E133" s="105">
        <v>2</v>
      </c>
      <c r="F133" s="100">
        <v>3</v>
      </c>
      <c r="G133" s="146">
        <f t="shared" si="8"/>
        <v>6</v>
      </c>
      <c r="H133" s="147">
        <v>36.4</v>
      </c>
      <c r="I133" s="30">
        <f t="shared" si="9"/>
        <v>218.39999999999998</v>
      </c>
      <c r="K133" s="96"/>
      <c r="L133" s="96"/>
    </row>
    <row r="134" spans="2:12" s="9" customFormat="1" x14ac:dyDescent="0.3">
      <c r="B134" s="97" t="s">
        <v>37</v>
      </c>
      <c r="C134" s="7" t="s">
        <v>53</v>
      </c>
      <c r="D134" s="103">
        <v>1</v>
      </c>
      <c r="E134" s="105">
        <v>2</v>
      </c>
      <c r="F134" s="100">
        <v>3</v>
      </c>
      <c r="G134" s="146">
        <f t="shared" si="8"/>
        <v>6</v>
      </c>
      <c r="H134" s="147">
        <v>50.400000000000006</v>
      </c>
      <c r="I134" s="30">
        <f t="shared" si="9"/>
        <v>302.40000000000003</v>
      </c>
      <c r="K134" s="96"/>
      <c r="L134" s="96"/>
    </row>
    <row r="135" spans="2:12" s="9" customFormat="1" x14ac:dyDescent="0.3">
      <c r="B135" s="97" t="s">
        <v>38</v>
      </c>
      <c r="C135" s="7" t="s">
        <v>53</v>
      </c>
      <c r="D135" s="103">
        <v>1</v>
      </c>
      <c r="E135" s="105">
        <v>2</v>
      </c>
      <c r="F135" s="100">
        <v>3</v>
      </c>
      <c r="G135" s="146">
        <f t="shared" si="8"/>
        <v>6</v>
      </c>
      <c r="H135" s="147">
        <v>18.2</v>
      </c>
      <c r="I135" s="30">
        <f t="shared" si="9"/>
        <v>109.19999999999999</v>
      </c>
      <c r="K135" s="96"/>
      <c r="L135" s="96"/>
    </row>
    <row r="136" spans="2:12" s="9" customFormat="1" x14ac:dyDescent="0.3">
      <c r="B136" s="97" t="s">
        <v>101</v>
      </c>
      <c r="C136" s="7" t="s">
        <v>53</v>
      </c>
      <c r="D136" s="103">
        <v>1</v>
      </c>
      <c r="E136" s="105">
        <v>2</v>
      </c>
      <c r="F136" s="100">
        <v>3</v>
      </c>
      <c r="G136" s="146">
        <f t="shared" si="8"/>
        <v>6</v>
      </c>
      <c r="H136" s="147">
        <v>18.2</v>
      </c>
      <c r="I136" s="30">
        <f t="shared" si="9"/>
        <v>109.19999999999999</v>
      </c>
      <c r="K136" s="96"/>
      <c r="L136" s="96"/>
    </row>
    <row r="137" spans="2:12" s="9" customFormat="1" x14ac:dyDescent="0.3">
      <c r="B137" s="97" t="s">
        <v>122</v>
      </c>
      <c r="C137" s="11" t="s">
        <v>53</v>
      </c>
      <c r="D137" s="103">
        <v>8</v>
      </c>
      <c r="E137" s="105">
        <v>2</v>
      </c>
      <c r="F137" s="100">
        <v>3</v>
      </c>
      <c r="G137" s="146">
        <f t="shared" si="8"/>
        <v>6</v>
      </c>
      <c r="H137" s="147">
        <v>59.136000000000003</v>
      </c>
      <c r="I137" s="30">
        <f t="shared" si="9"/>
        <v>2838.5280000000002</v>
      </c>
      <c r="K137" s="96"/>
      <c r="L137" s="96"/>
    </row>
    <row r="138" spans="2:12" s="9" customFormat="1" ht="15" x14ac:dyDescent="0.3">
      <c r="B138" s="207" t="s">
        <v>2</v>
      </c>
      <c r="C138" s="208"/>
      <c r="D138" s="208"/>
      <c r="E138" s="218"/>
      <c r="F138" s="219"/>
      <c r="G138" s="219"/>
      <c r="H138" s="219"/>
      <c r="I138" s="220"/>
      <c r="K138" s="96"/>
      <c r="L138" s="96"/>
    </row>
    <row r="139" spans="2:12" s="9" customFormat="1" x14ac:dyDescent="0.3">
      <c r="B139" s="97" t="s">
        <v>124</v>
      </c>
      <c r="C139" s="11" t="s">
        <v>53</v>
      </c>
      <c r="D139" s="103">
        <v>2</v>
      </c>
      <c r="E139" s="105">
        <v>2</v>
      </c>
      <c r="F139" s="100">
        <v>3</v>
      </c>
      <c r="G139" s="146">
        <f t="shared" ref="G139:G141" si="10">E139*F139</f>
        <v>6</v>
      </c>
      <c r="H139" s="147">
        <v>175</v>
      </c>
      <c r="I139" s="30">
        <f t="shared" ref="I139:I141" si="11">D139*G139*H139</f>
        <v>2100</v>
      </c>
      <c r="K139" s="96"/>
      <c r="L139" s="96"/>
    </row>
    <row r="140" spans="2:12" s="9" customFormat="1" x14ac:dyDescent="0.3">
      <c r="B140" s="6" t="s">
        <v>39</v>
      </c>
      <c r="C140" s="11" t="s">
        <v>53</v>
      </c>
      <c r="D140" s="103">
        <v>2</v>
      </c>
      <c r="E140" s="105">
        <v>2</v>
      </c>
      <c r="F140" s="100">
        <v>3</v>
      </c>
      <c r="G140" s="146">
        <f t="shared" si="10"/>
        <v>6</v>
      </c>
      <c r="H140" s="147">
        <v>226.8</v>
      </c>
      <c r="I140" s="30">
        <f t="shared" si="11"/>
        <v>2721.6000000000004</v>
      </c>
      <c r="K140" s="96"/>
      <c r="L140" s="96"/>
    </row>
    <row r="141" spans="2:12" s="9" customFormat="1" x14ac:dyDescent="0.3">
      <c r="B141" s="8" t="s">
        <v>130</v>
      </c>
      <c r="C141" s="11" t="s">
        <v>53</v>
      </c>
      <c r="D141" s="103">
        <v>2</v>
      </c>
      <c r="E141" s="105">
        <v>2</v>
      </c>
      <c r="F141" s="100">
        <v>3</v>
      </c>
      <c r="G141" s="146">
        <f t="shared" si="10"/>
        <v>6</v>
      </c>
      <c r="H141" s="147">
        <v>159.67000000000002</v>
      </c>
      <c r="I141" s="30">
        <f t="shared" si="11"/>
        <v>1916.0400000000002</v>
      </c>
      <c r="K141" s="96"/>
      <c r="L141" s="96"/>
    </row>
    <row r="142" spans="2:12" s="9" customFormat="1" ht="15" x14ac:dyDescent="0.3">
      <c r="B142" s="207" t="s">
        <v>3</v>
      </c>
      <c r="C142" s="208"/>
      <c r="D142" s="208"/>
      <c r="E142" s="218"/>
      <c r="F142" s="219"/>
      <c r="G142" s="219"/>
      <c r="H142" s="219"/>
      <c r="I142" s="220"/>
      <c r="K142" s="96"/>
      <c r="L142" s="96"/>
    </row>
    <row r="143" spans="2:12" s="9" customFormat="1" x14ac:dyDescent="0.3">
      <c r="B143" s="6" t="s">
        <v>4</v>
      </c>
      <c r="C143" s="11" t="s">
        <v>53</v>
      </c>
      <c r="D143" s="103">
        <v>2</v>
      </c>
      <c r="E143" s="105">
        <v>2</v>
      </c>
      <c r="F143" s="100">
        <v>3</v>
      </c>
      <c r="G143" s="146">
        <f t="shared" ref="G143:G149" si="12">E143*F143</f>
        <v>6</v>
      </c>
      <c r="H143" s="147">
        <v>31.933999999999997</v>
      </c>
      <c r="I143" s="30">
        <f t="shared" ref="I143:I149" si="13">D143*G143*H143</f>
        <v>383.20799999999997</v>
      </c>
      <c r="K143" s="96"/>
      <c r="L143" s="96"/>
    </row>
    <row r="144" spans="2:12" s="9" customFormat="1" x14ac:dyDescent="0.3">
      <c r="B144" s="6" t="s">
        <v>40</v>
      </c>
      <c r="C144" s="11" t="s">
        <v>53</v>
      </c>
      <c r="D144" s="103">
        <v>2</v>
      </c>
      <c r="E144" s="105">
        <v>2</v>
      </c>
      <c r="F144" s="100">
        <v>3</v>
      </c>
      <c r="G144" s="146">
        <f t="shared" si="12"/>
        <v>6</v>
      </c>
      <c r="H144" s="147">
        <v>105</v>
      </c>
      <c r="I144" s="30">
        <f t="shared" si="13"/>
        <v>1260</v>
      </c>
      <c r="K144" s="96"/>
      <c r="L144" s="96"/>
    </row>
    <row r="145" spans="2:12" s="9" customFormat="1" x14ac:dyDescent="0.3">
      <c r="B145" s="97" t="s">
        <v>109</v>
      </c>
      <c r="C145" s="11" t="s">
        <v>53</v>
      </c>
      <c r="D145" s="103">
        <v>2</v>
      </c>
      <c r="E145" s="105">
        <v>2</v>
      </c>
      <c r="F145" s="100">
        <v>3</v>
      </c>
      <c r="G145" s="146">
        <f t="shared" si="12"/>
        <v>6</v>
      </c>
      <c r="H145" s="147">
        <v>102.2</v>
      </c>
      <c r="I145" s="30">
        <f t="shared" si="13"/>
        <v>1226.4000000000001</v>
      </c>
      <c r="K145" s="96"/>
      <c r="L145" s="96"/>
    </row>
    <row r="146" spans="2:12" s="9" customFormat="1" x14ac:dyDescent="0.3">
      <c r="B146" s="6" t="s">
        <v>5</v>
      </c>
      <c r="C146" s="11" t="s">
        <v>53</v>
      </c>
      <c r="D146" s="103">
        <v>2</v>
      </c>
      <c r="E146" s="105">
        <v>2</v>
      </c>
      <c r="F146" s="100">
        <v>3</v>
      </c>
      <c r="G146" s="146">
        <f t="shared" si="12"/>
        <v>6</v>
      </c>
      <c r="H146" s="147">
        <v>10.647</v>
      </c>
      <c r="I146" s="30">
        <f t="shared" si="13"/>
        <v>127.76400000000001</v>
      </c>
      <c r="K146" s="96"/>
      <c r="L146" s="96"/>
    </row>
    <row r="147" spans="2:12" s="9" customFormat="1" x14ac:dyDescent="0.3">
      <c r="B147" s="6" t="s">
        <v>59</v>
      </c>
      <c r="C147" s="11" t="s">
        <v>58</v>
      </c>
      <c r="D147" s="103">
        <v>2</v>
      </c>
      <c r="E147" s="105">
        <v>2</v>
      </c>
      <c r="F147" s="100">
        <v>3</v>
      </c>
      <c r="G147" s="146">
        <f t="shared" si="12"/>
        <v>6</v>
      </c>
      <c r="H147" s="147">
        <v>26.25</v>
      </c>
      <c r="I147" s="30">
        <f t="shared" si="13"/>
        <v>315</v>
      </c>
      <c r="K147" s="96"/>
      <c r="L147" s="96"/>
    </row>
    <row r="148" spans="2:12" s="9" customFormat="1" x14ac:dyDescent="0.3">
      <c r="B148" s="6" t="s">
        <v>102</v>
      </c>
      <c r="C148" s="11" t="s">
        <v>53</v>
      </c>
      <c r="D148" s="103">
        <v>1</v>
      </c>
      <c r="E148" s="105">
        <v>2</v>
      </c>
      <c r="F148" s="100">
        <v>3</v>
      </c>
      <c r="G148" s="146">
        <f t="shared" si="12"/>
        <v>6</v>
      </c>
      <c r="H148" s="147">
        <v>157.92000000000002</v>
      </c>
      <c r="I148" s="30">
        <f t="shared" si="13"/>
        <v>947.5200000000001</v>
      </c>
      <c r="K148" s="96"/>
      <c r="L148" s="96"/>
    </row>
    <row r="149" spans="2:12" s="9" customFormat="1" x14ac:dyDescent="0.3">
      <c r="B149" s="97" t="s">
        <v>110</v>
      </c>
      <c r="C149" s="11" t="s">
        <v>53</v>
      </c>
      <c r="D149" s="103">
        <v>1</v>
      </c>
      <c r="E149" s="105">
        <v>2</v>
      </c>
      <c r="F149" s="100">
        <v>3</v>
      </c>
      <c r="G149" s="146">
        <f t="shared" si="12"/>
        <v>6</v>
      </c>
      <c r="H149" s="147">
        <v>106.44200000000001</v>
      </c>
      <c r="I149" s="30">
        <f t="shared" si="13"/>
        <v>638.65200000000004</v>
      </c>
      <c r="K149" s="96"/>
      <c r="L149" s="96"/>
    </row>
    <row r="150" spans="2:12" s="9" customFormat="1" ht="15" x14ac:dyDescent="0.3">
      <c r="B150" s="207" t="s">
        <v>78</v>
      </c>
      <c r="C150" s="208"/>
      <c r="D150" s="208"/>
      <c r="E150" s="218"/>
      <c r="F150" s="219"/>
      <c r="G150" s="219"/>
      <c r="H150" s="219"/>
      <c r="I150" s="220"/>
      <c r="K150" s="96"/>
      <c r="L150" s="96"/>
    </row>
    <row r="151" spans="2:12" s="9" customFormat="1" x14ac:dyDescent="0.3">
      <c r="B151" s="8" t="s">
        <v>6</v>
      </c>
      <c r="C151" s="11" t="s">
        <v>53</v>
      </c>
      <c r="D151" s="103">
        <v>1</v>
      </c>
      <c r="E151" s="105">
        <v>2</v>
      </c>
      <c r="F151" s="100">
        <v>3</v>
      </c>
      <c r="G151" s="146">
        <f t="shared" ref="G151:G153" si="14">E151*F151</f>
        <v>6</v>
      </c>
      <c r="H151" s="147">
        <v>420</v>
      </c>
      <c r="I151" s="30">
        <f t="shared" ref="I151:I153" si="15">D151*G151*H151</f>
        <v>2520</v>
      </c>
      <c r="K151" s="96"/>
      <c r="L151" s="96"/>
    </row>
    <row r="152" spans="2:12" s="9" customFormat="1" x14ac:dyDescent="0.3">
      <c r="B152" s="8" t="s">
        <v>7</v>
      </c>
      <c r="C152" s="11" t="s">
        <v>53</v>
      </c>
      <c r="D152" s="103">
        <v>2</v>
      </c>
      <c r="E152" s="105">
        <v>2</v>
      </c>
      <c r="F152" s="100">
        <v>3</v>
      </c>
      <c r="G152" s="146">
        <f t="shared" si="14"/>
        <v>6</v>
      </c>
      <c r="H152" s="147">
        <v>294</v>
      </c>
      <c r="I152" s="30">
        <f t="shared" si="15"/>
        <v>3528</v>
      </c>
      <c r="K152" s="96"/>
      <c r="L152" s="96"/>
    </row>
    <row r="153" spans="2:12" s="9" customFormat="1" ht="13.5" thickBot="1" x14ac:dyDescent="0.35">
      <c r="B153" s="98" t="s">
        <v>8</v>
      </c>
      <c r="C153" s="145" t="s">
        <v>53</v>
      </c>
      <c r="D153" s="104">
        <v>2</v>
      </c>
      <c r="E153" s="107">
        <v>2</v>
      </c>
      <c r="F153" s="101">
        <v>3</v>
      </c>
      <c r="G153" s="148">
        <f t="shared" si="14"/>
        <v>6</v>
      </c>
      <c r="H153" s="149">
        <v>294</v>
      </c>
      <c r="I153" s="32">
        <f t="shared" si="15"/>
        <v>3528</v>
      </c>
      <c r="K153" s="96"/>
      <c r="L153" s="96"/>
    </row>
    <row r="154" spans="2:12" s="9" customFormat="1" x14ac:dyDescent="0.3">
      <c r="B154" s="35"/>
      <c r="C154" s="36"/>
      <c r="D154" s="37"/>
      <c r="E154" s="38"/>
      <c r="F154" s="38"/>
      <c r="G154" s="38"/>
      <c r="H154" s="34"/>
      <c r="I154" s="34"/>
    </row>
    <row r="155" spans="2:12" s="9" customFormat="1" ht="15.5" thickBot="1" x14ac:dyDescent="0.45">
      <c r="B155" s="35"/>
      <c r="C155" s="36"/>
      <c r="D155" s="37"/>
      <c r="E155" s="38"/>
      <c r="F155" s="38"/>
      <c r="G155" s="38"/>
      <c r="H155" s="14" t="s">
        <v>156</v>
      </c>
      <c r="I155" s="17">
        <f>SUM(I110:I153)</f>
        <v>47284.524000000012</v>
      </c>
      <c r="K155" s="96"/>
    </row>
    <row r="156" spans="2:12" s="9" customFormat="1" x14ac:dyDescent="0.3">
      <c r="B156" s="35"/>
      <c r="C156" s="36"/>
      <c r="D156" s="37"/>
      <c r="E156" s="38"/>
      <c r="F156" s="38"/>
      <c r="G156" s="38"/>
      <c r="H156" s="34"/>
      <c r="I156" s="34"/>
    </row>
    <row r="157" spans="2:12" ht="13.5" thickBot="1" x14ac:dyDescent="0.35"/>
    <row r="158" spans="2:12" s="12" customFormat="1" ht="42.5" customHeight="1" x14ac:dyDescent="0.3">
      <c r="B158" s="155" t="s">
        <v>62</v>
      </c>
      <c r="C158" s="53" t="s">
        <v>46</v>
      </c>
      <c r="D158" s="53" t="s">
        <v>47</v>
      </c>
      <c r="E158" s="53" t="s">
        <v>154</v>
      </c>
      <c r="F158" s="144" t="s">
        <v>60</v>
      </c>
      <c r="G158" s="157" t="s">
        <v>164</v>
      </c>
      <c r="H158" s="16"/>
      <c r="I158" s="16"/>
    </row>
    <row r="159" spans="2:12" s="13" customFormat="1" ht="13.5" thickBot="1" x14ac:dyDescent="0.35">
      <c r="B159" s="39" t="s">
        <v>63</v>
      </c>
      <c r="C159" s="40" t="s">
        <v>53</v>
      </c>
      <c r="D159" s="111">
        <v>2</v>
      </c>
      <c r="E159" s="108">
        <v>10</v>
      </c>
      <c r="F159" s="31">
        <v>1650</v>
      </c>
      <c r="G159" s="32">
        <f>D159*E159*F159</f>
        <v>33000</v>
      </c>
      <c r="H159" s="16"/>
      <c r="I159" s="16"/>
    </row>
    <row r="160" spans="2:12" x14ac:dyDescent="0.3">
      <c r="H160" s="16"/>
      <c r="I160" s="16"/>
    </row>
    <row r="161" spans="2:9" x14ac:dyDescent="0.3">
      <c r="D161" s="16"/>
      <c r="E161" s="16"/>
      <c r="F161" s="16"/>
      <c r="G161" s="16"/>
      <c r="H161" s="16"/>
      <c r="I161" s="16"/>
    </row>
    <row r="162" spans="2:9" x14ac:dyDescent="0.3">
      <c r="D162" s="16"/>
      <c r="E162" s="16"/>
      <c r="F162" s="16"/>
      <c r="G162" s="16"/>
      <c r="H162" s="16"/>
      <c r="I162" s="16"/>
    </row>
    <row r="163" spans="2:9" ht="15.5" thickBot="1" x14ac:dyDescent="0.45">
      <c r="B163" s="18" t="s">
        <v>74</v>
      </c>
      <c r="C163" s="18"/>
      <c r="D163" s="19">
        <f>I53+I104+I155+G159</f>
        <v>182774.62920000002</v>
      </c>
      <c r="E163" s="16"/>
      <c r="F163" s="151"/>
      <c r="G163" s="16"/>
      <c r="H163" s="16"/>
      <c r="I163" s="16"/>
    </row>
    <row r="164" spans="2:9" ht="15" x14ac:dyDescent="0.4">
      <c r="B164" s="20"/>
      <c r="C164" s="20"/>
      <c r="D164" s="21"/>
      <c r="E164" s="16"/>
      <c r="F164" s="16"/>
      <c r="G164" s="16"/>
      <c r="H164" s="16"/>
      <c r="I164" s="16"/>
    </row>
    <row r="165" spans="2:9" ht="13.5" thickBot="1" x14ac:dyDescent="0.35"/>
    <row r="166" spans="2:9" ht="15.5" thickBot="1" x14ac:dyDescent="0.45">
      <c r="B166" s="22" t="s">
        <v>157</v>
      </c>
      <c r="C166" s="23"/>
      <c r="D166" s="24">
        <f>E8+E59+E110</f>
        <v>10</v>
      </c>
      <c r="E166" s="88"/>
    </row>
    <row r="167" spans="2:9" ht="13.5" thickBot="1" x14ac:dyDescent="0.35"/>
    <row r="168" spans="2:9" ht="15.5" thickBot="1" x14ac:dyDescent="0.45">
      <c r="B168" s="22" t="s">
        <v>158</v>
      </c>
      <c r="C168" s="41"/>
      <c r="D168" s="24">
        <f>G8+G59+G110</f>
        <v>16</v>
      </c>
      <c r="E168" s="89"/>
      <c r="F168" s="16"/>
      <c r="G168" s="16"/>
      <c r="H168" s="16"/>
      <c r="I168" s="16"/>
    </row>
    <row r="169" spans="2:9" ht="15" x14ac:dyDescent="0.4">
      <c r="B169" s="42"/>
      <c r="C169" s="43"/>
      <c r="D169" s="44"/>
      <c r="E169" s="16"/>
      <c r="F169" s="16"/>
      <c r="G169" s="16"/>
      <c r="H169" s="16"/>
      <c r="I169" s="16"/>
    </row>
    <row r="170" spans="2:9" ht="15" x14ac:dyDescent="0.4">
      <c r="C170" s="43"/>
      <c r="D170" s="44"/>
      <c r="E170" s="16"/>
      <c r="F170" s="16"/>
      <c r="G170" s="16"/>
      <c r="H170" s="16"/>
      <c r="I170" s="16"/>
    </row>
    <row r="171" spans="2:9" ht="15" x14ac:dyDescent="0.4">
      <c r="B171" s="42"/>
      <c r="C171" s="43"/>
      <c r="D171" s="44"/>
      <c r="E171" s="16"/>
      <c r="F171" s="16"/>
      <c r="G171" s="16"/>
      <c r="H171" s="49"/>
      <c r="I171" s="16"/>
    </row>
    <row r="172" spans="2:9" ht="15" x14ac:dyDescent="0.3">
      <c r="E172" s="26"/>
      <c r="F172" s="26"/>
      <c r="G172" s="26"/>
      <c r="H172" s="2"/>
      <c r="I172" s="26"/>
    </row>
    <row r="173" spans="2:9" x14ac:dyDescent="0.3">
      <c r="E173" s="16"/>
      <c r="F173" s="46"/>
      <c r="G173" s="46"/>
      <c r="H173" s="46"/>
      <c r="I173" s="46"/>
    </row>
    <row r="174" spans="2:9" x14ac:dyDescent="0.3">
      <c r="E174" s="16"/>
      <c r="F174" s="47"/>
      <c r="G174" s="47"/>
      <c r="H174" s="47"/>
      <c r="I174" s="47"/>
    </row>
    <row r="175" spans="2:9" x14ac:dyDescent="0.3">
      <c r="E175" s="16"/>
      <c r="F175" s="46"/>
      <c r="G175" s="46"/>
      <c r="H175" s="46"/>
      <c r="I175" s="46"/>
    </row>
    <row r="176" spans="2:9" x14ac:dyDescent="0.3">
      <c r="E176" s="16"/>
      <c r="F176" s="47"/>
      <c r="G176" s="47"/>
      <c r="H176" s="47"/>
      <c r="I176" s="47"/>
    </row>
    <row r="177" spans="5:9" ht="15" x14ac:dyDescent="0.3">
      <c r="E177" s="16"/>
      <c r="F177" s="46"/>
      <c r="G177" s="46"/>
      <c r="H177" s="50"/>
      <c r="I177" s="46"/>
    </row>
    <row r="178" spans="5:9" x14ac:dyDescent="0.3">
      <c r="E178" s="16"/>
      <c r="F178" s="48"/>
      <c r="G178" s="48"/>
      <c r="H178" s="48"/>
      <c r="I178" s="48"/>
    </row>
    <row r="179" spans="5:9" ht="15.5" customHeight="1" x14ac:dyDescent="0.3">
      <c r="E179" s="45"/>
      <c r="F179" s="45"/>
      <c r="G179" s="27"/>
      <c r="H179" s="27"/>
      <c r="I179" s="27"/>
    </row>
    <row r="180" spans="5:9" ht="16.5" customHeight="1" x14ac:dyDescent="0.3">
      <c r="E180" s="45"/>
      <c r="F180" s="45"/>
      <c r="G180" s="27"/>
      <c r="H180" s="27"/>
      <c r="I180" s="27"/>
    </row>
    <row r="181" spans="5:9" ht="15.5" customHeight="1" x14ac:dyDescent="0.4">
      <c r="E181" s="28"/>
      <c r="F181" s="28"/>
      <c r="G181" s="28"/>
      <c r="H181" s="28"/>
      <c r="I181" s="28"/>
    </row>
    <row r="182" spans="5:9" ht="16" customHeight="1" x14ac:dyDescent="0.4">
      <c r="E182" s="28"/>
      <c r="F182" s="28"/>
      <c r="G182" s="28"/>
      <c r="H182" s="28"/>
      <c r="I182" s="28"/>
    </row>
  </sheetData>
  <sheetProtection algorithmName="SHA-512" hashValue="xrIJ2gzpMlwWXvqzmn6PXt8tOIlTmY5tWnrRkAMF56RUQHOP0bW2bxqqB1srh5YK5Q3F3i1rROCa0EH6EKu/1w==" saltValue="WZHy1KJjYhQejQH7ygtbng==" spinCount="100000" sheet="1" objects="1" scenarios="1"/>
  <mergeCells count="56">
    <mergeCell ref="E109:I109"/>
    <mergeCell ref="E123:I123"/>
    <mergeCell ref="E138:I138"/>
    <mergeCell ref="E142:I142"/>
    <mergeCell ref="E150:I150"/>
    <mergeCell ref="B109:D109"/>
    <mergeCell ref="B123:D123"/>
    <mergeCell ref="B138:D138"/>
    <mergeCell ref="B142:D142"/>
    <mergeCell ref="B150:D150"/>
    <mergeCell ref="B7:D7"/>
    <mergeCell ref="B21:D21"/>
    <mergeCell ref="B36:D36"/>
    <mergeCell ref="B40:D40"/>
    <mergeCell ref="B48:D48"/>
    <mergeCell ref="E48:I48"/>
    <mergeCell ref="E40:I40"/>
    <mergeCell ref="E36:I36"/>
    <mergeCell ref="E21:I21"/>
    <mergeCell ref="E7:I7"/>
    <mergeCell ref="B72:D72"/>
    <mergeCell ref="B58:D58"/>
    <mergeCell ref="B87:D87"/>
    <mergeCell ref="B91:D91"/>
    <mergeCell ref="B99:D99"/>
    <mergeCell ref="B2:I2"/>
    <mergeCell ref="B3:I3"/>
    <mergeCell ref="B5:B6"/>
    <mergeCell ref="D5:D6"/>
    <mergeCell ref="C5:C6"/>
    <mergeCell ref="E5:E6"/>
    <mergeCell ref="F5:F6"/>
    <mergeCell ref="G5:G6"/>
    <mergeCell ref="H5:H6"/>
    <mergeCell ref="I5:I6"/>
    <mergeCell ref="B56:B57"/>
    <mergeCell ref="D56:D57"/>
    <mergeCell ref="F56:F57"/>
    <mergeCell ref="G56:G57"/>
    <mergeCell ref="H56:H57"/>
    <mergeCell ref="C56:C57"/>
    <mergeCell ref="G107:G108"/>
    <mergeCell ref="H107:H108"/>
    <mergeCell ref="I107:I108"/>
    <mergeCell ref="E56:E57"/>
    <mergeCell ref="I56:I57"/>
    <mergeCell ref="E87:I87"/>
    <mergeCell ref="E91:I91"/>
    <mergeCell ref="E99:I99"/>
    <mergeCell ref="E72:I72"/>
    <mergeCell ref="E58:I58"/>
    <mergeCell ref="B107:B108"/>
    <mergeCell ref="C107:C108"/>
    <mergeCell ref="D107:D108"/>
    <mergeCell ref="E107:E108"/>
    <mergeCell ref="F107:F108"/>
  </mergeCells>
  <phoneticPr fontId="1" type="noConversion"/>
  <pageMargins left="0.25" right="0.25" top="0.75" bottom="0.75" header="0.3" footer="0.3"/>
  <pageSetup paperSize="8" scale="43" orientation="portrait" r:id="rId1"/>
  <customProperties>
    <customPr name="EpmWorksheetKeyString_GUID" r:id="rId2"/>
  </customPropertie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B908B2-641B-490A-8985-986CE74A6814}">
  <sheetPr>
    <pageSetUpPr fitToPage="1"/>
  </sheetPr>
  <dimension ref="B2:AA108"/>
  <sheetViews>
    <sheetView topLeftCell="A37" zoomScale="70" zoomScaleNormal="70" zoomScaleSheetLayoutView="115" workbookViewId="0">
      <selection activeCell="B5" sqref="B5:B6"/>
    </sheetView>
  </sheetViews>
  <sheetFormatPr baseColWidth="10" defaultColWidth="10.6640625" defaultRowHeight="13" x14ac:dyDescent="0.35"/>
  <cols>
    <col min="1" max="1" width="10.6640625" style="254"/>
    <col min="2" max="2" width="90.4140625" style="254" bestFit="1" customWidth="1"/>
    <col min="3" max="3" width="4" style="377" customWidth="1"/>
    <col min="4" max="4" width="12.25" style="254" bestFit="1" customWidth="1"/>
    <col min="5" max="5" width="20.75" style="254" customWidth="1"/>
    <col min="6" max="6" width="25.08203125" style="254" bestFit="1" customWidth="1"/>
    <col min="7" max="7" width="15.58203125" style="254" customWidth="1"/>
    <col min="8" max="8" width="23.75" style="254" customWidth="1"/>
    <col min="9" max="9" width="29" style="254" customWidth="1"/>
    <col min="10" max="10" width="15.5" style="351" customWidth="1"/>
    <col min="11" max="11" width="22" style="351" customWidth="1"/>
    <col min="12" max="12" width="22" style="254" customWidth="1"/>
    <col min="13" max="14" width="22.9140625" style="254" bestFit="1" customWidth="1"/>
    <col min="15" max="16" width="17.83203125" style="254" customWidth="1"/>
    <col min="17" max="17" width="28.58203125" style="254" bestFit="1" customWidth="1"/>
    <col min="18" max="18" width="28.58203125" style="254" customWidth="1"/>
    <col min="19" max="19" width="23.5" style="254" bestFit="1" customWidth="1"/>
    <col min="20" max="20" width="13.1640625" style="254" customWidth="1"/>
    <col min="21" max="21" width="23.33203125" style="254" customWidth="1"/>
    <col min="22" max="22" width="20.9140625" style="254" customWidth="1"/>
    <col min="23" max="23" width="33.83203125" style="254" bestFit="1" customWidth="1"/>
    <col min="24" max="24" width="33.83203125" style="254" customWidth="1"/>
    <col min="25" max="25" width="27.9140625" style="254" bestFit="1" customWidth="1"/>
    <col min="26" max="26" width="14.33203125" style="254" customWidth="1"/>
    <col min="27" max="16384" width="10.6640625" style="254"/>
  </cols>
  <sheetData>
    <row r="2" spans="2:16" s="254" customFormat="1" ht="15" x14ac:dyDescent="0.35">
      <c r="B2" s="252" t="s">
        <v>135</v>
      </c>
      <c r="C2" s="252"/>
      <c r="D2" s="252"/>
      <c r="E2" s="252"/>
      <c r="F2" s="252"/>
      <c r="G2" s="252"/>
      <c r="H2" s="252"/>
      <c r="I2" s="252"/>
      <c r="J2" s="253"/>
      <c r="K2" s="253"/>
      <c r="L2" s="252"/>
      <c r="M2" s="252"/>
      <c r="N2" s="252"/>
      <c r="O2" s="252"/>
      <c r="P2" s="252"/>
    </row>
    <row r="3" spans="2:16" s="254" customFormat="1" ht="15" x14ac:dyDescent="0.35">
      <c r="B3" s="255" t="s">
        <v>70</v>
      </c>
      <c r="C3" s="255"/>
      <c r="D3" s="255"/>
      <c r="E3" s="255"/>
      <c r="F3" s="255"/>
      <c r="G3" s="255"/>
      <c r="H3" s="255"/>
      <c r="I3" s="255"/>
      <c r="J3" s="256"/>
      <c r="K3" s="256"/>
      <c r="L3" s="255"/>
      <c r="M3" s="255"/>
      <c r="N3" s="255"/>
      <c r="O3" s="255"/>
      <c r="P3" s="255"/>
    </row>
    <row r="4" spans="2:16" s="254" customFormat="1" ht="15.5" thickBot="1" x14ac:dyDescent="0.4">
      <c r="B4" s="257"/>
      <c r="C4" s="257"/>
      <c r="D4" s="258"/>
      <c r="E4" s="258"/>
      <c r="F4" s="258"/>
      <c r="G4" s="258"/>
      <c r="H4" s="259"/>
      <c r="I4" s="259"/>
      <c r="J4" s="260"/>
      <c r="K4" s="261"/>
      <c r="L4" s="262"/>
      <c r="M4" s="263"/>
      <c r="N4" s="263"/>
      <c r="O4" s="264"/>
      <c r="P4" s="264"/>
    </row>
    <row r="5" spans="2:16" s="254" customFormat="1" ht="44.5" customHeight="1" x14ac:dyDescent="0.35">
      <c r="B5" s="265" t="s">
        <v>42</v>
      </c>
      <c r="C5" s="266" t="s">
        <v>46</v>
      </c>
      <c r="D5" s="267" t="s">
        <v>69</v>
      </c>
      <c r="E5" s="268" t="s">
        <v>152</v>
      </c>
      <c r="F5" s="269" t="s">
        <v>80</v>
      </c>
      <c r="G5" s="270" t="s">
        <v>153</v>
      </c>
      <c r="H5" s="271" t="s">
        <v>150</v>
      </c>
      <c r="I5" s="272" t="s">
        <v>166</v>
      </c>
      <c r="J5" s="273"/>
      <c r="K5" s="273"/>
      <c r="L5" s="273"/>
      <c r="M5" s="273"/>
      <c r="N5" s="273"/>
    </row>
    <row r="6" spans="2:16" s="254" customFormat="1" ht="46.5" customHeight="1" thickBot="1" x14ac:dyDescent="0.4">
      <c r="B6" s="274"/>
      <c r="C6" s="275"/>
      <c r="D6" s="276"/>
      <c r="E6" s="277"/>
      <c r="F6" s="278"/>
      <c r="G6" s="279"/>
      <c r="H6" s="280"/>
      <c r="I6" s="281"/>
      <c r="J6" s="273"/>
      <c r="K6" s="282"/>
      <c r="L6" s="282"/>
      <c r="M6" s="282"/>
      <c r="N6" s="273"/>
    </row>
    <row r="7" spans="2:16" s="254" customFormat="1" x14ac:dyDescent="0.35">
      <c r="B7" s="283" t="s">
        <v>165</v>
      </c>
      <c r="C7" s="284" t="s">
        <v>53</v>
      </c>
      <c r="D7" s="285">
        <v>3</v>
      </c>
      <c r="E7" s="286">
        <v>6</v>
      </c>
      <c r="F7" s="287">
        <v>1</v>
      </c>
      <c r="G7" s="288">
        <f>E7*F7</f>
        <v>6</v>
      </c>
      <c r="H7" s="289">
        <v>168</v>
      </c>
      <c r="I7" s="290">
        <f>D7*G7*H7</f>
        <v>3024</v>
      </c>
      <c r="J7" s="291"/>
      <c r="K7" s="292"/>
      <c r="L7" s="293"/>
      <c r="M7" s="291"/>
      <c r="N7" s="291"/>
    </row>
    <row r="8" spans="2:16" s="254" customFormat="1" ht="12.5" customHeight="1" x14ac:dyDescent="0.35">
      <c r="B8" s="294" t="s">
        <v>9</v>
      </c>
      <c r="C8" s="295"/>
      <c r="D8" s="295"/>
      <c r="E8" s="296"/>
      <c r="F8" s="297"/>
      <c r="G8" s="297"/>
      <c r="H8" s="296"/>
      <c r="I8" s="298"/>
      <c r="J8" s="299"/>
      <c r="K8" s="299"/>
      <c r="M8" s="291"/>
      <c r="N8" s="291"/>
    </row>
    <row r="9" spans="2:16" s="254" customFormat="1" ht="13" customHeight="1" x14ac:dyDescent="0.35">
      <c r="B9" s="300" t="s">
        <v>66</v>
      </c>
      <c r="C9" s="301" t="s">
        <v>53</v>
      </c>
      <c r="D9" s="302">
        <v>2</v>
      </c>
      <c r="E9" s="303">
        <v>6</v>
      </c>
      <c r="F9" s="304">
        <v>1</v>
      </c>
      <c r="G9" s="305">
        <f t="shared" ref="G9:G32" si="0">E9*F9</f>
        <v>6</v>
      </c>
      <c r="H9" s="306">
        <v>42</v>
      </c>
      <c r="I9" s="307">
        <f t="shared" ref="I9:I32" si="1">D9*G9*H9</f>
        <v>504</v>
      </c>
      <c r="J9" s="291"/>
      <c r="K9" s="292"/>
      <c r="M9" s="291"/>
      <c r="N9" s="291"/>
    </row>
    <row r="10" spans="2:16" s="254" customFormat="1" x14ac:dyDescent="0.35">
      <c r="B10" s="300" t="s">
        <v>67</v>
      </c>
      <c r="C10" s="301" t="s">
        <v>53</v>
      </c>
      <c r="D10" s="302">
        <v>1</v>
      </c>
      <c r="E10" s="303">
        <v>6</v>
      </c>
      <c r="F10" s="304">
        <v>1</v>
      </c>
      <c r="G10" s="305">
        <f t="shared" si="0"/>
        <v>6</v>
      </c>
      <c r="H10" s="306">
        <v>399</v>
      </c>
      <c r="I10" s="307">
        <f t="shared" si="1"/>
        <v>2394</v>
      </c>
      <c r="J10" s="291"/>
      <c r="K10" s="292"/>
      <c r="M10" s="291"/>
      <c r="N10" s="291"/>
    </row>
    <row r="11" spans="2:16" s="254" customFormat="1" ht="15" x14ac:dyDescent="0.35">
      <c r="B11" s="294" t="s">
        <v>68</v>
      </c>
      <c r="C11" s="295"/>
      <c r="D11" s="295"/>
      <c r="E11" s="296"/>
      <c r="F11" s="297"/>
      <c r="G11" s="297"/>
      <c r="H11" s="296"/>
      <c r="I11" s="298"/>
      <c r="J11" s="299"/>
      <c r="K11" s="299"/>
      <c r="M11" s="291"/>
      <c r="N11" s="291"/>
    </row>
    <row r="12" spans="2:16" s="254" customFormat="1" ht="13" customHeight="1" x14ac:dyDescent="0.35">
      <c r="B12" s="308" t="s">
        <v>103</v>
      </c>
      <c r="C12" s="309" t="s">
        <v>53</v>
      </c>
      <c r="D12" s="302">
        <v>3</v>
      </c>
      <c r="E12" s="303">
        <v>6</v>
      </c>
      <c r="F12" s="304">
        <v>1</v>
      </c>
      <c r="G12" s="305">
        <f t="shared" si="0"/>
        <v>6</v>
      </c>
      <c r="H12" s="306">
        <v>42</v>
      </c>
      <c r="I12" s="307">
        <f t="shared" si="1"/>
        <v>756</v>
      </c>
      <c r="J12" s="291"/>
      <c r="K12" s="292"/>
      <c r="M12" s="291"/>
      <c r="N12" s="291"/>
    </row>
    <row r="13" spans="2:16" s="254" customFormat="1" x14ac:dyDescent="0.35">
      <c r="B13" s="310" t="s">
        <v>137</v>
      </c>
      <c r="C13" s="309" t="s">
        <v>53</v>
      </c>
      <c r="D13" s="302">
        <v>3</v>
      </c>
      <c r="E13" s="303">
        <v>6</v>
      </c>
      <c r="F13" s="304">
        <v>1</v>
      </c>
      <c r="G13" s="305">
        <f t="shared" si="0"/>
        <v>6</v>
      </c>
      <c r="H13" s="306">
        <v>84</v>
      </c>
      <c r="I13" s="307">
        <f t="shared" si="1"/>
        <v>1512</v>
      </c>
      <c r="J13" s="291"/>
      <c r="K13" s="292"/>
      <c r="M13" s="291"/>
      <c r="N13" s="291"/>
    </row>
    <row r="14" spans="2:16" s="254" customFormat="1" x14ac:dyDescent="0.35">
      <c r="B14" s="308" t="s">
        <v>10</v>
      </c>
      <c r="C14" s="309" t="s">
        <v>53</v>
      </c>
      <c r="D14" s="302">
        <v>3</v>
      </c>
      <c r="E14" s="303">
        <v>6</v>
      </c>
      <c r="F14" s="304">
        <v>1</v>
      </c>
      <c r="G14" s="305">
        <f t="shared" si="0"/>
        <v>6</v>
      </c>
      <c r="H14" s="306">
        <v>28.003500000000003</v>
      </c>
      <c r="I14" s="307">
        <f t="shared" si="1"/>
        <v>504.06300000000005</v>
      </c>
      <c r="J14" s="291"/>
      <c r="K14" s="292"/>
      <c r="M14" s="291"/>
      <c r="N14" s="291"/>
    </row>
    <row r="15" spans="2:16" s="254" customFormat="1" x14ac:dyDescent="0.35">
      <c r="B15" s="308" t="s">
        <v>11</v>
      </c>
      <c r="C15" s="309" t="s">
        <v>53</v>
      </c>
      <c r="D15" s="302">
        <v>3</v>
      </c>
      <c r="E15" s="303">
        <v>6</v>
      </c>
      <c r="F15" s="304">
        <v>1</v>
      </c>
      <c r="G15" s="305">
        <f t="shared" si="0"/>
        <v>6</v>
      </c>
      <c r="H15" s="306">
        <v>28.003500000000003</v>
      </c>
      <c r="I15" s="307">
        <f t="shared" si="1"/>
        <v>504.06300000000005</v>
      </c>
      <c r="J15" s="291"/>
      <c r="K15" s="292"/>
      <c r="M15" s="291"/>
      <c r="N15" s="291"/>
    </row>
    <row r="16" spans="2:16" s="254" customFormat="1" x14ac:dyDescent="0.35">
      <c r="B16" s="308" t="s">
        <v>104</v>
      </c>
      <c r="C16" s="309" t="s">
        <v>53</v>
      </c>
      <c r="D16" s="302">
        <v>3</v>
      </c>
      <c r="E16" s="303">
        <v>6</v>
      </c>
      <c r="F16" s="304">
        <v>1</v>
      </c>
      <c r="G16" s="305">
        <f t="shared" si="0"/>
        <v>6</v>
      </c>
      <c r="H16" s="306">
        <v>70.350000000000009</v>
      </c>
      <c r="I16" s="307">
        <f t="shared" si="1"/>
        <v>1266.3000000000002</v>
      </c>
      <c r="J16" s="291"/>
      <c r="K16" s="292"/>
      <c r="M16" s="291"/>
      <c r="N16" s="291"/>
    </row>
    <row r="17" spans="2:14" s="254" customFormat="1" ht="15" x14ac:dyDescent="0.35">
      <c r="B17" s="294" t="s">
        <v>108</v>
      </c>
      <c r="C17" s="295"/>
      <c r="D17" s="295"/>
      <c r="E17" s="296"/>
      <c r="F17" s="297"/>
      <c r="G17" s="297"/>
      <c r="H17" s="296"/>
      <c r="I17" s="298"/>
      <c r="J17" s="299"/>
      <c r="K17" s="299"/>
      <c r="M17" s="291"/>
      <c r="N17" s="291"/>
    </row>
    <row r="18" spans="2:14" s="254" customFormat="1" ht="13" customHeight="1" x14ac:dyDescent="0.35">
      <c r="B18" s="311" t="s">
        <v>105</v>
      </c>
      <c r="C18" s="301" t="s">
        <v>53</v>
      </c>
      <c r="D18" s="302">
        <v>2</v>
      </c>
      <c r="E18" s="303">
        <v>6</v>
      </c>
      <c r="F18" s="304">
        <v>1</v>
      </c>
      <c r="G18" s="305">
        <f t="shared" si="0"/>
        <v>6</v>
      </c>
      <c r="H18" s="306">
        <v>63</v>
      </c>
      <c r="I18" s="307">
        <f t="shared" si="1"/>
        <v>756</v>
      </c>
      <c r="J18" s="291"/>
      <c r="K18" s="292"/>
      <c r="M18" s="291"/>
      <c r="N18" s="291"/>
    </row>
    <row r="19" spans="2:14" s="254" customFormat="1" x14ac:dyDescent="0.35">
      <c r="B19" s="312" t="s">
        <v>12</v>
      </c>
      <c r="C19" s="301" t="s">
        <v>53</v>
      </c>
      <c r="D19" s="302">
        <v>1</v>
      </c>
      <c r="E19" s="303">
        <v>6</v>
      </c>
      <c r="F19" s="304">
        <v>1</v>
      </c>
      <c r="G19" s="305">
        <f t="shared" si="0"/>
        <v>6</v>
      </c>
      <c r="H19" s="306">
        <v>140.70000000000002</v>
      </c>
      <c r="I19" s="307">
        <f t="shared" si="1"/>
        <v>844.2</v>
      </c>
      <c r="J19" s="291"/>
      <c r="K19" s="292"/>
      <c r="M19" s="291"/>
      <c r="N19" s="291"/>
    </row>
    <row r="20" spans="2:14" s="254" customFormat="1" x14ac:dyDescent="0.35">
      <c r="B20" s="312" t="s">
        <v>13</v>
      </c>
      <c r="C20" s="301" t="s">
        <v>53</v>
      </c>
      <c r="D20" s="302">
        <v>1</v>
      </c>
      <c r="E20" s="303">
        <v>6</v>
      </c>
      <c r="F20" s="304">
        <v>1</v>
      </c>
      <c r="G20" s="305">
        <f t="shared" si="0"/>
        <v>6</v>
      </c>
      <c r="H20" s="306">
        <v>42</v>
      </c>
      <c r="I20" s="307">
        <f t="shared" si="1"/>
        <v>252</v>
      </c>
      <c r="J20" s="291"/>
      <c r="K20" s="292"/>
      <c r="M20" s="291"/>
      <c r="N20" s="291"/>
    </row>
    <row r="21" spans="2:14" s="254" customFormat="1" x14ac:dyDescent="0.35">
      <c r="B21" s="308" t="s">
        <v>14</v>
      </c>
      <c r="C21" s="301" t="s">
        <v>53</v>
      </c>
      <c r="D21" s="302">
        <v>1</v>
      </c>
      <c r="E21" s="303">
        <v>6</v>
      </c>
      <c r="F21" s="304">
        <v>1</v>
      </c>
      <c r="G21" s="305">
        <f t="shared" si="0"/>
        <v>6</v>
      </c>
      <c r="H21" s="306">
        <v>140.70000000000002</v>
      </c>
      <c r="I21" s="307">
        <f t="shared" si="1"/>
        <v>844.2</v>
      </c>
      <c r="J21" s="291"/>
      <c r="K21" s="292"/>
      <c r="M21" s="291"/>
      <c r="N21" s="291"/>
    </row>
    <row r="22" spans="2:14" s="254" customFormat="1" x14ac:dyDescent="0.35">
      <c r="B22" s="313" t="s">
        <v>111</v>
      </c>
      <c r="C22" s="314" t="s">
        <v>53</v>
      </c>
      <c r="D22" s="302">
        <v>2</v>
      </c>
      <c r="E22" s="303">
        <v>6</v>
      </c>
      <c r="F22" s="304">
        <v>1</v>
      </c>
      <c r="G22" s="305">
        <f t="shared" si="0"/>
        <v>6</v>
      </c>
      <c r="H22" s="306">
        <v>877.80000000000007</v>
      </c>
      <c r="I22" s="307">
        <f t="shared" si="1"/>
        <v>10533.6</v>
      </c>
      <c r="J22" s="291"/>
      <c r="K22" s="292"/>
      <c r="M22" s="291"/>
      <c r="N22" s="291"/>
    </row>
    <row r="23" spans="2:14" s="254" customFormat="1" ht="15" x14ac:dyDescent="0.35">
      <c r="B23" s="294" t="s">
        <v>134</v>
      </c>
      <c r="C23" s="295"/>
      <c r="D23" s="295"/>
      <c r="E23" s="296"/>
      <c r="F23" s="297"/>
      <c r="G23" s="297"/>
      <c r="H23" s="296"/>
      <c r="I23" s="298"/>
      <c r="J23" s="299"/>
      <c r="K23" s="299"/>
      <c r="M23" s="291"/>
      <c r="N23" s="291"/>
    </row>
    <row r="24" spans="2:14" s="254" customFormat="1" x14ac:dyDescent="0.35">
      <c r="B24" s="315" t="s">
        <v>141</v>
      </c>
      <c r="C24" s="301" t="s">
        <v>53</v>
      </c>
      <c r="D24" s="302">
        <v>1</v>
      </c>
      <c r="E24" s="303">
        <v>6</v>
      </c>
      <c r="F24" s="304">
        <v>1</v>
      </c>
      <c r="G24" s="305">
        <f t="shared" si="0"/>
        <v>6</v>
      </c>
      <c r="H24" s="306">
        <v>367.5</v>
      </c>
      <c r="I24" s="307">
        <f t="shared" si="1"/>
        <v>2205</v>
      </c>
      <c r="J24" s="291"/>
      <c r="K24" s="292"/>
      <c r="M24" s="291"/>
      <c r="N24" s="291"/>
    </row>
    <row r="25" spans="2:14" s="254" customFormat="1" x14ac:dyDescent="0.35">
      <c r="B25" s="315" t="s">
        <v>15</v>
      </c>
      <c r="C25" s="301" t="s">
        <v>53</v>
      </c>
      <c r="D25" s="302">
        <v>1</v>
      </c>
      <c r="E25" s="303">
        <v>6</v>
      </c>
      <c r="F25" s="304">
        <v>1</v>
      </c>
      <c r="G25" s="305">
        <f t="shared" si="0"/>
        <v>6</v>
      </c>
      <c r="H25" s="306">
        <v>294</v>
      </c>
      <c r="I25" s="307">
        <f t="shared" si="1"/>
        <v>1764</v>
      </c>
      <c r="J25" s="291"/>
      <c r="K25" s="292"/>
      <c r="M25" s="291"/>
      <c r="N25" s="291"/>
    </row>
    <row r="26" spans="2:14" s="254" customFormat="1" x14ac:dyDescent="0.35">
      <c r="B26" s="315" t="s">
        <v>142</v>
      </c>
      <c r="C26" s="301" t="s">
        <v>53</v>
      </c>
      <c r="D26" s="302">
        <v>2</v>
      </c>
      <c r="E26" s="303">
        <v>6</v>
      </c>
      <c r="F26" s="304">
        <v>1</v>
      </c>
      <c r="G26" s="305">
        <f t="shared" si="0"/>
        <v>6</v>
      </c>
      <c r="H26" s="306">
        <v>294</v>
      </c>
      <c r="I26" s="307">
        <f t="shared" si="1"/>
        <v>3528</v>
      </c>
      <c r="J26" s="291"/>
      <c r="K26" s="292"/>
      <c r="M26" s="291"/>
      <c r="N26" s="291"/>
    </row>
    <row r="27" spans="2:14" s="254" customFormat="1" ht="15" x14ac:dyDescent="0.35">
      <c r="B27" s="294" t="s">
        <v>112</v>
      </c>
      <c r="C27" s="295"/>
      <c r="D27" s="295"/>
      <c r="E27" s="296"/>
      <c r="F27" s="297"/>
      <c r="G27" s="297"/>
      <c r="H27" s="296"/>
      <c r="I27" s="298"/>
      <c r="J27" s="299"/>
      <c r="K27" s="299"/>
      <c r="M27" s="291"/>
      <c r="N27" s="291"/>
    </row>
    <row r="28" spans="2:14" s="254" customFormat="1" x14ac:dyDescent="0.35">
      <c r="B28" s="310" t="s">
        <v>148</v>
      </c>
      <c r="C28" s="316" t="s">
        <v>64</v>
      </c>
      <c r="D28" s="302">
        <v>30</v>
      </c>
      <c r="E28" s="303">
        <v>6</v>
      </c>
      <c r="F28" s="304">
        <v>1</v>
      </c>
      <c r="G28" s="305">
        <f t="shared" si="0"/>
        <v>6</v>
      </c>
      <c r="H28" s="306">
        <v>131.25</v>
      </c>
      <c r="I28" s="307">
        <f t="shared" si="1"/>
        <v>23625</v>
      </c>
      <c r="J28" s="291"/>
      <c r="K28" s="292"/>
      <c r="M28" s="291"/>
      <c r="N28" s="291"/>
    </row>
    <row r="29" spans="2:14" s="254" customFormat="1" x14ac:dyDescent="0.35">
      <c r="B29" s="310" t="s">
        <v>149</v>
      </c>
      <c r="C29" s="316" t="s">
        <v>64</v>
      </c>
      <c r="D29" s="302">
        <v>30</v>
      </c>
      <c r="E29" s="303">
        <v>6</v>
      </c>
      <c r="F29" s="304">
        <v>1</v>
      </c>
      <c r="G29" s="305">
        <f t="shared" si="0"/>
        <v>6</v>
      </c>
      <c r="H29" s="306">
        <v>178.5</v>
      </c>
      <c r="I29" s="307">
        <f t="shared" si="1"/>
        <v>32130</v>
      </c>
      <c r="J29" s="291"/>
      <c r="K29" s="292"/>
      <c r="M29" s="291"/>
      <c r="N29" s="291"/>
    </row>
    <row r="30" spans="2:14" s="254" customFormat="1" x14ac:dyDescent="0.35">
      <c r="B30" s="315" t="s">
        <v>107</v>
      </c>
      <c r="C30" s="316" t="s">
        <v>57</v>
      </c>
      <c r="D30" s="302">
        <v>2</v>
      </c>
      <c r="E30" s="303">
        <v>6</v>
      </c>
      <c r="F30" s="304">
        <v>1</v>
      </c>
      <c r="G30" s="305">
        <f t="shared" si="0"/>
        <v>6</v>
      </c>
      <c r="H30" s="306">
        <v>340.2</v>
      </c>
      <c r="I30" s="307">
        <f t="shared" si="1"/>
        <v>4082.3999999999996</v>
      </c>
      <c r="J30" s="291"/>
      <c r="K30" s="292"/>
      <c r="M30" s="291"/>
      <c r="N30" s="291"/>
    </row>
    <row r="31" spans="2:14" s="254" customFormat="1" x14ac:dyDescent="0.35">
      <c r="B31" s="315" t="s">
        <v>139</v>
      </c>
      <c r="C31" s="316" t="s">
        <v>48</v>
      </c>
      <c r="D31" s="302">
        <v>12</v>
      </c>
      <c r="E31" s="303">
        <v>6</v>
      </c>
      <c r="F31" s="304">
        <v>1</v>
      </c>
      <c r="G31" s="305">
        <f t="shared" si="0"/>
        <v>6</v>
      </c>
      <c r="H31" s="306">
        <v>5.4390000000000001</v>
      </c>
      <c r="I31" s="307">
        <f t="shared" si="1"/>
        <v>391.608</v>
      </c>
      <c r="J31" s="291"/>
      <c r="K31" s="292"/>
      <c r="M31" s="291"/>
      <c r="N31" s="291"/>
    </row>
    <row r="32" spans="2:14" s="254" customFormat="1" ht="13.5" thickBot="1" x14ac:dyDescent="0.4">
      <c r="B32" s="317" t="s">
        <v>140</v>
      </c>
      <c r="C32" s="318" t="s">
        <v>53</v>
      </c>
      <c r="D32" s="319">
        <v>6</v>
      </c>
      <c r="E32" s="320">
        <v>6</v>
      </c>
      <c r="F32" s="321">
        <v>1</v>
      </c>
      <c r="G32" s="322">
        <f t="shared" si="0"/>
        <v>6</v>
      </c>
      <c r="H32" s="323">
        <v>68.040000000000006</v>
      </c>
      <c r="I32" s="324">
        <f t="shared" si="1"/>
        <v>2449.44</v>
      </c>
      <c r="J32" s="291"/>
      <c r="K32" s="292"/>
      <c r="M32" s="291"/>
      <c r="N32" s="291"/>
    </row>
    <row r="33" spans="2:27" s="254" customFormat="1" x14ac:dyDescent="0.35">
      <c r="B33" s="325"/>
      <c r="C33" s="326"/>
      <c r="D33" s="327"/>
      <c r="E33" s="327"/>
      <c r="F33" s="327"/>
      <c r="G33" s="327"/>
      <c r="H33" s="291"/>
      <c r="I33" s="291"/>
      <c r="J33" s="291"/>
      <c r="K33" s="328"/>
      <c r="L33" s="328"/>
      <c r="M33" s="291"/>
      <c r="N33" s="291"/>
      <c r="O33" s="291"/>
      <c r="P33" s="291"/>
      <c r="Q33" s="328"/>
      <c r="R33" s="328"/>
      <c r="S33" s="291"/>
      <c r="T33" s="291"/>
      <c r="U33" s="291"/>
      <c r="V33" s="291"/>
      <c r="W33" s="328"/>
      <c r="X33" s="328"/>
      <c r="Y33" s="291"/>
      <c r="Z33" s="291"/>
      <c r="AA33" s="329"/>
    </row>
    <row r="34" spans="2:27" s="254" customFormat="1" ht="15.5" thickBot="1" x14ac:dyDescent="0.4">
      <c r="B34" s="325"/>
      <c r="C34" s="326"/>
      <c r="D34" s="327"/>
      <c r="E34" s="327"/>
      <c r="F34" s="327"/>
      <c r="G34" s="327"/>
      <c r="H34" s="330" t="s">
        <v>156</v>
      </c>
      <c r="I34" s="331">
        <f>SUM(I7:I32)</f>
        <v>93869.873999999996</v>
      </c>
      <c r="J34" s="332"/>
      <c r="K34" s="333"/>
      <c r="L34" s="291"/>
      <c r="M34" s="291"/>
      <c r="N34" s="291"/>
      <c r="O34" s="291"/>
      <c r="P34" s="291"/>
      <c r="Q34" s="328"/>
      <c r="R34" s="328"/>
      <c r="S34" s="291"/>
      <c r="T34" s="291"/>
      <c r="U34" s="291"/>
      <c r="V34" s="291"/>
      <c r="W34" s="328"/>
      <c r="X34" s="328"/>
      <c r="Y34" s="291"/>
      <c r="Z34" s="291"/>
      <c r="AA34" s="329"/>
    </row>
    <row r="35" spans="2:27" s="254" customFormat="1" ht="13.5" thickBot="1" x14ac:dyDescent="0.4">
      <c r="B35" s="325"/>
      <c r="C35" s="326"/>
      <c r="D35" s="327"/>
      <c r="E35" s="327"/>
      <c r="F35" s="327"/>
      <c r="G35" s="327"/>
      <c r="H35" s="291"/>
      <c r="I35" s="291"/>
      <c r="J35" s="291"/>
      <c r="K35" s="328"/>
      <c r="L35" s="328"/>
      <c r="M35" s="291"/>
      <c r="N35" s="291"/>
      <c r="O35" s="291"/>
      <c r="P35" s="291"/>
      <c r="Q35" s="328"/>
      <c r="R35" s="328"/>
      <c r="S35" s="291"/>
      <c r="T35" s="291"/>
      <c r="U35" s="291"/>
      <c r="V35" s="291"/>
      <c r="W35" s="328"/>
      <c r="X35" s="328"/>
      <c r="Y35" s="291"/>
      <c r="Z35" s="291"/>
      <c r="AA35" s="329"/>
    </row>
    <row r="36" spans="2:27" s="254" customFormat="1" ht="57" customHeight="1" x14ac:dyDescent="0.35">
      <c r="B36" s="265" t="s">
        <v>42</v>
      </c>
      <c r="C36" s="266" t="s">
        <v>46</v>
      </c>
      <c r="D36" s="267" t="s">
        <v>69</v>
      </c>
      <c r="E36" s="268" t="s">
        <v>160</v>
      </c>
      <c r="F36" s="269" t="s">
        <v>80</v>
      </c>
      <c r="G36" s="270" t="s">
        <v>153</v>
      </c>
      <c r="H36" s="271" t="s">
        <v>150</v>
      </c>
      <c r="I36" s="272" t="s">
        <v>167</v>
      </c>
      <c r="J36" s="273"/>
      <c r="K36" s="273"/>
      <c r="L36" s="334"/>
      <c r="M36" s="334"/>
      <c r="N36" s="291"/>
      <c r="O36" s="291"/>
      <c r="P36" s="291"/>
      <c r="Q36" s="328"/>
      <c r="R36" s="328"/>
      <c r="S36" s="291"/>
      <c r="T36" s="291"/>
      <c r="U36" s="291"/>
      <c r="V36" s="291"/>
      <c r="W36" s="328"/>
      <c r="X36" s="328"/>
      <c r="Y36" s="291"/>
      <c r="Z36" s="291"/>
      <c r="AA36" s="329"/>
    </row>
    <row r="37" spans="2:27" s="254" customFormat="1" ht="33.5" customHeight="1" thickBot="1" x14ac:dyDescent="0.4">
      <c r="B37" s="274"/>
      <c r="C37" s="275"/>
      <c r="D37" s="276"/>
      <c r="E37" s="277"/>
      <c r="F37" s="278"/>
      <c r="G37" s="279"/>
      <c r="H37" s="280"/>
      <c r="I37" s="281"/>
      <c r="J37" s="273"/>
      <c r="K37" s="282"/>
      <c r="L37" s="335"/>
      <c r="M37" s="334"/>
      <c r="N37" s="291"/>
      <c r="O37" s="291"/>
      <c r="P37" s="291"/>
      <c r="Q37" s="328"/>
      <c r="R37" s="328"/>
      <c r="S37" s="291"/>
      <c r="T37" s="291"/>
      <c r="U37" s="291"/>
      <c r="V37" s="291"/>
      <c r="W37" s="328"/>
      <c r="X37" s="328"/>
      <c r="Y37" s="291"/>
      <c r="Z37" s="291"/>
      <c r="AA37" s="329"/>
    </row>
    <row r="38" spans="2:27" s="254" customFormat="1" x14ac:dyDescent="0.35">
      <c r="B38" s="283" t="s">
        <v>165</v>
      </c>
      <c r="C38" s="336" t="s">
        <v>53</v>
      </c>
      <c r="D38" s="337">
        <v>3</v>
      </c>
      <c r="E38" s="338">
        <v>2</v>
      </c>
      <c r="F38" s="339">
        <v>2</v>
      </c>
      <c r="G38" s="340">
        <f>E38*F38</f>
        <v>4</v>
      </c>
      <c r="H38" s="289">
        <v>141.12</v>
      </c>
      <c r="I38" s="290">
        <f>D38*G38*H38</f>
        <v>1693.44</v>
      </c>
      <c r="J38" s="291"/>
      <c r="K38" s="291"/>
      <c r="L38" s="291"/>
      <c r="M38" s="291"/>
      <c r="N38" s="291"/>
      <c r="O38" s="291"/>
      <c r="P38" s="291"/>
      <c r="Q38" s="328"/>
      <c r="R38" s="328"/>
      <c r="S38" s="291"/>
      <c r="T38" s="291"/>
      <c r="U38" s="291"/>
      <c r="V38" s="291"/>
      <c r="W38" s="328"/>
      <c r="X38" s="328"/>
      <c r="Y38" s="291"/>
      <c r="Z38" s="291"/>
      <c r="AA38" s="329"/>
    </row>
    <row r="39" spans="2:27" s="254" customFormat="1" ht="15" x14ac:dyDescent="0.35">
      <c r="B39" s="294" t="s">
        <v>9</v>
      </c>
      <c r="C39" s="295"/>
      <c r="D39" s="295"/>
      <c r="E39" s="341"/>
      <c r="F39" s="342"/>
      <c r="G39" s="342"/>
      <c r="H39" s="341"/>
      <c r="I39" s="343"/>
      <c r="J39" s="344"/>
      <c r="K39" s="344"/>
      <c r="L39" s="291"/>
      <c r="M39" s="291"/>
      <c r="N39" s="291"/>
      <c r="O39" s="291"/>
      <c r="P39" s="291"/>
      <c r="Q39" s="328"/>
      <c r="R39" s="328"/>
      <c r="S39" s="291"/>
      <c r="T39" s="291"/>
      <c r="U39" s="291"/>
      <c r="V39" s="291"/>
      <c r="W39" s="328"/>
      <c r="X39" s="328"/>
      <c r="Y39" s="291"/>
      <c r="Z39" s="291"/>
      <c r="AA39" s="329"/>
    </row>
    <row r="40" spans="2:27" s="254" customFormat="1" x14ac:dyDescent="0.35">
      <c r="B40" s="300" t="s">
        <v>66</v>
      </c>
      <c r="C40" s="301" t="s">
        <v>53</v>
      </c>
      <c r="D40" s="302">
        <v>2</v>
      </c>
      <c r="E40" s="345">
        <v>2</v>
      </c>
      <c r="F40" s="346">
        <v>2</v>
      </c>
      <c r="G40" s="347">
        <f t="shared" ref="G40:G63" si="2">E40*F40</f>
        <v>4</v>
      </c>
      <c r="H40" s="306">
        <v>35.28</v>
      </c>
      <c r="I40" s="307">
        <f t="shared" ref="I40:I63" si="3">D40*G40*H40</f>
        <v>282.24</v>
      </c>
      <c r="J40" s="291"/>
      <c r="K40" s="291"/>
      <c r="L40" s="291"/>
      <c r="M40" s="291"/>
      <c r="N40" s="291"/>
      <c r="O40" s="291"/>
      <c r="P40" s="291"/>
      <c r="Q40" s="328"/>
      <c r="R40" s="328"/>
      <c r="S40" s="291"/>
      <c r="T40" s="291"/>
      <c r="U40" s="291"/>
      <c r="V40" s="291"/>
      <c r="W40" s="328"/>
      <c r="X40" s="328"/>
      <c r="Y40" s="291"/>
      <c r="Z40" s="291"/>
      <c r="AA40" s="329"/>
    </row>
    <row r="41" spans="2:27" s="254" customFormat="1" x14ac:dyDescent="0.35">
      <c r="B41" s="300" t="s">
        <v>67</v>
      </c>
      <c r="C41" s="301" t="s">
        <v>53</v>
      </c>
      <c r="D41" s="302">
        <v>1</v>
      </c>
      <c r="E41" s="345">
        <v>2</v>
      </c>
      <c r="F41" s="346">
        <v>2</v>
      </c>
      <c r="G41" s="347">
        <f t="shared" si="2"/>
        <v>4</v>
      </c>
      <c r="H41" s="306">
        <v>335.16</v>
      </c>
      <c r="I41" s="307">
        <f t="shared" si="3"/>
        <v>1340.64</v>
      </c>
      <c r="J41" s="291"/>
      <c r="K41" s="291"/>
      <c r="L41" s="291"/>
      <c r="M41" s="291"/>
      <c r="N41" s="291"/>
      <c r="O41" s="291"/>
      <c r="P41" s="291"/>
      <c r="Q41" s="328"/>
      <c r="R41" s="328"/>
      <c r="S41" s="291"/>
      <c r="T41" s="291"/>
      <c r="U41" s="291"/>
      <c r="V41" s="291"/>
      <c r="W41" s="328"/>
      <c r="X41" s="328"/>
      <c r="Y41" s="291"/>
      <c r="Z41" s="291"/>
      <c r="AA41" s="329"/>
    </row>
    <row r="42" spans="2:27" s="254" customFormat="1" ht="15" x14ac:dyDescent="0.35">
      <c r="B42" s="294" t="s">
        <v>68</v>
      </c>
      <c r="C42" s="295"/>
      <c r="D42" s="295"/>
      <c r="E42" s="341"/>
      <c r="F42" s="342"/>
      <c r="G42" s="342"/>
      <c r="H42" s="341"/>
      <c r="I42" s="343"/>
      <c r="J42" s="344"/>
      <c r="K42" s="344"/>
      <c r="L42" s="291"/>
      <c r="M42" s="291"/>
      <c r="N42" s="291"/>
      <c r="O42" s="291"/>
      <c r="P42" s="291"/>
      <c r="Q42" s="328"/>
      <c r="R42" s="328"/>
      <c r="S42" s="291"/>
      <c r="T42" s="291"/>
      <c r="U42" s="291"/>
      <c r="V42" s="291"/>
      <c r="W42" s="328"/>
      <c r="X42" s="328"/>
      <c r="Y42" s="291"/>
      <c r="Z42" s="291"/>
      <c r="AA42" s="329"/>
    </row>
    <row r="43" spans="2:27" s="254" customFormat="1" x14ac:dyDescent="0.35">
      <c r="B43" s="308" t="s">
        <v>103</v>
      </c>
      <c r="C43" s="309" t="s">
        <v>53</v>
      </c>
      <c r="D43" s="302">
        <v>3</v>
      </c>
      <c r="E43" s="345">
        <v>2</v>
      </c>
      <c r="F43" s="346">
        <v>2</v>
      </c>
      <c r="G43" s="347">
        <f t="shared" si="2"/>
        <v>4</v>
      </c>
      <c r="H43" s="306">
        <v>35.28</v>
      </c>
      <c r="I43" s="307">
        <f t="shared" si="3"/>
        <v>423.36</v>
      </c>
      <c r="J43" s="291"/>
      <c r="K43" s="291"/>
      <c r="L43" s="291"/>
      <c r="M43" s="291"/>
      <c r="N43" s="291"/>
      <c r="O43" s="291"/>
      <c r="P43" s="291"/>
      <c r="Q43" s="328"/>
      <c r="R43" s="328"/>
      <c r="S43" s="291"/>
      <c r="T43" s="291"/>
      <c r="U43" s="291"/>
      <c r="V43" s="291"/>
      <c r="W43" s="328"/>
      <c r="X43" s="328"/>
      <c r="Y43" s="291"/>
      <c r="Z43" s="291"/>
      <c r="AA43" s="329"/>
    </row>
    <row r="44" spans="2:27" s="254" customFormat="1" x14ac:dyDescent="0.35">
      <c r="B44" s="310" t="s">
        <v>138</v>
      </c>
      <c r="C44" s="309" t="s">
        <v>53</v>
      </c>
      <c r="D44" s="302">
        <v>3</v>
      </c>
      <c r="E44" s="345">
        <v>2</v>
      </c>
      <c r="F44" s="346">
        <v>2</v>
      </c>
      <c r="G44" s="347">
        <f t="shared" si="2"/>
        <v>4</v>
      </c>
      <c r="H44" s="306">
        <v>70.56</v>
      </c>
      <c r="I44" s="307">
        <f t="shared" si="3"/>
        <v>846.72</v>
      </c>
      <c r="J44" s="291"/>
      <c r="K44" s="291"/>
      <c r="L44" s="291"/>
      <c r="M44" s="291"/>
      <c r="N44" s="291"/>
      <c r="O44" s="291"/>
      <c r="P44" s="291"/>
      <c r="Q44" s="328"/>
      <c r="R44" s="328"/>
      <c r="S44" s="291"/>
      <c r="T44" s="291"/>
      <c r="U44" s="291"/>
      <c r="V44" s="291"/>
      <c r="W44" s="328"/>
      <c r="X44" s="328"/>
      <c r="Y44" s="291"/>
      <c r="Z44" s="291"/>
      <c r="AA44" s="329"/>
    </row>
    <row r="45" spans="2:27" s="254" customFormat="1" x14ac:dyDescent="0.35">
      <c r="B45" s="308" t="s">
        <v>10</v>
      </c>
      <c r="C45" s="309" t="s">
        <v>53</v>
      </c>
      <c r="D45" s="302">
        <v>3</v>
      </c>
      <c r="E45" s="345">
        <v>2</v>
      </c>
      <c r="F45" s="346">
        <v>2</v>
      </c>
      <c r="G45" s="347">
        <f t="shared" si="2"/>
        <v>4</v>
      </c>
      <c r="H45" s="306">
        <v>23.522939999999998</v>
      </c>
      <c r="I45" s="307">
        <f t="shared" si="3"/>
        <v>282.27527999999995</v>
      </c>
      <c r="J45" s="291"/>
      <c r="K45" s="291"/>
      <c r="L45" s="291"/>
      <c r="M45" s="291"/>
      <c r="N45" s="291"/>
      <c r="O45" s="291"/>
      <c r="P45" s="291"/>
      <c r="Q45" s="328"/>
      <c r="R45" s="328"/>
      <c r="S45" s="291"/>
      <c r="T45" s="291"/>
      <c r="U45" s="291"/>
      <c r="V45" s="291"/>
      <c r="W45" s="328"/>
      <c r="X45" s="328"/>
      <c r="Y45" s="291"/>
      <c r="Z45" s="291"/>
      <c r="AA45" s="329"/>
    </row>
    <row r="46" spans="2:27" s="254" customFormat="1" x14ac:dyDescent="0.35">
      <c r="B46" s="308" t="s">
        <v>11</v>
      </c>
      <c r="C46" s="309" t="s">
        <v>53</v>
      </c>
      <c r="D46" s="302">
        <v>3</v>
      </c>
      <c r="E46" s="345">
        <v>2</v>
      </c>
      <c r="F46" s="346">
        <v>2</v>
      </c>
      <c r="G46" s="347">
        <f t="shared" si="2"/>
        <v>4</v>
      </c>
      <c r="H46" s="306">
        <v>23.522939999999998</v>
      </c>
      <c r="I46" s="307">
        <f t="shared" si="3"/>
        <v>282.27527999999995</v>
      </c>
      <c r="J46" s="291"/>
      <c r="K46" s="291"/>
      <c r="L46" s="291"/>
      <c r="M46" s="291"/>
      <c r="N46" s="291"/>
      <c r="O46" s="291"/>
      <c r="P46" s="291"/>
      <c r="Q46" s="328"/>
      <c r="R46" s="328"/>
      <c r="S46" s="291"/>
      <c r="T46" s="291"/>
      <c r="U46" s="291"/>
      <c r="V46" s="291"/>
      <c r="W46" s="328"/>
      <c r="X46" s="328"/>
      <c r="Y46" s="291"/>
      <c r="Z46" s="291"/>
      <c r="AA46" s="329"/>
    </row>
    <row r="47" spans="2:27" s="254" customFormat="1" x14ac:dyDescent="0.35">
      <c r="B47" s="308" t="s">
        <v>104</v>
      </c>
      <c r="C47" s="309" t="s">
        <v>53</v>
      </c>
      <c r="D47" s="302">
        <v>3</v>
      </c>
      <c r="E47" s="345">
        <v>2</v>
      </c>
      <c r="F47" s="346">
        <v>2</v>
      </c>
      <c r="G47" s="347">
        <f t="shared" si="2"/>
        <v>4</v>
      </c>
      <c r="H47" s="306">
        <v>59.094000000000001</v>
      </c>
      <c r="I47" s="307">
        <f t="shared" si="3"/>
        <v>709.12800000000004</v>
      </c>
      <c r="J47" s="291"/>
      <c r="K47" s="291"/>
      <c r="L47" s="291"/>
      <c r="M47" s="291"/>
      <c r="N47" s="291"/>
      <c r="O47" s="291"/>
      <c r="P47" s="291"/>
      <c r="Q47" s="328"/>
      <c r="R47" s="328"/>
      <c r="S47" s="291"/>
      <c r="T47" s="291"/>
      <c r="U47" s="291"/>
      <c r="V47" s="291"/>
      <c r="W47" s="328"/>
      <c r="X47" s="328"/>
      <c r="Y47" s="291"/>
      <c r="Z47" s="291"/>
      <c r="AA47" s="329"/>
    </row>
    <row r="48" spans="2:27" s="254" customFormat="1" ht="15" x14ac:dyDescent="0.35">
      <c r="B48" s="294" t="s">
        <v>108</v>
      </c>
      <c r="C48" s="295"/>
      <c r="D48" s="295"/>
      <c r="E48" s="341"/>
      <c r="F48" s="342"/>
      <c r="G48" s="342"/>
      <c r="H48" s="341"/>
      <c r="I48" s="343"/>
      <c r="J48" s="344"/>
      <c r="K48" s="344"/>
      <c r="L48" s="291"/>
      <c r="M48" s="291"/>
      <c r="N48" s="291"/>
      <c r="O48" s="291"/>
      <c r="P48" s="291"/>
      <c r="Q48" s="328"/>
      <c r="R48" s="328"/>
      <c r="S48" s="291"/>
      <c r="T48" s="291"/>
      <c r="U48" s="291"/>
      <c r="V48" s="291"/>
      <c r="W48" s="328"/>
      <c r="X48" s="328"/>
      <c r="Y48" s="291"/>
      <c r="Z48" s="291"/>
      <c r="AA48" s="329"/>
    </row>
    <row r="49" spans="2:27" s="254" customFormat="1" x14ac:dyDescent="0.35">
      <c r="B49" s="311" t="s">
        <v>105</v>
      </c>
      <c r="C49" s="301" t="s">
        <v>53</v>
      </c>
      <c r="D49" s="302">
        <v>2</v>
      </c>
      <c r="E49" s="345">
        <v>2</v>
      </c>
      <c r="F49" s="346">
        <v>2</v>
      </c>
      <c r="G49" s="347">
        <f t="shared" si="2"/>
        <v>4</v>
      </c>
      <c r="H49" s="306">
        <v>52.92</v>
      </c>
      <c r="I49" s="307">
        <f t="shared" si="3"/>
        <v>423.36</v>
      </c>
      <c r="J49" s="291"/>
      <c r="K49" s="291"/>
      <c r="L49" s="291"/>
      <c r="M49" s="291"/>
      <c r="N49" s="291"/>
      <c r="O49" s="291"/>
      <c r="P49" s="291"/>
      <c r="Q49" s="328"/>
      <c r="R49" s="328"/>
      <c r="S49" s="291"/>
      <c r="T49" s="291"/>
      <c r="U49" s="291"/>
      <c r="V49" s="291"/>
      <c r="W49" s="328"/>
      <c r="X49" s="328"/>
      <c r="Y49" s="291"/>
      <c r="Z49" s="291"/>
      <c r="AA49" s="329"/>
    </row>
    <row r="50" spans="2:27" s="254" customFormat="1" x14ac:dyDescent="0.35">
      <c r="B50" s="312" t="s">
        <v>12</v>
      </c>
      <c r="C50" s="301" t="s">
        <v>53</v>
      </c>
      <c r="D50" s="302">
        <v>1</v>
      </c>
      <c r="E50" s="345">
        <v>2</v>
      </c>
      <c r="F50" s="346">
        <v>2</v>
      </c>
      <c r="G50" s="347">
        <f t="shared" si="2"/>
        <v>4</v>
      </c>
      <c r="H50" s="306">
        <v>118.188</v>
      </c>
      <c r="I50" s="307">
        <f t="shared" si="3"/>
        <v>472.75200000000001</v>
      </c>
      <c r="J50" s="291"/>
      <c r="K50" s="291"/>
      <c r="L50" s="291"/>
      <c r="M50" s="291"/>
      <c r="N50" s="291"/>
      <c r="O50" s="291"/>
      <c r="P50" s="291"/>
      <c r="Q50" s="328"/>
      <c r="R50" s="328"/>
      <c r="S50" s="291"/>
      <c r="T50" s="291"/>
      <c r="U50" s="291"/>
      <c r="V50" s="291"/>
      <c r="W50" s="328"/>
      <c r="X50" s="328"/>
      <c r="Y50" s="291"/>
      <c r="Z50" s="291"/>
      <c r="AA50" s="329"/>
    </row>
    <row r="51" spans="2:27" s="254" customFormat="1" x14ac:dyDescent="0.35">
      <c r="B51" s="312" t="s">
        <v>13</v>
      </c>
      <c r="C51" s="301" t="s">
        <v>53</v>
      </c>
      <c r="D51" s="302">
        <v>1</v>
      </c>
      <c r="E51" s="345">
        <v>2</v>
      </c>
      <c r="F51" s="346">
        <v>2</v>
      </c>
      <c r="G51" s="347">
        <f t="shared" si="2"/>
        <v>4</v>
      </c>
      <c r="H51" s="306">
        <v>35.28</v>
      </c>
      <c r="I51" s="307">
        <f t="shared" si="3"/>
        <v>141.12</v>
      </c>
      <c r="J51" s="291"/>
      <c r="K51" s="291"/>
      <c r="L51" s="291"/>
      <c r="M51" s="291"/>
      <c r="N51" s="291"/>
      <c r="O51" s="291"/>
      <c r="P51" s="291"/>
      <c r="Q51" s="328"/>
      <c r="R51" s="328"/>
      <c r="S51" s="291"/>
      <c r="T51" s="291"/>
      <c r="U51" s="291"/>
      <c r="V51" s="291"/>
      <c r="W51" s="328"/>
      <c r="X51" s="328"/>
      <c r="Y51" s="291"/>
      <c r="Z51" s="291"/>
      <c r="AA51" s="329"/>
    </row>
    <row r="52" spans="2:27" s="254" customFormat="1" x14ac:dyDescent="0.35">
      <c r="B52" s="308" t="s">
        <v>14</v>
      </c>
      <c r="C52" s="301" t="s">
        <v>53</v>
      </c>
      <c r="D52" s="302">
        <v>1</v>
      </c>
      <c r="E52" s="345">
        <v>2</v>
      </c>
      <c r="F52" s="346">
        <v>2</v>
      </c>
      <c r="G52" s="347">
        <f t="shared" si="2"/>
        <v>4</v>
      </c>
      <c r="H52" s="306">
        <v>118.188</v>
      </c>
      <c r="I52" s="307">
        <f t="shared" si="3"/>
        <v>472.75200000000001</v>
      </c>
      <c r="J52" s="291"/>
      <c r="K52" s="291"/>
      <c r="L52" s="291"/>
      <c r="M52" s="291"/>
      <c r="N52" s="291"/>
      <c r="O52" s="291"/>
      <c r="P52" s="291"/>
      <c r="Q52" s="328"/>
      <c r="R52" s="328"/>
      <c r="S52" s="291"/>
      <c r="T52" s="291"/>
      <c r="U52" s="291"/>
      <c r="V52" s="291"/>
      <c r="W52" s="328"/>
      <c r="X52" s="328"/>
      <c r="Y52" s="291"/>
      <c r="Z52" s="291"/>
      <c r="AA52" s="329"/>
    </row>
    <row r="53" spans="2:27" s="254" customFormat="1" x14ac:dyDescent="0.35">
      <c r="B53" s="313" t="s">
        <v>111</v>
      </c>
      <c r="C53" s="314" t="s">
        <v>53</v>
      </c>
      <c r="D53" s="302">
        <v>2</v>
      </c>
      <c r="E53" s="345">
        <v>2</v>
      </c>
      <c r="F53" s="346">
        <v>2</v>
      </c>
      <c r="G53" s="347">
        <f t="shared" si="2"/>
        <v>4</v>
      </c>
      <c r="H53" s="306">
        <v>761.25</v>
      </c>
      <c r="I53" s="307">
        <f t="shared" si="3"/>
        <v>6090</v>
      </c>
      <c r="J53" s="291"/>
      <c r="K53" s="291"/>
      <c r="L53" s="291"/>
      <c r="M53" s="291"/>
      <c r="N53" s="291"/>
      <c r="O53" s="291"/>
      <c r="P53" s="291"/>
      <c r="Q53" s="328"/>
      <c r="R53" s="328"/>
      <c r="S53" s="291"/>
      <c r="T53" s="291"/>
      <c r="U53" s="291"/>
      <c r="V53" s="291"/>
      <c r="W53" s="328"/>
      <c r="X53" s="328"/>
      <c r="Y53" s="291"/>
      <c r="Z53" s="291"/>
      <c r="AA53" s="329"/>
    </row>
    <row r="54" spans="2:27" s="254" customFormat="1" ht="15" x14ac:dyDescent="0.35">
      <c r="B54" s="294" t="s">
        <v>134</v>
      </c>
      <c r="C54" s="295"/>
      <c r="D54" s="295"/>
      <c r="E54" s="341"/>
      <c r="F54" s="342"/>
      <c r="G54" s="342"/>
      <c r="H54" s="341"/>
      <c r="I54" s="343"/>
      <c r="J54" s="344"/>
      <c r="K54" s="344"/>
      <c r="L54" s="291"/>
      <c r="M54" s="291"/>
      <c r="N54" s="291"/>
      <c r="O54" s="291"/>
      <c r="P54" s="291"/>
      <c r="Q54" s="328"/>
      <c r="R54" s="328"/>
      <c r="S54" s="291"/>
      <c r="T54" s="291"/>
      <c r="U54" s="291"/>
      <c r="V54" s="291"/>
      <c r="W54" s="328"/>
      <c r="X54" s="328"/>
      <c r="Y54" s="291"/>
      <c r="Z54" s="291"/>
      <c r="AA54" s="329"/>
    </row>
    <row r="55" spans="2:27" s="254" customFormat="1" x14ac:dyDescent="0.35">
      <c r="B55" s="315" t="s">
        <v>65</v>
      </c>
      <c r="C55" s="301" t="s">
        <v>53</v>
      </c>
      <c r="D55" s="302">
        <v>1</v>
      </c>
      <c r="E55" s="345">
        <v>2</v>
      </c>
      <c r="F55" s="346">
        <v>2</v>
      </c>
      <c r="G55" s="347">
        <f t="shared" si="2"/>
        <v>4</v>
      </c>
      <c r="H55" s="306">
        <v>308.7</v>
      </c>
      <c r="I55" s="307">
        <f t="shared" si="3"/>
        <v>1234.8</v>
      </c>
      <c r="J55" s="291"/>
      <c r="K55" s="291"/>
      <c r="L55" s="291"/>
      <c r="M55" s="291"/>
      <c r="N55" s="291"/>
      <c r="O55" s="291"/>
      <c r="P55" s="291"/>
      <c r="Q55" s="328"/>
      <c r="R55" s="328"/>
      <c r="S55" s="291"/>
      <c r="T55" s="291"/>
      <c r="U55" s="291"/>
      <c r="V55" s="291"/>
      <c r="W55" s="328"/>
      <c r="X55" s="328"/>
      <c r="Y55" s="291"/>
      <c r="Z55" s="291"/>
      <c r="AA55" s="329"/>
    </row>
    <row r="56" spans="2:27" s="254" customFormat="1" x14ac:dyDescent="0.35">
      <c r="B56" s="315" t="s">
        <v>15</v>
      </c>
      <c r="C56" s="301" t="s">
        <v>53</v>
      </c>
      <c r="D56" s="302">
        <v>1</v>
      </c>
      <c r="E56" s="345">
        <v>2</v>
      </c>
      <c r="F56" s="346">
        <v>2</v>
      </c>
      <c r="G56" s="347">
        <f t="shared" si="2"/>
        <v>4</v>
      </c>
      <c r="H56" s="306">
        <v>246.96</v>
      </c>
      <c r="I56" s="307">
        <f t="shared" si="3"/>
        <v>987.84</v>
      </c>
      <c r="J56" s="291"/>
      <c r="K56" s="291"/>
      <c r="L56" s="291"/>
      <c r="M56" s="291"/>
      <c r="N56" s="291"/>
      <c r="O56" s="291"/>
      <c r="P56" s="291"/>
      <c r="Q56" s="328"/>
      <c r="R56" s="328"/>
      <c r="S56" s="291"/>
      <c r="T56" s="291"/>
      <c r="U56" s="291"/>
      <c r="V56" s="291"/>
      <c r="W56" s="328"/>
      <c r="X56" s="328"/>
      <c r="Y56" s="291"/>
      <c r="Z56" s="291"/>
      <c r="AA56" s="329"/>
    </row>
    <row r="57" spans="2:27" s="254" customFormat="1" x14ac:dyDescent="0.35">
      <c r="B57" s="315" t="s">
        <v>142</v>
      </c>
      <c r="C57" s="301" t="s">
        <v>53</v>
      </c>
      <c r="D57" s="302">
        <v>2</v>
      </c>
      <c r="E57" s="345">
        <v>2</v>
      </c>
      <c r="F57" s="346">
        <v>2</v>
      </c>
      <c r="G57" s="347">
        <f t="shared" si="2"/>
        <v>4</v>
      </c>
      <c r="H57" s="306">
        <v>246.96</v>
      </c>
      <c r="I57" s="307">
        <f t="shared" si="3"/>
        <v>1975.68</v>
      </c>
      <c r="J57" s="291"/>
      <c r="K57" s="291"/>
      <c r="L57" s="291"/>
      <c r="M57" s="291"/>
      <c r="N57" s="291"/>
      <c r="O57" s="291"/>
      <c r="P57" s="291"/>
      <c r="Q57" s="328"/>
      <c r="R57" s="328"/>
      <c r="S57" s="291"/>
      <c r="T57" s="291"/>
      <c r="U57" s="291"/>
      <c r="V57" s="291"/>
      <c r="W57" s="328"/>
      <c r="X57" s="328"/>
      <c r="Y57" s="291"/>
      <c r="Z57" s="291"/>
      <c r="AA57" s="329"/>
    </row>
    <row r="58" spans="2:27" s="254" customFormat="1" ht="15" x14ac:dyDescent="0.35">
      <c r="B58" s="294" t="s">
        <v>112</v>
      </c>
      <c r="C58" s="295"/>
      <c r="D58" s="295"/>
      <c r="E58" s="341"/>
      <c r="F58" s="342"/>
      <c r="G58" s="342"/>
      <c r="H58" s="341"/>
      <c r="I58" s="343"/>
      <c r="J58" s="344"/>
      <c r="K58" s="344"/>
      <c r="L58" s="291"/>
      <c r="M58" s="291"/>
      <c r="N58" s="291"/>
      <c r="O58" s="291"/>
      <c r="P58" s="291"/>
      <c r="Q58" s="328"/>
      <c r="R58" s="328"/>
      <c r="S58" s="291"/>
      <c r="T58" s="291"/>
      <c r="U58" s="291"/>
      <c r="V58" s="291"/>
      <c r="W58" s="328"/>
      <c r="X58" s="328"/>
      <c r="Y58" s="291"/>
      <c r="Z58" s="291"/>
      <c r="AA58" s="329"/>
    </row>
    <row r="59" spans="2:27" s="254" customFormat="1" x14ac:dyDescent="0.35">
      <c r="B59" s="310" t="s">
        <v>146</v>
      </c>
      <c r="C59" s="316" t="s">
        <v>64</v>
      </c>
      <c r="D59" s="302">
        <v>30</v>
      </c>
      <c r="E59" s="345">
        <v>2</v>
      </c>
      <c r="F59" s="346">
        <v>2</v>
      </c>
      <c r="G59" s="347">
        <f t="shared" si="2"/>
        <v>4</v>
      </c>
      <c r="H59" s="306">
        <v>110.25</v>
      </c>
      <c r="I59" s="307">
        <f t="shared" si="3"/>
        <v>13230</v>
      </c>
      <c r="J59" s="291"/>
      <c r="K59" s="291"/>
      <c r="L59" s="291"/>
      <c r="M59" s="291"/>
      <c r="N59" s="291"/>
      <c r="O59" s="291"/>
      <c r="P59" s="291"/>
      <c r="Q59" s="328"/>
      <c r="R59" s="328"/>
      <c r="S59" s="291"/>
      <c r="T59" s="291"/>
      <c r="U59" s="291"/>
      <c r="V59" s="291"/>
      <c r="W59" s="328"/>
      <c r="X59" s="328"/>
      <c r="Y59" s="291"/>
      <c r="Z59" s="291"/>
      <c r="AA59" s="329"/>
    </row>
    <row r="60" spans="2:27" s="254" customFormat="1" x14ac:dyDescent="0.35">
      <c r="B60" s="310" t="s">
        <v>147</v>
      </c>
      <c r="C60" s="316" t="s">
        <v>64</v>
      </c>
      <c r="D60" s="302">
        <v>30</v>
      </c>
      <c r="E60" s="345">
        <v>2</v>
      </c>
      <c r="F60" s="346">
        <v>2</v>
      </c>
      <c r="G60" s="347">
        <f t="shared" si="2"/>
        <v>4</v>
      </c>
      <c r="H60" s="306">
        <v>149.94000000000003</v>
      </c>
      <c r="I60" s="307">
        <f t="shared" si="3"/>
        <v>17992.800000000003</v>
      </c>
      <c r="J60" s="291"/>
      <c r="K60" s="291"/>
      <c r="L60" s="291"/>
      <c r="M60" s="291"/>
      <c r="N60" s="291"/>
      <c r="O60" s="291"/>
      <c r="P60" s="291"/>
      <c r="Q60" s="328"/>
      <c r="R60" s="328"/>
      <c r="S60" s="291"/>
      <c r="T60" s="291"/>
      <c r="U60" s="291"/>
      <c r="V60" s="291"/>
      <c r="W60" s="328"/>
      <c r="X60" s="328"/>
      <c r="Y60" s="291"/>
      <c r="Z60" s="291"/>
      <c r="AA60" s="329"/>
    </row>
    <row r="61" spans="2:27" s="254" customFormat="1" x14ac:dyDescent="0.35">
      <c r="B61" s="315" t="s">
        <v>107</v>
      </c>
      <c r="C61" s="316" t="s">
        <v>57</v>
      </c>
      <c r="D61" s="302">
        <v>2</v>
      </c>
      <c r="E61" s="345">
        <v>2</v>
      </c>
      <c r="F61" s="346">
        <v>2</v>
      </c>
      <c r="G61" s="347">
        <f t="shared" si="2"/>
        <v>4</v>
      </c>
      <c r="H61" s="306">
        <v>285.76799999999997</v>
      </c>
      <c r="I61" s="307">
        <f t="shared" si="3"/>
        <v>2286.1439999999998</v>
      </c>
      <c r="J61" s="291"/>
      <c r="K61" s="291"/>
      <c r="L61" s="291"/>
      <c r="M61" s="291"/>
      <c r="N61" s="291"/>
      <c r="O61" s="291"/>
      <c r="P61" s="291"/>
      <c r="Q61" s="328"/>
      <c r="R61" s="328"/>
      <c r="S61" s="291"/>
      <c r="T61" s="291"/>
      <c r="U61" s="291"/>
      <c r="V61" s="291"/>
      <c r="W61" s="328"/>
      <c r="X61" s="328"/>
      <c r="Y61" s="291"/>
      <c r="Z61" s="291"/>
      <c r="AA61" s="329"/>
    </row>
    <row r="62" spans="2:27" s="254" customFormat="1" x14ac:dyDescent="0.35">
      <c r="B62" s="315" t="s">
        <v>16</v>
      </c>
      <c r="C62" s="316" t="s">
        <v>48</v>
      </c>
      <c r="D62" s="302">
        <v>12</v>
      </c>
      <c r="E62" s="345">
        <v>2</v>
      </c>
      <c r="F62" s="346">
        <v>2</v>
      </c>
      <c r="G62" s="347">
        <f t="shared" si="2"/>
        <v>4</v>
      </c>
      <c r="H62" s="306">
        <v>4.568760000000001</v>
      </c>
      <c r="I62" s="307">
        <f t="shared" si="3"/>
        <v>219.30048000000005</v>
      </c>
      <c r="J62" s="291"/>
      <c r="K62" s="291"/>
      <c r="L62" s="291"/>
      <c r="M62" s="291"/>
      <c r="N62" s="291"/>
      <c r="O62" s="291"/>
      <c r="P62" s="291"/>
      <c r="Q62" s="328"/>
      <c r="R62" s="328"/>
      <c r="S62" s="291"/>
      <c r="T62" s="291"/>
      <c r="U62" s="291"/>
      <c r="V62" s="291"/>
      <c r="W62" s="328"/>
      <c r="X62" s="328"/>
      <c r="Y62" s="291"/>
      <c r="Z62" s="291"/>
      <c r="AA62" s="329"/>
    </row>
    <row r="63" spans="2:27" s="254" customFormat="1" ht="13.5" thickBot="1" x14ac:dyDescent="0.4">
      <c r="B63" s="317" t="s">
        <v>106</v>
      </c>
      <c r="C63" s="318" t="s">
        <v>53</v>
      </c>
      <c r="D63" s="319">
        <v>6</v>
      </c>
      <c r="E63" s="348">
        <v>2</v>
      </c>
      <c r="F63" s="349">
        <v>2</v>
      </c>
      <c r="G63" s="350">
        <f t="shared" si="2"/>
        <v>4</v>
      </c>
      <c r="H63" s="323">
        <v>57.153600000000004</v>
      </c>
      <c r="I63" s="324">
        <f t="shared" si="3"/>
        <v>1371.6864</v>
      </c>
      <c r="J63" s="291"/>
      <c r="K63" s="291"/>
      <c r="L63" s="291"/>
      <c r="M63" s="291"/>
      <c r="N63" s="291"/>
      <c r="O63" s="291"/>
      <c r="P63" s="291"/>
      <c r="Q63" s="328"/>
      <c r="R63" s="328"/>
      <c r="S63" s="291"/>
      <c r="T63" s="291"/>
      <c r="U63" s="291"/>
      <c r="V63" s="291"/>
      <c r="W63" s="328"/>
      <c r="X63" s="328"/>
      <c r="Y63" s="291"/>
      <c r="Z63" s="291"/>
      <c r="AA63" s="329"/>
    </row>
    <row r="64" spans="2:27" s="254" customFormat="1" x14ac:dyDescent="0.35">
      <c r="B64" s="325"/>
      <c r="C64" s="326"/>
      <c r="D64" s="327"/>
      <c r="E64" s="327"/>
      <c r="F64" s="327"/>
      <c r="G64" s="327"/>
      <c r="H64" s="291"/>
      <c r="I64" s="291"/>
      <c r="J64" s="291"/>
      <c r="K64" s="328"/>
      <c r="L64" s="328"/>
      <c r="M64" s="291"/>
      <c r="N64" s="291"/>
      <c r="O64" s="291"/>
      <c r="P64" s="291"/>
      <c r="Q64" s="328"/>
      <c r="R64" s="328"/>
      <c r="S64" s="291"/>
      <c r="T64" s="291"/>
      <c r="U64" s="291"/>
      <c r="V64" s="291"/>
      <c r="W64" s="328"/>
      <c r="X64" s="328"/>
      <c r="Y64" s="291"/>
      <c r="Z64" s="291"/>
      <c r="AA64" s="329"/>
    </row>
    <row r="65" spans="2:27" s="254" customFormat="1" ht="15.5" thickBot="1" x14ac:dyDescent="0.4">
      <c r="B65" s="325"/>
      <c r="C65" s="326"/>
      <c r="D65" s="327"/>
      <c r="E65" s="327"/>
      <c r="F65" s="327"/>
      <c r="G65" s="327"/>
      <c r="H65" s="330" t="s">
        <v>156</v>
      </c>
      <c r="I65" s="331">
        <f>SUM(I38:I63)</f>
        <v>52758.313439999998</v>
      </c>
      <c r="J65" s="332"/>
      <c r="K65" s="333"/>
      <c r="L65" s="291"/>
      <c r="M65" s="291"/>
      <c r="N65" s="291"/>
      <c r="O65" s="291"/>
      <c r="P65" s="291"/>
      <c r="Q65" s="328"/>
      <c r="R65" s="328"/>
      <c r="S65" s="291"/>
      <c r="T65" s="291"/>
      <c r="U65" s="291"/>
      <c r="V65" s="291"/>
      <c r="W65" s="328"/>
      <c r="X65" s="328"/>
      <c r="Y65" s="291"/>
      <c r="Z65" s="291"/>
      <c r="AA65" s="329"/>
    </row>
    <row r="66" spans="2:27" s="254" customFormat="1" ht="13.5" thickBot="1" x14ac:dyDescent="0.4">
      <c r="B66" s="325"/>
      <c r="C66" s="326"/>
      <c r="D66" s="327"/>
      <c r="E66" s="327"/>
      <c r="F66" s="327"/>
      <c r="G66" s="327"/>
      <c r="H66" s="291"/>
      <c r="I66" s="291"/>
      <c r="J66" s="291"/>
      <c r="K66" s="328"/>
      <c r="L66" s="328"/>
      <c r="M66" s="291"/>
      <c r="N66" s="291"/>
      <c r="O66" s="291"/>
      <c r="P66" s="291"/>
      <c r="Q66" s="328"/>
      <c r="R66" s="328"/>
      <c r="S66" s="291"/>
      <c r="T66" s="291"/>
      <c r="U66" s="291"/>
      <c r="V66" s="291"/>
      <c r="W66" s="328"/>
      <c r="X66" s="328"/>
      <c r="Y66" s="291"/>
      <c r="Z66" s="291"/>
      <c r="AA66" s="329"/>
    </row>
    <row r="67" spans="2:27" s="254" customFormat="1" ht="38" customHeight="1" x14ac:dyDescent="0.35">
      <c r="B67" s="265" t="s">
        <v>42</v>
      </c>
      <c r="C67" s="266" t="s">
        <v>46</v>
      </c>
      <c r="D67" s="267" t="s">
        <v>69</v>
      </c>
      <c r="E67" s="268" t="s">
        <v>161</v>
      </c>
      <c r="F67" s="269" t="s">
        <v>80</v>
      </c>
      <c r="G67" s="270" t="s">
        <v>153</v>
      </c>
      <c r="H67" s="271" t="s">
        <v>150</v>
      </c>
      <c r="I67" s="272" t="s">
        <v>168</v>
      </c>
      <c r="J67" s="273"/>
      <c r="K67" s="273"/>
      <c r="L67" s="273"/>
      <c r="M67" s="273"/>
      <c r="N67" s="291"/>
      <c r="O67" s="291"/>
      <c r="P67" s="291"/>
      <c r="Q67" s="328"/>
      <c r="R67" s="328"/>
      <c r="S67" s="291"/>
      <c r="T67" s="291"/>
      <c r="U67" s="291"/>
      <c r="V67" s="291"/>
      <c r="W67" s="328"/>
      <c r="X67" s="328"/>
      <c r="Y67" s="291"/>
      <c r="Z67" s="291"/>
      <c r="AA67" s="329"/>
    </row>
    <row r="68" spans="2:27" s="254" customFormat="1" ht="61" customHeight="1" thickBot="1" x14ac:dyDescent="0.4">
      <c r="B68" s="274"/>
      <c r="C68" s="275"/>
      <c r="D68" s="276"/>
      <c r="E68" s="277"/>
      <c r="F68" s="278"/>
      <c r="G68" s="279"/>
      <c r="H68" s="280"/>
      <c r="I68" s="281"/>
      <c r="J68" s="273"/>
      <c r="K68" s="282"/>
      <c r="L68" s="282"/>
      <c r="M68" s="273"/>
      <c r="N68" s="291"/>
      <c r="O68" s="291"/>
      <c r="P68" s="291"/>
      <c r="Q68" s="328"/>
      <c r="R68" s="328"/>
      <c r="S68" s="291"/>
      <c r="T68" s="291"/>
      <c r="U68" s="291"/>
      <c r="V68" s="291"/>
      <c r="W68" s="328"/>
      <c r="X68" s="328"/>
      <c r="Y68" s="291"/>
      <c r="Z68" s="291"/>
      <c r="AA68" s="329"/>
    </row>
    <row r="69" spans="2:27" s="254" customFormat="1" x14ac:dyDescent="0.35">
      <c r="B69" s="283" t="s">
        <v>165</v>
      </c>
      <c r="C69" s="336" t="s">
        <v>53</v>
      </c>
      <c r="D69" s="337">
        <v>3</v>
      </c>
      <c r="E69" s="286">
        <v>2</v>
      </c>
      <c r="F69" s="287">
        <v>3</v>
      </c>
      <c r="G69" s="340">
        <f>E69*F69</f>
        <v>6</v>
      </c>
      <c r="H69" s="289">
        <v>117.60000000000001</v>
      </c>
      <c r="I69" s="290">
        <f>D69*G69*H69</f>
        <v>2116.8000000000002</v>
      </c>
      <c r="J69" s="291"/>
      <c r="K69" s="291"/>
      <c r="L69" s="351"/>
      <c r="M69" s="291"/>
      <c r="N69" s="291"/>
      <c r="O69" s="291"/>
      <c r="P69" s="291"/>
      <c r="Q69" s="328"/>
      <c r="R69" s="328"/>
      <c r="S69" s="291"/>
      <c r="T69" s="291"/>
      <c r="U69" s="291"/>
      <c r="V69" s="291"/>
      <c r="W69" s="328"/>
      <c r="X69" s="328"/>
      <c r="Y69" s="291"/>
      <c r="Z69" s="291"/>
      <c r="AA69" s="329"/>
    </row>
    <row r="70" spans="2:27" s="254" customFormat="1" ht="15" x14ac:dyDescent="0.35">
      <c r="B70" s="294" t="s">
        <v>9</v>
      </c>
      <c r="C70" s="295"/>
      <c r="D70" s="295"/>
      <c r="E70" s="352"/>
      <c r="F70" s="353"/>
      <c r="G70" s="353"/>
      <c r="H70" s="352"/>
      <c r="I70" s="354"/>
      <c r="J70" s="355"/>
      <c r="K70" s="355"/>
      <c r="L70" s="351"/>
      <c r="M70" s="291"/>
      <c r="N70" s="291"/>
      <c r="O70" s="291"/>
      <c r="P70" s="291"/>
      <c r="Q70" s="328"/>
      <c r="R70" s="328"/>
      <c r="S70" s="291"/>
      <c r="T70" s="291"/>
      <c r="U70" s="291"/>
      <c r="V70" s="291"/>
      <c r="W70" s="328"/>
      <c r="X70" s="328"/>
      <c r="Y70" s="291"/>
      <c r="Z70" s="291"/>
      <c r="AA70" s="329"/>
    </row>
    <row r="71" spans="2:27" s="254" customFormat="1" x14ac:dyDescent="0.35">
      <c r="B71" s="300" t="s">
        <v>66</v>
      </c>
      <c r="C71" s="301" t="s">
        <v>53</v>
      </c>
      <c r="D71" s="302">
        <v>2</v>
      </c>
      <c r="E71" s="303">
        <f>$E$69</f>
        <v>2</v>
      </c>
      <c r="F71" s="304">
        <f>$F$69</f>
        <v>3</v>
      </c>
      <c r="G71" s="347">
        <f t="shared" ref="G71:G94" si="4">E71*F71</f>
        <v>6</v>
      </c>
      <c r="H71" s="306">
        <v>29.400000000000002</v>
      </c>
      <c r="I71" s="307">
        <f t="shared" ref="I71:I94" si="5">D71*G71*H71</f>
        <v>352.8</v>
      </c>
      <c r="J71" s="291"/>
      <c r="K71" s="291"/>
      <c r="L71" s="351"/>
      <c r="M71" s="291"/>
      <c r="N71" s="291"/>
      <c r="O71" s="291"/>
      <c r="P71" s="291"/>
      <c r="Q71" s="328"/>
      <c r="R71" s="328"/>
      <c r="S71" s="291"/>
      <c r="T71" s="291"/>
      <c r="U71" s="291"/>
      <c r="V71" s="291"/>
      <c r="W71" s="328"/>
      <c r="X71" s="328"/>
      <c r="Y71" s="291"/>
      <c r="Z71" s="291"/>
      <c r="AA71" s="329"/>
    </row>
    <row r="72" spans="2:27" s="254" customFormat="1" x14ac:dyDescent="0.35">
      <c r="B72" s="300" t="s">
        <v>67</v>
      </c>
      <c r="C72" s="301" t="s">
        <v>53</v>
      </c>
      <c r="D72" s="302">
        <v>1</v>
      </c>
      <c r="E72" s="303">
        <f>$E$69</f>
        <v>2</v>
      </c>
      <c r="F72" s="304">
        <f>$F$69</f>
        <v>3</v>
      </c>
      <c r="G72" s="347">
        <f t="shared" si="4"/>
        <v>6</v>
      </c>
      <c r="H72" s="306">
        <v>279.3</v>
      </c>
      <c r="I72" s="307">
        <f t="shared" si="5"/>
        <v>1675.8000000000002</v>
      </c>
      <c r="J72" s="291"/>
      <c r="K72" s="291"/>
      <c r="L72" s="351"/>
      <c r="M72" s="291"/>
      <c r="N72" s="291"/>
      <c r="O72" s="291"/>
      <c r="P72" s="291"/>
      <c r="Q72" s="328"/>
      <c r="R72" s="328"/>
      <c r="S72" s="291"/>
      <c r="T72" s="291"/>
      <c r="U72" s="291"/>
      <c r="V72" s="291"/>
      <c r="W72" s="328"/>
      <c r="X72" s="328"/>
      <c r="Y72" s="291"/>
      <c r="Z72" s="291"/>
      <c r="AA72" s="329"/>
    </row>
    <row r="73" spans="2:27" s="254" customFormat="1" ht="15" x14ac:dyDescent="0.35">
      <c r="B73" s="294" t="s">
        <v>68</v>
      </c>
      <c r="C73" s="295"/>
      <c r="D73" s="295"/>
      <c r="E73" s="352"/>
      <c r="F73" s="353"/>
      <c r="G73" s="353"/>
      <c r="H73" s="352"/>
      <c r="I73" s="354"/>
      <c r="J73" s="355"/>
      <c r="K73" s="355"/>
      <c r="L73" s="351"/>
      <c r="M73" s="291"/>
      <c r="N73" s="291"/>
      <c r="O73" s="291"/>
      <c r="P73" s="291"/>
      <c r="Q73" s="328"/>
      <c r="R73" s="328"/>
      <c r="S73" s="291"/>
      <c r="T73" s="291"/>
      <c r="U73" s="291"/>
      <c r="V73" s="291"/>
      <c r="W73" s="328"/>
      <c r="X73" s="328"/>
      <c r="Y73" s="291"/>
      <c r="Z73" s="291"/>
      <c r="AA73" s="329"/>
    </row>
    <row r="74" spans="2:27" s="254" customFormat="1" x14ac:dyDescent="0.35">
      <c r="B74" s="308" t="s">
        <v>103</v>
      </c>
      <c r="C74" s="309" t="s">
        <v>53</v>
      </c>
      <c r="D74" s="302">
        <v>3</v>
      </c>
      <c r="E74" s="303">
        <f t="shared" ref="E74:E78" si="6">$E$69</f>
        <v>2</v>
      </c>
      <c r="F74" s="304">
        <f t="shared" ref="F74:F78" si="7">$F$69</f>
        <v>3</v>
      </c>
      <c r="G74" s="347">
        <f t="shared" si="4"/>
        <v>6</v>
      </c>
      <c r="H74" s="306">
        <v>29.400000000000002</v>
      </c>
      <c r="I74" s="307">
        <f t="shared" si="5"/>
        <v>529.20000000000005</v>
      </c>
      <c r="J74" s="291"/>
      <c r="K74" s="291"/>
      <c r="L74" s="351"/>
      <c r="M74" s="291"/>
      <c r="N74" s="291"/>
      <c r="O74" s="291"/>
      <c r="P74" s="291"/>
      <c r="Q74" s="328"/>
      <c r="R74" s="328"/>
      <c r="S74" s="291"/>
      <c r="T74" s="291"/>
      <c r="U74" s="291"/>
      <c r="V74" s="291"/>
      <c r="W74" s="328"/>
      <c r="X74" s="328"/>
      <c r="Y74" s="291"/>
      <c r="Z74" s="291"/>
      <c r="AA74" s="329"/>
    </row>
    <row r="75" spans="2:27" s="254" customFormat="1" x14ac:dyDescent="0.35">
      <c r="B75" s="310" t="s">
        <v>137</v>
      </c>
      <c r="C75" s="309" t="s">
        <v>53</v>
      </c>
      <c r="D75" s="302">
        <v>3</v>
      </c>
      <c r="E75" s="303">
        <f t="shared" si="6"/>
        <v>2</v>
      </c>
      <c r="F75" s="304">
        <f t="shared" si="7"/>
        <v>3</v>
      </c>
      <c r="G75" s="347">
        <f t="shared" si="4"/>
        <v>6</v>
      </c>
      <c r="H75" s="306">
        <v>58.800000000000004</v>
      </c>
      <c r="I75" s="307">
        <f t="shared" si="5"/>
        <v>1058.4000000000001</v>
      </c>
      <c r="J75" s="291"/>
      <c r="K75" s="291"/>
      <c r="L75" s="351"/>
      <c r="M75" s="291"/>
      <c r="N75" s="291"/>
      <c r="O75" s="291"/>
      <c r="P75" s="291"/>
      <c r="Q75" s="328"/>
      <c r="R75" s="328"/>
      <c r="S75" s="291"/>
      <c r="T75" s="291"/>
      <c r="U75" s="291"/>
      <c r="V75" s="291"/>
      <c r="W75" s="328"/>
      <c r="X75" s="328"/>
      <c r="Y75" s="291"/>
      <c r="Z75" s="291"/>
      <c r="AA75" s="329"/>
    </row>
    <row r="76" spans="2:27" s="254" customFormat="1" x14ac:dyDescent="0.35">
      <c r="B76" s="308" t="s">
        <v>10</v>
      </c>
      <c r="C76" s="309" t="s">
        <v>53</v>
      </c>
      <c r="D76" s="302">
        <v>3</v>
      </c>
      <c r="E76" s="303">
        <f t="shared" si="6"/>
        <v>2</v>
      </c>
      <c r="F76" s="304">
        <f t="shared" si="7"/>
        <v>3</v>
      </c>
      <c r="G76" s="347">
        <f t="shared" si="4"/>
        <v>6</v>
      </c>
      <c r="H76" s="306">
        <v>19.602450000000001</v>
      </c>
      <c r="I76" s="307">
        <f t="shared" si="5"/>
        <v>352.84410000000003</v>
      </c>
      <c r="J76" s="291"/>
      <c r="K76" s="291"/>
      <c r="L76" s="351"/>
      <c r="M76" s="291"/>
      <c r="N76" s="291"/>
      <c r="O76" s="291"/>
      <c r="P76" s="291"/>
      <c r="Q76" s="328"/>
      <c r="R76" s="328"/>
      <c r="S76" s="291"/>
      <c r="T76" s="291"/>
      <c r="U76" s="291"/>
      <c r="V76" s="291"/>
      <c r="W76" s="328"/>
      <c r="X76" s="328"/>
      <c r="Y76" s="291"/>
      <c r="Z76" s="291"/>
      <c r="AA76" s="329"/>
    </row>
    <row r="77" spans="2:27" s="254" customFormat="1" x14ac:dyDescent="0.35">
      <c r="B77" s="308" t="s">
        <v>11</v>
      </c>
      <c r="C77" s="309" t="s">
        <v>53</v>
      </c>
      <c r="D77" s="302">
        <v>3</v>
      </c>
      <c r="E77" s="303">
        <f t="shared" si="6"/>
        <v>2</v>
      </c>
      <c r="F77" s="304">
        <f t="shared" si="7"/>
        <v>3</v>
      </c>
      <c r="G77" s="347">
        <f t="shared" si="4"/>
        <v>6</v>
      </c>
      <c r="H77" s="306">
        <v>19.602450000000001</v>
      </c>
      <c r="I77" s="307">
        <f t="shared" si="5"/>
        <v>352.84410000000003</v>
      </c>
      <c r="J77" s="291"/>
      <c r="K77" s="291"/>
      <c r="L77" s="351"/>
      <c r="M77" s="291"/>
      <c r="N77" s="291"/>
      <c r="O77" s="291"/>
      <c r="P77" s="291"/>
      <c r="Q77" s="328"/>
      <c r="R77" s="328"/>
      <c r="S77" s="291"/>
      <c r="T77" s="291"/>
      <c r="U77" s="291"/>
      <c r="V77" s="291"/>
      <c r="W77" s="328"/>
      <c r="X77" s="328"/>
      <c r="Y77" s="291"/>
      <c r="Z77" s="291"/>
      <c r="AA77" s="329"/>
    </row>
    <row r="78" spans="2:27" s="254" customFormat="1" x14ac:dyDescent="0.35">
      <c r="B78" s="308" t="s">
        <v>104</v>
      </c>
      <c r="C78" s="309" t="s">
        <v>53</v>
      </c>
      <c r="D78" s="302">
        <v>3</v>
      </c>
      <c r="E78" s="303">
        <f t="shared" si="6"/>
        <v>2</v>
      </c>
      <c r="F78" s="304">
        <f t="shared" si="7"/>
        <v>3</v>
      </c>
      <c r="G78" s="347">
        <f t="shared" si="4"/>
        <v>6</v>
      </c>
      <c r="H78" s="306">
        <v>49.245000000000005</v>
      </c>
      <c r="I78" s="307">
        <f t="shared" si="5"/>
        <v>886.41000000000008</v>
      </c>
      <c r="J78" s="291"/>
      <c r="K78" s="291"/>
      <c r="L78" s="351"/>
      <c r="M78" s="291"/>
      <c r="N78" s="291"/>
      <c r="O78" s="291"/>
      <c r="P78" s="291"/>
      <c r="Q78" s="328"/>
      <c r="R78" s="328"/>
      <c r="S78" s="291"/>
      <c r="T78" s="291"/>
      <c r="U78" s="291"/>
      <c r="V78" s="291"/>
      <c r="W78" s="328"/>
      <c r="X78" s="328"/>
      <c r="Y78" s="291"/>
      <c r="Z78" s="291"/>
      <c r="AA78" s="329"/>
    </row>
    <row r="79" spans="2:27" s="254" customFormat="1" ht="15" x14ac:dyDescent="0.35">
      <c r="B79" s="294" t="s">
        <v>108</v>
      </c>
      <c r="C79" s="295"/>
      <c r="D79" s="295"/>
      <c r="E79" s="352"/>
      <c r="F79" s="353"/>
      <c r="G79" s="353"/>
      <c r="H79" s="352"/>
      <c r="I79" s="354"/>
      <c r="J79" s="355"/>
      <c r="K79" s="355"/>
      <c r="L79" s="351"/>
      <c r="M79" s="291"/>
      <c r="N79" s="291"/>
      <c r="O79" s="291"/>
      <c r="P79" s="291"/>
      <c r="Q79" s="328"/>
      <c r="R79" s="328"/>
      <c r="S79" s="291"/>
      <c r="T79" s="291"/>
      <c r="U79" s="291"/>
      <c r="V79" s="291"/>
      <c r="W79" s="328"/>
      <c r="X79" s="328"/>
      <c r="Y79" s="291"/>
      <c r="Z79" s="291"/>
      <c r="AA79" s="329"/>
    </row>
    <row r="80" spans="2:27" s="254" customFormat="1" x14ac:dyDescent="0.35">
      <c r="B80" s="311" t="s">
        <v>105</v>
      </c>
      <c r="C80" s="301" t="s">
        <v>53</v>
      </c>
      <c r="D80" s="302">
        <v>2</v>
      </c>
      <c r="E80" s="303">
        <f t="shared" ref="E80:E84" si="8">$E$69</f>
        <v>2</v>
      </c>
      <c r="F80" s="304">
        <f t="shared" ref="F80:F84" si="9">$F$69</f>
        <v>3</v>
      </c>
      <c r="G80" s="347">
        <f t="shared" si="4"/>
        <v>6</v>
      </c>
      <c r="H80" s="306">
        <v>44.1</v>
      </c>
      <c r="I80" s="307">
        <f t="shared" si="5"/>
        <v>529.20000000000005</v>
      </c>
      <c r="J80" s="291"/>
      <c r="K80" s="291"/>
      <c r="L80" s="351"/>
      <c r="M80" s="291"/>
      <c r="N80" s="291"/>
      <c r="O80" s="291"/>
      <c r="P80" s="291"/>
      <c r="Q80" s="328"/>
      <c r="R80" s="328"/>
      <c r="S80" s="291"/>
      <c r="T80" s="291"/>
      <c r="U80" s="291"/>
      <c r="V80" s="291"/>
      <c r="W80" s="328"/>
      <c r="X80" s="328"/>
      <c r="Y80" s="291"/>
      <c r="Z80" s="291"/>
      <c r="AA80" s="329"/>
    </row>
    <row r="81" spans="2:27" s="254" customFormat="1" x14ac:dyDescent="0.35">
      <c r="B81" s="312" t="s">
        <v>12</v>
      </c>
      <c r="C81" s="301" t="s">
        <v>53</v>
      </c>
      <c r="D81" s="302">
        <v>1</v>
      </c>
      <c r="E81" s="303">
        <f t="shared" si="8"/>
        <v>2</v>
      </c>
      <c r="F81" s="304">
        <f t="shared" si="9"/>
        <v>3</v>
      </c>
      <c r="G81" s="347">
        <f t="shared" si="4"/>
        <v>6</v>
      </c>
      <c r="H81" s="306">
        <v>98.490000000000009</v>
      </c>
      <c r="I81" s="307">
        <f t="shared" si="5"/>
        <v>590.94000000000005</v>
      </c>
      <c r="J81" s="291"/>
      <c r="K81" s="291"/>
      <c r="L81" s="351"/>
      <c r="M81" s="291"/>
      <c r="N81" s="291"/>
      <c r="O81" s="291"/>
      <c r="P81" s="291"/>
      <c r="Q81" s="328"/>
      <c r="R81" s="328"/>
      <c r="S81" s="291"/>
      <c r="T81" s="291"/>
      <c r="U81" s="291"/>
      <c r="V81" s="291"/>
      <c r="W81" s="328"/>
      <c r="X81" s="328"/>
      <c r="Y81" s="291"/>
      <c r="Z81" s="291"/>
      <c r="AA81" s="329"/>
    </row>
    <row r="82" spans="2:27" s="254" customFormat="1" x14ac:dyDescent="0.35">
      <c r="B82" s="312" t="s">
        <v>13</v>
      </c>
      <c r="C82" s="301" t="s">
        <v>53</v>
      </c>
      <c r="D82" s="302">
        <v>1</v>
      </c>
      <c r="E82" s="303">
        <f t="shared" si="8"/>
        <v>2</v>
      </c>
      <c r="F82" s="304">
        <f t="shared" si="9"/>
        <v>3</v>
      </c>
      <c r="G82" s="347">
        <f t="shared" si="4"/>
        <v>6</v>
      </c>
      <c r="H82" s="306">
        <v>29.400000000000002</v>
      </c>
      <c r="I82" s="307">
        <f t="shared" si="5"/>
        <v>176.4</v>
      </c>
      <c r="J82" s="291"/>
      <c r="K82" s="291"/>
      <c r="L82" s="351"/>
      <c r="M82" s="291"/>
      <c r="N82" s="291"/>
      <c r="O82" s="291"/>
      <c r="P82" s="291"/>
      <c r="Q82" s="328"/>
      <c r="R82" s="328"/>
      <c r="S82" s="291"/>
      <c r="T82" s="291"/>
      <c r="U82" s="291"/>
      <c r="V82" s="291"/>
      <c r="W82" s="328"/>
      <c r="X82" s="328"/>
      <c r="Y82" s="291"/>
      <c r="Z82" s="291"/>
      <c r="AA82" s="329"/>
    </row>
    <row r="83" spans="2:27" s="254" customFormat="1" x14ac:dyDescent="0.35">
      <c r="B83" s="308" t="s">
        <v>14</v>
      </c>
      <c r="C83" s="301" t="s">
        <v>53</v>
      </c>
      <c r="D83" s="302">
        <v>1</v>
      </c>
      <c r="E83" s="303">
        <f t="shared" si="8"/>
        <v>2</v>
      </c>
      <c r="F83" s="304">
        <f t="shared" si="9"/>
        <v>3</v>
      </c>
      <c r="G83" s="347">
        <f t="shared" si="4"/>
        <v>6</v>
      </c>
      <c r="H83" s="306">
        <v>98.490000000000009</v>
      </c>
      <c r="I83" s="307">
        <f t="shared" si="5"/>
        <v>590.94000000000005</v>
      </c>
      <c r="J83" s="291"/>
      <c r="K83" s="291"/>
      <c r="L83" s="351"/>
      <c r="M83" s="291"/>
      <c r="N83" s="291"/>
      <c r="O83" s="291"/>
      <c r="P83" s="291"/>
      <c r="Q83" s="328"/>
      <c r="R83" s="328"/>
      <c r="S83" s="291"/>
      <c r="T83" s="291"/>
      <c r="U83" s="291"/>
      <c r="V83" s="291"/>
      <c r="W83" s="328"/>
      <c r="X83" s="328"/>
      <c r="Y83" s="291"/>
      <c r="Z83" s="291"/>
      <c r="AA83" s="329"/>
    </row>
    <row r="84" spans="2:27" s="254" customFormat="1" x14ac:dyDescent="0.35">
      <c r="B84" s="313" t="s">
        <v>111</v>
      </c>
      <c r="C84" s="314" t="s">
        <v>53</v>
      </c>
      <c r="D84" s="302">
        <v>2</v>
      </c>
      <c r="E84" s="303">
        <f t="shared" si="8"/>
        <v>2</v>
      </c>
      <c r="F84" s="304">
        <f t="shared" si="9"/>
        <v>3</v>
      </c>
      <c r="G84" s="347">
        <f t="shared" si="4"/>
        <v>6</v>
      </c>
      <c r="H84" s="306">
        <v>621.6</v>
      </c>
      <c r="I84" s="307">
        <f t="shared" si="5"/>
        <v>7459.2000000000007</v>
      </c>
      <c r="J84" s="291"/>
      <c r="K84" s="291"/>
      <c r="L84" s="351"/>
      <c r="M84" s="291"/>
      <c r="N84" s="291"/>
      <c r="O84" s="291"/>
      <c r="P84" s="291"/>
      <c r="Q84" s="328"/>
      <c r="R84" s="328"/>
      <c r="S84" s="291"/>
      <c r="T84" s="291"/>
      <c r="U84" s="291"/>
      <c r="V84" s="291"/>
      <c r="W84" s="328"/>
      <c r="X84" s="328"/>
      <c r="Y84" s="291"/>
      <c r="Z84" s="291"/>
      <c r="AA84" s="329"/>
    </row>
    <row r="85" spans="2:27" s="254" customFormat="1" ht="15" x14ac:dyDescent="0.35">
      <c r="B85" s="294" t="s">
        <v>134</v>
      </c>
      <c r="C85" s="295"/>
      <c r="D85" s="295"/>
      <c r="E85" s="352"/>
      <c r="F85" s="353"/>
      <c r="G85" s="353"/>
      <c r="H85" s="352"/>
      <c r="I85" s="354"/>
      <c r="J85" s="355"/>
      <c r="K85" s="355"/>
      <c r="L85" s="351"/>
      <c r="M85" s="291"/>
      <c r="N85" s="291"/>
      <c r="O85" s="291"/>
      <c r="P85" s="291"/>
      <c r="Q85" s="328"/>
      <c r="R85" s="328"/>
      <c r="S85" s="291"/>
      <c r="T85" s="291"/>
      <c r="U85" s="291"/>
      <c r="V85" s="291"/>
      <c r="W85" s="328"/>
      <c r="X85" s="328"/>
      <c r="Y85" s="291"/>
      <c r="Z85" s="291"/>
      <c r="AA85" s="329"/>
    </row>
    <row r="86" spans="2:27" s="254" customFormat="1" x14ac:dyDescent="0.35">
      <c r="B86" s="315" t="s">
        <v>65</v>
      </c>
      <c r="C86" s="301" t="s">
        <v>53</v>
      </c>
      <c r="D86" s="302">
        <v>1</v>
      </c>
      <c r="E86" s="303">
        <f t="shared" ref="E86:E88" si="10">$E$69</f>
        <v>2</v>
      </c>
      <c r="F86" s="304">
        <f t="shared" ref="F86:F88" si="11">$F$69</f>
        <v>3</v>
      </c>
      <c r="G86" s="347">
        <f t="shared" si="4"/>
        <v>6</v>
      </c>
      <c r="H86" s="306">
        <v>257.25</v>
      </c>
      <c r="I86" s="307">
        <f t="shared" si="5"/>
        <v>1543.5</v>
      </c>
      <c r="J86" s="291"/>
      <c r="K86" s="291"/>
      <c r="L86" s="351"/>
      <c r="M86" s="291"/>
      <c r="N86" s="291"/>
      <c r="O86" s="291"/>
      <c r="P86" s="291"/>
      <c r="Q86" s="328"/>
      <c r="R86" s="328"/>
      <c r="S86" s="291"/>
      <c r="T86" s="291"/>
      <c r="U86" s="291"/>
      <c r="V86" s="291"/>
      <c r="W86" s="328"/>
      <c r="X86" s="328"/>
      <c r="Y86" s="291"/>
      <c r="Z86" s="291"/>
      <c r="AA86" s="329"/>
    </row>
    <row r="87" spans="2:27" s="254" customFormat="1" x14ac:dyDescent="0.35">
      <c r="B87" s="315" t="s">
        <v>15</v>
      </c>
      <c r="C87" s="301" t="s">
        <v>53</v>
      </c>
      <c r="D87" s="302">
        <v>1</v>
      </c>
      <c r="E87" s="303">
        <f t="shared" si="10"/>
        <v>2</v>
      </c>
      <c r="F87" s="304">
        <f t="shared" si="11"/>
        <v>3</v>
      </c>
      <c r="G87" s="347">
        <f t="shared" si="4"/>
        <v>6</v>
      </c>
      <c r="H87" s="306">
        <v>205.8</v>
      </c>
      <c r="I87" s="307">
        <f t="shared" si="5"/>
        <v>1234.8000000000002</v>
      </c>
      <c r="J87" s="291"/>
      <c r="K87" s="291"/>
      <c r="L87" s="351"/>
      <c r="M87" s="291"/>
      <c r="N87" s="291"/>
      <c r="O87" s="291"/>
      <c r="P87" s="291"/>
      <c r="Q87" s="328"/>
      <c r="R87" s="328"/>
      <c r="S87" s="291"/>
      <c r="T87" s="291"/>
      <c r="U87" s="291"/>
      <c r="V87" s="291"/>
      <c r="W87" s="328"/>
      <c r="X87" s="328"/>
      <c r="Y87" s="291"/>
      <c r="Z87" s="291"/>
      <c r="AA87" s="329"/>
    </row>
    <row r="88" spans="2:27" s="254" customFormat="1" x14ac:dyDescent="0.35">
      <c r="B88" s="315" t="s">
        <v>142</v>
      </c>
      <c r="C88" s="301" t="s">
        <v>53</v>
      </c>
      <c r="D88" s="302">
        <v>2</v>
      </c>
      <c r="E88" s="303">
        <f t="shared" si="10"/>
        <v>2</v>
      </c>
      <c r="F88" s="304">
        <f t="shared" si="11"/>
        <v>3</v>
      </c>
      <c r="G88" s="347">
        <f t="shared" si="4"/>
        <v>6</v>
      </c>
      <c r="H88" s="306">
        <v>205.8</v>
      </c>
      <c r="I88" s="307">
        <f t="shared" si="5"/>
        <v>2469.6000000000004</v>
      </c>
      <c r="J88" s="291"/>
      <c r="K88" s="291"/>
      <c r="L88" s="351"/>
      <c r="M88" s="291"/>
      <c r="N88" s="291"/>
      <c r="O88" s="291"/>
      <c r="P88" s="291"/>
      <c r="Q88" s="328"/>
      <c r="R88" s="328"/>
      <c r="S88" s="291"/>
      <c r="T88" s="291"/>
      <c r="U88" s="291"/>
      <c r="V88" s="291"/>
      <c r="W88" s="328"/>
      <c r="X88" s="328"/>
      <c r="Y88" s="291"/>
      <c r="Z88" s="291"/>
      <c r="AA88" s="329"/>
    </row>
    <row r="89" spans="2:27" s="254" customFormat="1" ht="15" x14ac:dyDescent="0.35">
      <c r="B89" s="294" t="s">
        <v>112</v>
      </c>
      <c r="C89" s="295"/>
      <c r="D89" s="295"/>
      <c r="E89" s="352"/>
      <c r="F89" s="353"/>
      <c r="G89" s="353"/>
      <c r="H89" s="352"/>
      <c r="I89" s="354"/>
      <c r="J89" s="355"/>
      <c r="K89" s="355"/>
      <c r="L89" s="351"/>
      <c r="M89" s="291"/>
      <c r="N89" s="291"/>
      <c r="O89" s="291"/>
      <c r="P89" s="291"/>
      <c r="Q89" s="328"/>
      <c r="R89" s="328"/>
      <c r="S89" s="291"/>
      <c r="T89" s="291"/>
      <c r="U89" s="291"/>
      <c r="V89" s="291"/>
      <c r="W89" s="328"/>
      <c r="X89" s="328"/>
      <c r="Y89" s="291"/>
      <c r="Z89" s="291"/>
      <c r="AA89" s="329"/>
    </row>
    <row r="90" spans="2:27" s="254" customFormat="1" x14ac:dyDescent="0.35">
      <c r="B90" s="310" t="s">
        <v>146</v>
      </c>
      <c r="C90" s="316" t="s">
        <v>64</v>
      </c>
      <c r="D90" s="302">
        <v>30</v>
      </c>
      <c r="E90" s="303">
        <f t="shared" ref="E90:E94" si="12">$E$69</f>
        <v>2</v>
      </c>
      <c r="F90" s="304">
        <f t="shared" ref="F90:F94" si="13">$F$69</f>
        <v>3</v>
      </c>
      <c r="G90" s="347">
        <f t="shared" si="4"/>
        <v>6</v>
      </c>
      <c r="H90" s="306">
        <v>91.875</v>
      </c>
      <c r="I90" s="307">
        <f t="shared" si="5"/>
        <v>16537.5</v>
      </c>
      <c r="J90" s="291"/>
      <c r="K90" s="291"/>
      <c r="L90" s="351"/>
      <c r="M90" s="291"/>
      <c r="N90" s="291"/>
      <c r="O90" s="291"/>
      <c r="P90" s="291"/>
      <c r="Q90" s="328"/>
      <c r="R90" s="328"/>
      <c r="S90" s="291"/>
      <c r="T90" s="291"/>
      <c r="U90" s="291"/>
      <c r="V90" s="291"/>
      <c r="W90" s="328"/>
      <c r="X90" s="328"/>
      <c r="Y90" s="291"/>
      <c r="Z90" s="291"/>
      <c r="AA90" s="329"/>
    </row>
    <row r="91" spans="2:27" s="254" customFormat="1" x14ac:dyDescent="0.35">
      <c r="B91" s="310" t="s">
        <v>147</v>
      </c>
      <c r="C91" s="316" t="s">
        <v>64</v>
      </c>
      <c r="D91" s="302">
        <v>30</v>
      </c>
      <c r="E91" s="303">
        <f t="shared" si="12"/>
        <v>2</v>
      </c>
      <c r="F91" s="304">
        <f t="shared" si="13"/>
        <v>3</v>
      </c>
      <c r="G91" s="347">
        <f t="shared" si="4"/>
        <v>6</v>
      </c>
      <c r="H91" s="306">
        <v>124.95</v>
      </c>
      <c r="I91" s="307">
        <f t="shared" si="5"/>
        <v>22491</v>
      </c>
      <c r="J91" s="291"/>
      <c r="K91" s="291"/>
      <c r="L91" s="351"/>
      <c r="M91" s="291"/>
      <c r="N91" s="291"/>
      <c r="O91" s="291"/>
      <c r="P91" s="291"/>
      <c r="Q91" s="328"/>
      <c r="R91" s="328"/>
      <c r="S91" s="291"/>
      <c r="T91" s="291"/>
      <c r="U91" s="291"/>
      <c r="V91" s="291"/>
      <c r="W91" s="328"/>
      <c r="X91" s="328"/>
      <c r="Y91" s="291"/>
      <c r="Z91" s="291"/>
      <c r="AA91" s="329"/>
    </row>
    <row r="92" spans="2:27" s="254" customFormat="1" x14ac:dyDescent="0.35">
      <c r="B92" s="315" t="s">
        <v>107</v>
      </c>
      <c r="C92" s="316" t="s">
        <v>57</v>
      </c>
      <c r="D92" s="302">
        <v>2</v>
      </c>
      <c r="E92" s="303">
        <f t="shared" si="12"/>
        <v>2</v>
      </c>
      <c r="F92" s="304">
        <f t="shared" si="13"/>
        <v>3</v>
      </c>
      <c r="G92" s="347">
        <f t="shared" si="4"/>
        <v>6</v>
      </c>
      <c r="H92" s="306">
        <v>238.14</v>
      </c>
      <c r="I92" s="307">
        <f t="shared" si="5"/>
        <v>2857.68</v>
      </c>
      <c r="J92" s="291"/>
      <c r="K92" s="291"/>
      <c r="L92" s="351"/>
      <c r="M92" s="291"/>
      <c r="N92" s="291"/>
      <c r="O92" s="291"/>
      <c r="P92" s="291"/>
      <c r="Q92" s="328"/>
      <c r="R92" s="328"/>
      <c r="S92" s="291"/>
      <c r="T92" s="291"/>
      <c r="U92" s="291"/>
      <c r="V92" s="291"/>
      <c r="W92" s="328"/>
      <c r="X92" s="328"/>
      <c r="Y92" s="291"/>
      <c r="Z92" s="291"/>
      <c r="AA92" s="329"/>
    </row>
    <row r="93" spans="2:27" s="254" customFormat="1" x14ac:dyDescent="0.35">
      <c r="B93" s="315" t="s">
        <v>16</v>
      </c>
      <c r="C93" s="316" t="s">
        <v>48</v>
      </c>
      <c r="D93" s="302">
        <v>12</v>
      </c>
      <c r="E93" s="303">
        <f t="shared" si="12"/>
        <v>2</v>
      </c>
      <c r="F93" s="304">
        <f t="shared" si="13"/>
        <v>3</v>
      </c>
      <c r="G93" s="347">
        <f t="shared" si="4"/>
        <v>6</v>
      </c>
      <c r="H93" s="306">
        <v>3.8073000000000001</v>
      </c>
      <c r="I93" s="307">
        <f t="shared" si="5"/>
        <v>274.12560000000002</v>
      </c>
      <c r="J93" s="291"/>
      <c r="K93" s="291"/>
      <c r="L93" s="351"/>
      <c r="M93" s="291"/>
      <c r="N93" s="291"/>
      <c r="O93" s="291"/>
      <c r="P93" s="291"/>
      <c r="Q93" s="328"/>
      <c r="R93" s="328"/>
      <c r="S93" s="291"/>
      <c r="T93" s="291"/>
      <c r="U93" s="291"/>
      <c r="V93" s="291"/>
      <c r="W93" s="328"/>
      <c r="X93" s="328"/>
      <c r="Y93" s="291"/>
      <c r="Z93" s="291"/>
      <c r="AA93" s="329"/>
    </row>
    <row r="94" spans="2:27" s="254" customFormat="1" ht="13.5" thickBot="1" x14ac:dyDescent="0.4">
      <c r="B94" s="317" t="s">
        <v>106</v>
      </c>
      <c r="C94" s="318" t="s">
        <v>53</v>
      </c>
      <c r="D94" s="319">
        <v>6</v>
      </c>
      <c r="E94" s="320">
        <f t="shared" si="12"/>
        <v>2</v>
      </c>
      <c r="F94" s="321">
        <f t="shared" si="13"/>
        <v>3</v>
      </c>
      <c r="G94" s="350">
        <f t="shared" si="4"/>
        <v>6</v>
      </c>
      <c r="H94" s="323">
        <v>47.628000000000007</v>
      </c>
      <c r="I94" s="324">
        <f t="shared" si="5"/>
        <v>1714.6080000000002</v>
      </c>
      <c r="J94" s="291"/>
      <c r="K94" s="291"/>
      <c r="L94" s="351"/>
      <c r="M94" s="291"/>
      <c r="N94" s="291"/>
      <c r="O94" s="291"/>
      <c r="P94" s="291"/>
      <c r="Q94" s="328"/>
      <c r="R94" s="328"/>
      <c r="S94" s="291"/>
      <c r="T94" s="291"/>
      <c r="U94" s="291"/>
      <c r="V94" s="291"/>
      <c r="W94" s="328"/>
      <c r="X94" s="328"/>
      <c r="Y94" s="291"/>
      <c r="Z94" s="291"/>
      <c r="AA94" s="329"/>
    </row>
    <row r="95" spans="2:27" s="254" customFormat="1" x14ac:dyDescent="0.35">
      <c r="B95" s="325"/>
      <c r="C95" s="326"/>
      <c r="D95" s="327"/>
      <c r="E95" s="327"/>
      <c r="F95" s="327"/>
      <c r="G95" s="327"/>
      <c r="H95" s="291"/>
      <c r="I95" s="291"/>
      <c r="J95" s="291"/>
      <c r="K95" s="328"/>
      <c r="L95" s="328"/>
      <c r="M95" s="291"/>
      <c r="N95" s="291"/>
      <c r="O95" s="291"/>
      <c r="P95" s="291"/>
      <c r="Q95" s="328"/>
      <c r="R95" s="328"/>
      <c r="S95" s="291"/>
      <c r="T95" s="291"/>
      <c r="U95" s="291"/>
      <c r="V95" s="291"/>
      <c r="W95" s="328"/>
      <c r="X95" s="328"/>
      <c r="Y95" s="291"/>
      <c r="Z95" s="291"/>
      <c r="AA95" s="329"/>
    </row>
    <row r="96" spans="2:27" s="254" customFormat="1" ht="15.5" thickBot="1" x14ac:dyDescent="0.4">
      <c r="B96" s="325"/>
      <c r="C96" s="326"/>
      <c r="D96" s="327"/>
      <c r="E96" s="327"/>
      <c r="F96" s="327"/>
      <c r="G96" s="327"/>
      <c r="H96" s="330" t="s">
        <v>156</v>
      </c>
      <c r="I96" s="331">
        <f>SUM(I69:I94)</f>
        <v>65794.591799999995</v>
      </c>
      <c r="J96" s="332"/>
      <c r="K96" s="333"/>
      <c r="L96" s="291"/>
      <c r="M96" s="291"/>
      <c r="N96" s="291"/>
      <c r="O96" s="291"/>
      <c r="P96" s="291"/>
      <c r="Q96" s="328"/>
      <c r="R96" s="328"/>
      <c r="S96" s="291"/>
      <c r="T96" s="291"/>
      <c r="U96" s="291"/>
      <c r="V96" s="291"/>
      <c r="W96" s="328"/>
      <c r="X96" s="328"/>
      <c r="Y96" s="291"/>
      <c r="Z96" s="291"/>
      <c r="AA96" s="329"/>
    </row>
    <row r="97" spans="2:27" s="329" customFormat="1" ht="13.5" thickBot="1" x14ac:dyDescent="0.4">
      <c r="B97" s="325"/>
      <c r="C97" s="326"/>
      <c r="D97" s="327"/>
      <c r="E97" s="327"/>
      <c r="F97" s="327"/>
      <c r="G97" s="327"/>
      <c r="H97" s="291"/>
      <c r="I97" s="291"/>
      <c r="J97" s="291"/>
      <c r="K97" s="328"/>
      <c r="L97" s="328"/>
      <c r="M97" s="291"/>
      <c r="N97" s="291"/>
      <c r="O97" s="291"/>
      <c r="P97" s="291"/>
      <c r="Q97" s="328"/>
      <c r="R97" s="328"/>
      <c r="S97" s="291"/>
      <c r="T97" s="291"/>
      <c r="U97" s="291"/>
      <c r="V97" s="291"/>
      <c r="W97" s="328"/>
      <c r="X97" s="328"/>
      <c r="Y97" s="291"/>
      <c r="Z97" s="299"/>
    </row>
    <row r="98" spans="2:27" s="254" customFormat="1" ht="30" customHeight="1" x14ac:dyDescent="0.35">
      <c r="B98" s="356" t="s">
        <v>62</v>
      </c>
      <c r="C98" s="357"/>
      <c r="D98" s="358" t="s">
        <v>46</v>
      </c>
      <c r="E98" s="358" t="s">
        <v>47</v>
      </c>
      <c r="F98" s="358" t="s">
        <v>154</v>
      </c>
      <c r="G98" s="359" t="s">
        <v>60</v>
      </c>
      <c r="H98" s="360" t="s">
        <v>164</v>
      </c>
      <c r="I98" s="361"/>
      <c r="J98" s="361"/>
      <c r="K98" s="293"/>
      <c r="L98" s="293"/>
      <c r="M98" s="361"/>
      <c r="N98" s="351"/>
      <c r="O98" s="361"/>
    </row>
    <row r="99" spans="2:27" s="254" customFormat="1" ht="13.5" thickBot="1" x14ac:dyDescent="0.4">
      <c r="B99" s="362" t="s">
        <v>63</v>
      </c>
      <c r="C99" s="363"/>
      <c r="D99" s="364" t="s">
        <v>53</v>
      </c>
      <c r="E99" s="365">
        <v>1</v>
      </c>
      <c r="F99" s="366">
        <f>E7+E38+E69</f>
        <v>10</v>
      </c>
      <c r="G99" s="367">
        <v>1650</v>
      </c>
      <c r="H99" s="324">
        <f>E99*F99*G99</f>
        <v>16500</v>
      </c>
      <c r="I99" s="291"/>
      <c r="J99" s="291"/>
      <c r="K99" s="291"/>
      <c r="L99" s="291"/>
      <c r="M99" s="368"/>
      <c r="N99" s="369"/>
      <c r="O99" s="368"/>
      <c r="P99" s="370"/>
      <c r="Q99" s="370"/>
      <c r="R99" s="370"/>
      <c r="S99" s="370"/>
      <c r="T99" s="370"/>
      <c r="U99" s="370"/>
      <c r="V99" s="370"/>
      <c r="W99" s="370"/>
      <c r="X99" s="370"/>
      <c r="Y99" s="370"/>
      <c r="Z99" s="370"/>
      <c r="AA99" s="370"/>
    </row>
    <row r="100" spans="2:27" s="329" customFormat="1" x14ac:dyDescent="0.35">
      <c r="B100" s="325"/>
      <c r="C100" s="326"/>
      <c r="D100" s="327"/>
      <c r="E100" s="327"/>
      <c r="F100" s="327"/>
      <c r="G100" s="327"/>
      <c r="H100" s="291"/>
      <c r="I100" s="291"/>
      <c r="J100" s="291"/>
      <c r="K100" s="328"/>
      <c r="L100" s="328"/>
      <c r="M100" s="291"/>
      <c r="N100" s="291"/>
      <c r="O100" s="291"/>
      <c r="P100" s="291"/>
      <c r="Q100" s="328"/>
      <c r="R100" s="328"/>
      <c r="S100" s="291"/>
      <c r="T100" s="291"/>
      <c r="U100" s="291"/>
      <c r="V100" s="291"/>
      <c r="W100" s="328"/>
      <c r="X100" s="328"/>
      <c r="Y100" s="291"/>
      <c r="Z100" s="299"/>
    </row>
    <row r="102" spans="2:27" s="254" customFormat="1" ht="15.5" thickBot="1" x14ac:dyDescent="0.4">
      <c r="B102" s="371" t="s">
        <v>136</v>
      </c>
      <c r="C102" s="371"/>
      <c r="D102" s="372">
        <f>I34+I65+I96+H99</f>
        <v>228922.77924</v>
      </c>
      <c r="E102" s="373"/>
      <c r="F102" s="373"/>
      <c r="G102" s="373"/>
      <c r="J102" s="351"/>
      <c r="K102" s="351"/>
      <c r="L102" s="351"/>
      <c r="M102" s="344"/>
      <c r="N102" s="344"/>
      <c r="O102" s="344"/>
      <c r="P102" s="344"/>
      <c r="Q102" s="344"/>
      <c r="R102" s="344"/>
      <c r="S102" s="344"/>
      <c r="T102" s="344"/>
      <c r="U102" s="344"/>
      <c r="V102" s="344"/>
      <c r="W102" s="344"/>
      <c r="X102" s="344"/>
      <c r="Y102" s="344"/>
      <c r="Z102" s="351"/>
      <c r="AA102" s="351"/>
    </row>
    <row r="103" spans="2:27" s="254" customFormat="1" x14ac:dyDescent="0.35">
      <c r="J103" s="351"/>
      <c r="K103" s="351"/>
    </row>
    <row r="104" spans="2:27" s="254" customFormat="1" ht="13.5" thickBot="1" x14ac:dyDescent="0.4">
      <c r="J104" s="351"/>
      <c r="K104" s="351"/>
    </row>
    <row r="105" spans="2:27" s="254" customFormat="1" ht="15.5" thickBot="1" x14ac:dyDescent="0.4">
      <c r="B105" s="374" t="s">
        <v>157</v>
      </c>
      <c r="C105" s="375"/>
      <c r="D105" s="376">
        <f>E7+E38+E69</f>
        <v>10</v>
      </c>
      <c r="J105" s="351"/>
      <c r="K105" s="351"/>
    </row>
    <row r="106" spans="2:27" s="254" customFormat="1" ht="13.5" thickBot="1" x14ac:dyDescent="0.4">
      <c r="J106" s="351"/>
      <c r="K106" s="351"/>
    </row>
    <row r="107" spans="2:27" s="254" customFormat="1" ht="15.5" thickBot="1" x14ac:dyDescent="0.4">
      <c r="B107" s="374" t="s">
        <v>158</v>
      </c>
      <c r="C107" s="375"/>
      <c r="D107" s="376">
        <f>G7+G38+G69</f>
        <v>16</v>
      </c>
      <c r="J107" s="351"/>
      <c r="K107" s="351"/>
    </row>
    <row r="108" spans="2:27" s="254" customFormat="1" x14ac:dyDescent="0.35">
      <c r="J108" s="351"/>
      <c r="K108" s="351"/>
    </row>
  </sheetData>
  <sheetProtection algorithmName="SHA-512" hashValue="Pnbth7iyKa0MzghN+E6vTEUAaxaWDOp/pxtKck+OBuPbKWnygfBNCV6w8IVw/pm1y1/FHT7tdj86J2su86Eo6g==" saltValue="rEUPh1OGnacEFSOAewnt9Q==" spinCount="100000" sheet="1" objects="1" scenarios="1"/>
  <mergeCells count="54">
    <mergeCell ref="B99:C99"/>
    <mergeCell ref="B98:C98"/>
    <mergeCell ref="I36:I37"/>
    <mergeCell ref="M36:M37"/>
    <mergeCell ref="I67:I68"/>
    <mergeCell ref="B67:B68"/>
    <mergeCell ref="C67:C68"/>
    <mergeCell ref="D67:D68"/>
    <mergeCell ref="M67:M68"/>
    <mergeCell ref="J36:J37"/>
    <mergeCell ref="L36:L37"/>
    <mergeCell ref="H67:H68"/>
    <mergeCell ref="J67:J68"/>
    <mergeCell ref="L67:L68"/>
    <mergeCell ref="K67:K68"/>
    <mergeCell ref="E36:E37"/>
    <mergeCell ref="I5:I6"/>
    <mergeCell ref="N5:N6"/>
    <mergeCell ref="H36:H37"/>
    <mergeCell ref="B5:B6"/>
    <mergeCell ref="D5:D6"/>
    <mergeCell ref="H5:H6"/>
    <mergeCell ref="E5:E6"/>
    <mergeCell ref="M5:M6"/>
    <mergeCell ref="C5:C6"/>
    <mergeCell ref="F5:F6"/>
    <mergeCell ref="K5:K6"/>
    <mergeCell ref="B8:D8"/>
    <mergeCell ref="B11:D11"/>
    <mergeCell ref="B17:D17"/>
    <mergeCell ref="B89:D89"/>
    <mergeCell ref="G67:G68"/>
    <mergeCell ref="E67:E68"/>
    <mergeCell ref="F67:F68"/>
    <mergeCell ref="B39:D39"/>
    <mergeCell ref="B42:D42"/>
    <mergeCell ref="B48:D48"/>
    <mergeCell ref="B54:D54"/>
    <mergeCell ref="B58:D58"/>
    <mergeCell ref="L5:L6"/>
    <mergeCell ref="B70:D70"/>
    <mergeCell ref="B73:D73"/>
    <mergeCell ref="B79:D79"/>
    <mergeCell ref="B85:D85"/>
    <mergeCell ref="G5:G6"/>
    <mergeCell ref="J5:J6"/>
    <mergeCell ref="K36:K37"/>
    <mergeCell ref="B36:B37"/>
    <mergeCell ref="C36:C37"/>
    <mergeCell ref="D36:D37"/>
    <mergeCell ref="B23:D23"/>
    <mergeCell ref="B27:D27"/>
    <mergeCell ref="F36:F37"/>
    <mergeCell ref="G36:G37"/>
  </mergeCells>
  <pageMargins left="0.25" right="0.25" top="0.75" bottom="0.75" header="0.3" footer="0.3"/>
  <pageSetup paperSize="8" scale="48" orientation="portrait" r:id="rId1"/>
  <customProperties>
    <customPr name="EpmWorksheetKeyString_GUID" r:id="rId2"/>
  </customPropertie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2AA8D-EB2B-45A9-82C2-938806D263CA}">
  <sheetPr>
    <pageSetUpPr fitToPage="1"/>
  </sheetPr>
  <dimension ref="A2:V165"/>
  <sheetViews>
    <sheetView zoomScale="55" zoomScaleNormal="55" zoomScaleSheetLayoutView="40" workbookViewId="0">
      <selection activeCell="C22" sqref="C22:C23"/>
    </sheetView>
  </sheetViews>
  <sheetFormatPr baseColWidth="10" defaultColWidth="10.6640625" defaultRowHeight="14.5" x14ac:dyDescent="0.35"/>
  <cols>
    <col min="1" max="1" width="5" style="59" customWidth="1"/>
    <col min="2" max="2" width="137.58203125" style="78" customWidth="1"/>
    <col min="3" max="3" width="22.25" style="59" customWidth="1"/>
    <col min="4" max="4" width="12.08203125" style="59" bestFit="1" customWidth="1"/>
    <col min="5" max="5" width="26.25" style="59" bestFit="1" customWidth="1"/>
    <col min="6" max="6" width="20" style="59" customWidth="1"/>
    <col min="7" max="7" width="26.25" style="59" bestFit="1" customWidth="1"/>
    <col min="8" max="8" width="26.25" style="59" customWidth="1"/>
    <col min="9" max="9" width="26.25" style="59" bestFit="1" customWidth="1"/>
    <col min="10" max="10" width="25.83203125" style="59" hidden="1" customWidth="1"/>
    <col min="11" max="11" width="41" style="60" hidden="1" customWidth="1"/>
    <col min="12" max="12" width="23.25" style="60" customWidth="1"/>
    <col min="13" max="13" width="20.6640625" style="60" bestFit="1" customWidth="1"/>
    <col min="14" max="14" width="20.6640625" style="60" customWidth="1"/>
    <col min="15" max="15" width="27.58203125" style="60" bestFit="1" customWidth="1"/>
    <col min="16" max="16" width="15.08203125" style="60" customWidth="1"/>
    <col min="17" max="18" width="22.1640625" style="59" customWidth="1"/>
    <col min="19" max="19" width="20.6640625" style="59" bestFit="1" customWidth="1"/>
    <col min="20" max="20" width="20.6640625" style="59" customWidth="1"/>
    <col min="21" max="21" width="32.6640625" style="59" bestFit="1" customWidth="1"/>
    <col min="22" max="22" width="18.4140625" style="59" customWidth="1"/>
    <col min="23" max="16384" width="10.6640625" style="59"/>
  </cols>
  <sheetData>
    <row r="2" spans="1:18" ht="16" x14ac:dyDescent="0.35">
      <c r="B2" s="240" t="s">
        <v>77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240"/>
      <c r="O2" s="240"/>
      <c r="P2" s="73"/>
    </row>
    <row r="3" spans="1:18" ht="16" x14ac:dyDescent="0.35">
      <c r="B3" s="241" t="s">
        <v>79</v>
      </c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74"/>
    </row>
    <row r="4" spans="1:18" ht="23" customHeight="1" thickBot="1" x14ac:dyDescent="0.4">
      <c r="E4" s="70"/>
      <c r="F4" s="70"/>
      <c r="K4" s="70"/>
      <c r="L4" s="70"/>
      <c r="Q4" s="70"/>
      <c r="R4" s="70"/>
    </row>
    <row r="5" spans="1:18" ht="46.5" customHeight="1" x14ac:dyDescent="0.35">
      <c r="B5" s="233" t="s">
        <v>43</v>
      </c>
      <c r="C5" s="176" t="s">
        <v>46</v>
      </c>
      <c r="D5" s="205" t="s">
        <v>69</v>
      </c>
      <c r="E5" s="180" t="s">
        <v>152</v>
      </c>
      <c r="F5" s="182" t="s">
        <v>80</v>
      </c>
      <c r="G5" s="221" t="s">
        <v>153</v>
      </c>
      <c r="H5" s="223" t="s">
        <v>150</v>
      </c>
      <c r="I5" s="188" t="s">
        <v>166</v>
      </c>
      <c r="J5" s="224" t="s">
        <v>76</v>
      </c>
      <c r="K5" s="188" t="s">
        <v>155</v>
      </c>
      <c r="L5" s="59"/>
      <c r="M5" s="59"/>
      <c r="N5" s="59"/>
      <c r="O5" s="59"/>
      <c r="P5" s="59"/>
    </row>
    <row r="6" spans="1:18" ht="50" customHeight="1" thickBot="1" x14ac:dyDescent="0.4">
      <c r="B6" s="234"/>
      <c r="C6" s="235"/>
      <c r="D6" s="236"/>
      <c r="E6" s="190"/>
      <c r="F6" s="198"/>
      <c r="G6" s="222"/>
      <c r="H6" s="228"/>
      <c r="I6" s="189"/>
      <c r="J6" s="229"/>
      <c r="K6" s="189"/>
      <c r="L6" s="59"/>
      <c r="M6" s="59"/>
      <c r="N6" s="59"/>
      <c r="O6" s="59"/>
      <c r="P6" s="59"/>
    </row>
    <row r="7" spans="1:18" ht="16" x14ac:dyDescent="0.35">
      <c r="B7" s="244" t="s">
        <v>17</v>
      </c>
      <c r="C7" s="245"/>
      <c r="D7" s="245"/>
      <c r="E7" s="237"/>
      <c r="F7" s="238"/>
      <c r="G7" s="238"/>
      <c r="H7" s="238"/>
      <c r="I7" s="238"/>
      <c r="J7" s="238"/>
      <c r="K7" s="239"/>
      <c r="L7" s="59"/>
      <c r="M7" s="59"/>
      <c r="N7" s="59"/>
      <c r="O7" s="59"/>
      <c r="P7" s="59"/>
    </row>
    <row r="8" spans="1:18" x14ac:dyDescent="0.35">
      <c r="B8" s="63" t="s">
        <v>125</v>
      </c>
      <c r="C8" s="61" t="s">
        <v>53</v>
      </c>
      <c r="D8" s="115">
        <v>4</v>
      </c>
      <c r="E8" s="112">
        <v>6</v>
      </c>
      <c r="F8" s="119">
        <v>1</v>
      </c>
      <c r="G8" s="120">
        <f>E8*F8</f>
        <v>6</v>
      </c>
      <c r="H8" s="121">
        <v>40.991999999999997</v>
      </c>
      <c r="I8" s="69">
        <f>D8*G8*H8</f>
        <v>983.80799999999999</v>
      </c>
      <c r="J8" s="124"/>
      <c r="K8" s="69">
        <f>D8*G8*J8</f>
        <v>0</v>
      </c>
      <c r="L8" s="59"/>
      <c r="O8" s="59"/>
      <c r="P8" s="59"/>
    </row>
    <row r="9" spans="1:18" x14ac:dyDescent="0.35">
      <c r="B9" s="79" t="s">
        <v>18</v>
      </c>
      <c r="C9" s="61" t="s">
        <v>53</v>
      </c>
      <c r="D9" s="115">
        <v>1</v>
      </c>
      <c r="E9" s="112">
        <f>$E$8</f>
        <v>6</v>
      </c>
      <c r="F9" s="119">
        <v>1</v>
      </c>
      <c r="G9" s="120">
        <f t="shared" ref="G9:G50" si="0">E9*F9</f>
        <v>6</v>
      </c>
      <c r="H9" s="121">
        <v>29.284500000000001</v>
      </c>
      <c r="I9" s="69">
        <f t="shared" ref="I9:I50" si="1">D9*G9*H9</f>
        <v>175.70699999999999</v>
      </c>
      <c r="J9" s="124"/>
      <c r="K9" s="69">
        <f t="shared" ref="K9:K50" si="2">D9*G9*J9</f>
        <v>0</v>
      </c>
      <c r="L9" s="59"/>
      <c r="O9" s="59"/>
      <c r="P9" s="59"/>
    </row>
    <row r="10" spans="1:18" x14ac:dyDescent="0.35">
      <c r="B10" s="79" t="s">
        <v>19</v>
      </c>
      <c r="C10" s="61" t="s">
        <v>53</v>
      </c>
      <c r="D10" s="115">
        <v>2</v>
      </c>
      <c r="E10" s="112">
        <f t="shared" ref="E10:E50" si="3">$E$8</f>
        <v>6</v>
      </c>
      <c r="F10" s="119">
        <v>1</v>
      </c>
      <c r="G10" s="120">
        <f t="shared" si="0"/>
        <v>6</v>
      </c>
      <c r="H10" s="121">
        <v>14.637</v>
      </c>
      <c r="I10" s="69">
        <f t="shared" si="1"/>
        <v>175.64400000000001</v>
      </c>
      <c r="J10" s="124"/>
      <c r="K10" s="69">
        <f t="shared" si="2"/>
        <v>0</v>
      </c>
      <c r="L10" s="59"/>
      <c r="O10" s="59"/>
      <c r="P10" s="59"/>
    </row>
    <row r="11" spans="1:18" x14ac:dyDescent="0.35">
      <c r="B11" s="79" t="s">
        <v>96</v>
      </c>
      <c r="C11" s="61" t="s">
        <v>53</v>
      </c>
      <c r="D11" s="115">
        <v>2</v>
      </c>
      <c r="E11" s="112">
        <f t="shared" si="3"/>
        <v>6</v>
      </c>
      <c r="F11" s="119">
        <v>1</v>
      </c>
      <c r="G11" s="120">
        <f t="shared" si="0"/>
        <v>6</v>
      </c>
      <c r="H11" s="121">
        <v>20.495999999999999</v>
      </c>
      <c r="I11" s="69">
        <f t="shared" si="1"/>
        <v>245.952</v>
      </c>
      <c r="J11" s="124"/>
      <c r="K11" s="69">
        <f t="shared" si="2"/>
        <v>0</v>
      </c>
      <c r="L11" s="59"/>
      <c r="O11" s="59"/>
      <c r="P11" s="59"/>
    </row>
    <row r="12" spans="1:18" x14ac:dyDescent="0.35">
      <c r="B12" s="79" t="s">
        <v>20</v>
      </c>
      <c r="C12" s="61" t="s">
        <v>53</v>
      </c>
      <c r="D12" s="115">
        <v>4</v>
      </c>
      <c r="E12" s="112">
        <f t="shared" si="3"/>
        <v>6</v>
      </c>
      <c r="F12" s="119">
        <v>1</v>
      </c>
      <c r="G12" s="120">
        <f t="shared" si="0"/>
        <v>6</v>
      </c>
      <c r="H12" s="121">
        <v>2.7930000000000001</v>
      </c>
      <c r="I12" s="69">
        <f t="shared" si="1"/>
        <v>67.032000000000011</v>
      </c>
      <c r="J12" s="124"/>
      <c r="K12" s="69">
        <f t="shared" si="2"/>
        <v>0</v>
      </c>
      <c r="L12" s="59"/>
      <c r="O12" s="59"/>
      <c r="P12" s="59"/>
    </row>
    <row r="13" spans="1:18" ht="16" x14ac:dyDescent="0.35">
      <c r="A13" s="90" t="s">
        <v>83</v>
      </c>
      <c r="B13" s="242" t="s">
        <v>131</v>
      </c>
      <c r="C13" s="243"/>
      <c r="D13" s="243"/>
      <c r="E13" s="225"/>
      <c r="F13" s="226"/>
      <c r="G13" s="226"/>
      <c r="H13" s="226"/>
      <c r="I13" s="226"/>
      <c r="J13" s="226"/>
      <c r="K13" s="227"/>
      <c r="L13" s="59"/>
      <c r="O13" s="59"/>
      <c r="P13" s="59"/>
    </row>
    <row r="14" spans="1:18" x14ac:dyDescent="0.35">
      <c r="B14" s="79" t="s">
        <v>82</v>
      </c>
      <c r="C14" s="61" t="s">
        <v>53</v>
      </c>
      <c r="D14" s="115">
        <v>24</v>
      </c>
      <c r="E14" s="112">
        <f t="shared" si="3"/>
        <v>6</v>
      </c>
      <c r="F14" s="119">
        <v>1</v>
      </c>
      <c r="G14" s="120">
        <f t="shared" si="0"/>
        <v>6</v>
      </c>
      <c r="H14" s="121">
        <v>110.88</v>
      </c>
      <c r="I14" s="69">
        <f t="shared" si="1"/>
        <v>15966.72</v>
      </c>
      <c r="J14" s="124"/>
      <c r="K14" s="69">
        <f t="shared" si="2"/>
        <v>0</v>
      </c>
      <c r="L14" s="59"/>
      <c r="O14" s="59"/>
      <c r="P14" s="59"/>
    </row>
    <row r="15" spans="1:18" x14ac:dyDescent="0.35">
      <c r="B15" s="79" t="s">
        <v>81</v>
      </c>
      <c r="C15" s="61" t="s">
        <v>53</v>
      </c>
      <c r="D15" s="115">
        <v>16</v>
      </c>
      <c r="E15" s="112">
        <f t="shared" si="3"/>
        <v>6</v>
      </c>
      <c r="F15" s="119">
        <v>1</v>
      </c>
      <c r="G15" s="120">
        <f t="shared" si="0"/>
        <v>6</v>
      </c>
      <c r="H15" s="121">
        <v>80.64</v>
      </c>
      <c r="I15" s="69">
        <f t="shared" si="1"/>
        <v>7741.4400000000005</v>
      </c>
      <c r="J15" s="124"/>
      <c r="K15" s="69">
        <f t="shared" si="2"/>
        <v>0</v>
      </c>
      <c r="L15" s="59"/>
      <c r="O15" s="59"/>
      <c r="P15" s="59"/>
    </row>
    <row r="16" spans="1:18" x14ac:dyDescent="0.35">
      <c r="B16" s="79" t="s">
        <v>21</v>
      </c>
      <c r="C16" s="61" t="s">
        <v>53</v>
      </c>
      <c r="D16" s="115">
        <v>12</v>
      </c>
      <c r="E16" s="112">
        <f t="shared" si="3"/>
        <v>6</v>
      </c>
      <c r="F16" s="119">
        <v>1</v>
      </c>
      <c r="G16" s="120">
        <f t="shared" si="0"/>
        <v>6</v>
      </c>
      <c r="H16" s="121">
        <v>51.334500000000006</v>
      </c>
      <c r="I16" s="69">
        <f t="shared" si="1"/>
        <v>3696.0840000000003</v>
      </c>
      <c r="J16" s="124"/>
      <c r="K16" s="69">
        <f t="shared" si="2"/>
        <v>0</v>
      </c>
      <c r="L16" s="59"/>
      <c r="O16" s="59"/>
      <c r="P16" s="59"/>
    </row>
    <row r="17" spans="2:16" ht="16" x14ac:dyDescent="0.35">
      <c r="B17" s="242" t="s">
        <v>22</v>
      </c>
      <c r="C17" s="243"/>
      <c r="D17" s="243"/>
      <c r="E17" s="225"/>
      <c r="F17" s="226"/>
      <c r="G17" s="226"/>
      <c r="H17" s="226"/>
      <c r="I17" s="226"/>
      <c r="J17" s="226"/>
      <c r="K17" s="227"/>
      <c r="L17" s="59"/>
      <c r="O17" s="59"/>
      <c r="P17" s="59"/>
    </row>
    <row r="18" spans="2:16" x14ac:dyDescent="0.35">
      <c r="B18" s="79" t="s">
        <v>84</v>
      </c>
      <c r="C18" s="61" t="s">
        <v>53</v>
      </c>
      <c r="D18" s="115">
        <v>6</v>
      </c>
      <c r="E18" s="112">
        <f t="shared" si="3"/>
        <v>6</v>
      </c>
      <c r="F18" s="119">
        <v>1</v>
      </c>
      <c r="G18" s="120">
        <f t="shared" si="0"/>
        <v>6</v>
      </c>
      <c r="H18" s="121">
        <v>60.763500000000001</v>
      </c>
      <c r="I18" s="69">
        <f t="shared" si="1"/>
        <v>2187.4859999999999</v>
      </c>
      <c r="J18" s="124"/>
      <c r="K18" s="69">
        <f t="shared" si="2"/>
        <v>0</v>
      </c>
      <c r="L18" s="59"/>
      <c r="O18" s="59"/>
      <c r="P18" s="59"/>
    </row>
    <row r="19" spans="2:16" ht="16" x14ac:dyDescent="0.35">
      <c r="B19" s="242" t="s">
        <v>23</v>
      </c>
      <c r="C19" s="243"/>
      <c r="D19" s="243"/>
      <c r="E19" s="225"/>
      <c r="F19" s="226"/>
      <c r="G19" s="226"/>
      <c r="H19" s="226"/>
      <c r="I19" s="226"/>
      <c r="J19" s="226"/>
      <c r="K19" s="227"/>
      <c r="L19" s="59"/>
      <c r="O19" s="59"/>
      <c r="P19" s="59"/>
    </row>
    <row r="20" spans="2:16" x14ac:dyDescent="0.35">
      <c r="B20" s="79" t="s">
        <v>145</v>
      </c>
      <c r="C20" s="61" t="s">
        <v>53</v>
      </c>
      <c r="D20" s="115">
        <v>1</v>
      </c>
      <c r="E20" s="112">
        <f t="shared" si="3"/>
        <v>6</v>
      </c>
      <c r="F20" s="119">
        <v>1</v>
      </c>
      <c r="G20" s="120">
        <f t="shared" si="0"/>
        <v>6</v>
      </c>
      <c r="H20" s="126">
        <v>182.49</v>
      </c>
      <c r="I20" s="69">
        <f t="shared" si="1"/>
        <v>1094.94</v>
      </c>
      <c r="J20" s="124"/>
      <c r="K20" s="69">
        <f t="shared" si="2"/>
        <v>0</v>
      </c>
      <c r="L20" s="59"/>
      <c r="O20" s="59"/>
      <c r="P20" s="59"/>
    </row>
    <row r="21" spans="2:16" x14ac:dyDescent="0.35">
      <c r="B21" s="79" t="s">
        <v>86</v>
      </c>
      <c r="C21" s="61" t="s">
        <v>53</v>
      </c>
      <c r="D21" s="115">
        <v>2</v>
      </c>
      <c r="E21" s="112">
        <f t="shared" si="3"/>
        <v>6</v>
      </c>
      <c r="F21" s="119">
        <v>1</v>
      </c>
      <c r="G21" s="120">
        <f t="shared" si="0"/>
        <v>6</v>
      </c>
      <c r="H21" s="121">
        <v>52.710000000000008</v>
      </c>
      <c r="I21" s="69">
        <f t="shared" si="1"/>
        <v>632.5200000000001</v>
      </c>
      <c r="J21" s="124"/>
      <c r="K21" s="69">
        <f t="shared" si="2"/>
        <v>0</v>
      </c>
      <c r="L21" s="59"/>
      <c r="O21" s="59"/>
      <c r="P21" s="59"/>
    </row>
    <row r="22" spans="2:16" x14ac:dyDescent="0.35">
      <c r="B22" s="79" t="s">
        <v>24</v>
      </c>
      <c r="C22" s="61" t="s">
        <v>53</v>
      </c>
      <c r="D22" s="115">
        <v>1</v>
      </c>
      <c r="E22" s="112">
        <f t="shared" si="3"/>
        <v>6</v>
      </c>
      <c r="F22" s="119">
        <v>1</v>
      </c>
      <c r="G22" s="120">
        <f t="shared" si="0"/>
        <v>6</v>
      </c>
      <c r="H22" s="121">
        <v>7.7175000000000002</v>
      </c>
      <c r="I22" s="69">
        <f t="shared" si="1"/>
        <v>46.305</v>
      </c>
      <c r="J22" s="124"/>
      <c r="K22" s="69">
        <f t="shared" si="2"/>
        <v>0</v>
      </c>
      <c r="L22" s="59"/>
      <c r="O22" s="59"/>
      <c r="P22" s="59"/>
    </row>
    <row r="23" spans="2:16" x14ac:dyDescent="0.35">
      <c r="B23" s="79" t="s">
        <v>87</v>
      </c>
      <c r="C23" s="61" t="s">
        <v>53</v>
      </c>
      <c r="D23" s="115">
        <v>1</v>
      </c>
      <c r="E23" s="112">
        <f t="shared" si="3"/>
        <v>6</v>
      </c>
      <c r="F23" s="119">
        <v>1</v>
      </c>
      <c r="G23" s="120">
        <f t="shared" si="0"/>
        <v>6</v>
      </c>
      <c r="H23" s="121">
        <v>46.850999999999999</v>
      </c>
      <c r="I23" s="69">
        <f t="shared" si="1"/>
        <v>281.10599999999999</v>
      </c>
      <c r="J23" s="124"/>
      <c r="K23" s="69">
        <f t="shared" si="2"/>
        <v>0</v>
      </c>
      <c r="L23" s="59"/>
      <c r="O23" s="59"/>
      <c r="P23" s="59"/>
    </row>
    <row r="24" spans="2:16" x14ac:dyDescent="0.35">
      <c r="B24" s="79" t="s">
        <v>85</v>
      </c>
      <c r="C24" s="61" t="s">
        <v>53</v>
      </c>
      <c r="D24" s="115">
        <v>1</v>
      </c>
      <c r="E24" s="112">
        <f t="shared" si="3"/>
        <v>6</v>
      </c>
      <c r="F24" s="119">
        <v>1</v>
      </c>
      <c r="G24" s="120">
        <f t="shared" si="0"/>
        <v>6</v>
      </c>
      <c r="H24" s="121">
        <v>54.663000000000004</v>
      </c>
      <c r="I24" s="69">
        <f t="shared" si="1"/>
        <v>327.97800000000001</v>
      </c>
      <c r="J24" s="124"/>
      <c r="K24" s="69">
        <f t="shared" si="2"/>
        <v>0</v>
      </c>
      <c r="L24" s="59"/>
      <c r="O24" s="59"/>
      <c r="P24" s="59"/>
    </row>
    <row r="25" spans="2:16" ht="16" x14ac:dyDescent="0.35">
      <c r="B25" s="242" t="s">
        <v>25</v>
      </c>
      <c r="C25" s="243"/>
      <c r="D25" s="243"/>
      <c r="E25" s="225"/>
      <c r="F25" s="226"/>
      <c r="G25" s="226"/>
      <c r="H25" s="226"/>
      <c r="I25" s="226"/>
      <c r="J25" s="226"/>
      <c r="K25" s="227"/>
      <c r="L25" s="59"/>
      <c r="O25" s="59"/>
      <c r="P25" s="59"/>
    </row>
    <row r="26" spans="2:16" x14ac:dyDescent="0.35">
      <c r="B26" s="79" t="s">
        <v>145</v>
      </c>
      <c r="C26" s="61" t="s">
        <v>53</v>
      </c>
      <c r="D26" s="115">
        <v>1</v>
      </c>
      <c r="E26" s="112">
        <f t="shared" si="3"/>
        <v>6</v>
      </c>
      <c r="F26" s="119">
        <v>1</v>
      </c>
      <c r="G26" s="120">
        <f t="shared" si="0"/>
        <v>6</v>
      </c>
      <c r="H26" s="126">
        <v>182.49</v>
      </c>
      <c r="I26" s="69">
        <f t="shared" si="1"/>
        <v>1094.94</v>
      </c>
      <c r="J26" s="124"/>
      <c r="K26" s="69">
        <f t="shared" si="2"/>
        <v>0</v>
      </c>
      <c r="L26" s="59"/>
      <c r="O26" s="59"/>
      <c r="P26" s="59"/>
    </row>
    <row r="27" spans="2:16" x14ac:dyDescent="0.35">
      <c r="B27" s="79" t="s">
        <v>86</v>
      </c>
      <c r="C27" s="61" t="s">
        <v>53</v>
      </c>
      <c r="D27" s="115">
        <v>2</v>
      </c>
      <c r="E27" s="112">
        <f t="shared" si="3"/>
        <v>6</v>
      </c>
      <c r="F27" s="119">
        <v>1</v>
      </c>
      <c r="G27" s="120">
        <f t="shared" si="0"/>
        <v>6</v>
      </c>
      <c r="H27" s="121">
        <v>52.710000000000008</v>
      </c>
      <c r="I27" s="69">
        <f t="shared" si="1"/>
        <v>632.5200000000001</v>
      </c>
      <c r="J27" s="124"/>
      <c r="K27" s="69">
        <f t="shared" si="2"/>
        <v>0</v>
      </c>
      <c r="L27" s="59"/>
      <c r="O27" s="59"/>
      <c r="P27" s="59"/>
    </row>
    <row r="28" spans="2:16" ht="16" x14ac:dyDescent="0.35">
      <c r="B28" s="242" t="s">
        <v>26</v>
      </c>
      <c r="C28" s="243"/>
      <c r="D28" s="243"/>
      <c r="E28" s="225"/>
      <c r="F28" s="226"/>
      <c r="G28" s="226"/>
      <c r="H28" s="226"/>
      <c r="I28" s="226"/>
      <c r="J28" s="226"/>
      <c r="K28" s="227"/>
      <c r="L28" s="59"/>
      <c r="O28" s="59"/>
      <c r="P28" s="59"/>
    </row>
    <row r="29" spans="2:16" x14ac:dyDescent="0.35">
      <c r="B29" s="79" t="s">
        <v>88</v>
      </c>
      <c r="C29" s="61" t="s">
        <v>53</v>
      </c>
      <c r="D29" s="115">
        <v>1</v>
      </c>
      <c r="E29" s="112">
        <f t="shared" si="3"/>
        <v>6</v>
      </c>
      <c r="F29" s="119">
        <v>1</v>
      </c>
      <c r="G29" s="120">
        <f t="shared" si="0"/>
        <v>6</v>
      </c>
      <c r="H29" s="126">
        <v>55.44</v>
      </c>
      <c r="I29" s="69">
        <f t="shared" si="1"/>
        <v>332.64</v>
      </c>
      <c r="J29" s="124"/>
      <c r="K29" s="69">
        <f t="shared" si="2"/>
        <v>0</v>
      </c>
      <c r="L29" s="59"/>
      <c r="O29" s="59"/>
      <c r="P29" s="59"/>
    </row>
    <row r="30" spans="2:16" x14ac:dyDescent="0.35">
      <c r="B30" s="79" t="s">
        <v>27</v>
      </c>
      <c r="C30" s="61" t="s">
        <v>53</v>
      </c>
      <c r="D30" s="115">
        <v>2</v>
      </c>
      <c r="E30" s="112">
        <f t="shared" si="3"/>
        <v>6</v>
      </c>
      <c r="F30" s="119">
        <v>1</v>
      </c>
      <c r="G30" s="120">
        <f t="shared" si="0"/>
        <v>6</v>
      </c>
      <c r="H30" s="121">
        <v>27.341999999999999</v>
      </c>
      <c r="I30" s="69">
        <f t="shared" si="1"/>
        <v>328.10399999999998</v>
      </c>
      <c r="J30" s="124"/>
      <c r="K30" s="69">
        <f t="shared" si="2"/>
        <v>0</v>
      </c>
      <c r="L30" s="59"/>
      <c r="O30" s="59"/>
      <c r="P30" s="59"/>
    </row>
    <row r="31" spans="2:16" x14ac:dyDescent="0.35">
      <c r="B31" s="79" t="s">
        <v>28</v>
      </c>
      <c r="C31" s="61" t="s">
        <v>53</v>
      </c>
      <c r="D31" s="115">
        <v>4</v>
      </c>
      <c r="E31" s="112">
        <f t="shared" si="3"/>
        <v>6</v>
      </c>
      <c r="F31" s="119">
        <v>1</v>
      </c>
      <c r="G31" s="120">
        <f t="shared" si="0"/>
        <v>6</v>
      </c>
      <c r="H31" s="121">
        <v>52.710000000000008</v>
      </c>
      <c r="I31" s="69">
        <f t="shared" si="1"/>
        <v>1265.0400000000002</v>
      </c>
      <c r="J31" s="124"/>
      <c r="K31" s="69">
        <f t="shared" si="2"/>
        <v>0</v>
      </c>
      <c r="L31" s="59"/>
      <c r="O31" s="59"/>
      <c r="P31" s="59"/>
    </row>
    <row r="32" spans="2:16" ht="16" x14ac:dyDescent="0.35">
      <c r="B32" s="242" t="s">
        <v>29</v>
      </c>
      <c r="C32" s="243"/>
      <c r="D32" s="243"/>
      <c r="E32" s="225"/>
      <c r="F32" s="226"/>
      <c r="G32" s="226"/>
      <c r="H32" s="226"/>
      <c r="I32" s="226"/>
      <c r="J32" s="226"/>
      <c r="K32" s="227"/>
      <c r="L32" s="59"/>
      <c r="O32" s="59"/>
      <c r="P32" s="59"/>
    </row>
    <row r="33" spans="2:16" ht="29" x14ac:dyDescent="0.35">
      <c r="B33" s="79" t="s">
        <v>89</v>
      </c>
      <c r="C33" s="61" t="s">
        <v>53</v>
      </c>
      <c r="D33" s="115">
        <v>8</v>
      </c>
      <c r="E33" s="112">
        <f t="shared" si="3"/>
        <v>6</v>
      </c>
      <c r="F33" s="119">
        <v>1</v>
      </c>
      <c r="G33" s="120">
        <f t="shared" si="0"/>
        <v>6</v>
      </c>
      <c r="H33" s="121">
        <v>52.058999999999997</v>
      </c>
      <c r="I33" s="69">
        <f t="shared" si="1"/>
        <v>2498.8319999999999</v>
      </c>
      <c r="J33" s="124"/>
      <c r="K33" s="69">
        <f t="shared" si="2"/>
        <v>0</v>
      </c>
      <c r="L33" s="59"/>
      <c r="O33" s="59"/>
      <c r="P33" s="59"/>
    </row>
    <row r="34" spans="2:16" ht="16" x14ac:dyDescent="0.35">
      <c r="B34" s="242" t="s">
        <v>30</v>
      </c>
      <c r="C34" s="243"/>
      <c r="D34" s="243"/>
      <c r="E34" s="225"/>
      <c r="F34" s="226"/>
      <c r="G34" s="226"/>
      <c r="H34" s="226"/>
      <c r="I34" s="226"/>
      <c r="J34" s="226"/>
      <c r="K34" s="227"/>
      <c r="L34" s="59"/>
      <c r="O34" s="59"/>
      <c r="P34" s="59"/>
    </row>
    <row r="35" spans="2:16" x14ac:dyDescent="0.35">
      <c r="B35" s="79" t="s">
        <v>91</v>
      </c>
      <c r="C35" s="61" t="s">
        <v>53</v>
      </c>
      <c r="D35" s="115">
        <v>1</v>
      </c>
      <c r="E35" s="112">
        <f t="shared" si="3"/>
        <v>6</v>
      </c>
      <c r="F35" s="119">
        <v>1</v>
      </c>
      <c r="G35" s="120">
        <f t="shared" si="0"/>
        <v>6</v>
      </c>
      <c r="H35" s="121">
        <v>52.710000000000008</v>
      </c>
      <c r="I35" s="69">
        <f t="shared" si="1"/>
        <v>316.26000000000005</v>
      </c>
      <c r="J35" s="124"/>
      <c r="K35" s="69">
        <f t="shared" si="2"/>
        <v>0</v>
      </c>
      <c r="L35" s="59"/>
      <c r="O35" s="59"/>
      <c r="P35" s="59"/>
    </row>
    <row r="36" spans="2:16" ht="29" x14ac:dyDescent="0.35">
      <c r="B36" s="79" t="s">
        <v>90</v>
      </c>
      <c r="C36" s="61" t="s">
        <v>53</v>
      </c>
      <c r="D36" s="115">
        <v>1</v>
      </c>
      <c r="E36" s="112">
        <f t="shared" si="3"/>
        <v>6</v>
      </c>
      <c r="F36" s="119">
        <v>1</v>
      </c>
      <c r="G36" s="120">
        <f t="shared" si="0"/>
        <v>6</v>
      </c>
      <c r="H36" s="121">
        <v>52.710000000000008</v>
      </c>
      <c r="I36" s="69">
        <f t="shared" si="1"/>
        <v>316.26000000000005</v>
      </c>
      <c r="J36" s="124"/>
      <c r="K36" s="69">
        <f t="shared" si="2"/>
        <v>0</v>
      </c>
      <c r="L36" s="59"/>
      <c r="O36" s="59"/>
      <c r="P36" s="59"/>
    </row>
    <row r="37" spans="2:16" ht="16" x14ac:dyDescent="0.35">
      <c r="B37" s="242" t="s">
        <v>31</v>
      </c>
      <c r="C37" s="243"/>
      <c r="D37" s="243"/>
      <c r="E37" s="225"/>
      <c r="F37" s="226"/>
      <c r="G37" s="226"/>
      <c r="H37" s="226"/>
      <c r="I37" s="226"/>
      <c r="J37" s="226"/>
      <c r="K37" s="227"/>
      <c r="L37" s="59"/>
      <c r="O37" s="59"/>
      <c r="P37" s="59"/>
    </row>
    <row r="38" spans="2:16" x14ac:dyDescent="0.35">
      <c r="B38" s="79" t="s">
        <v>19</v>
      </c>
      <c r="C38" s="61" t="s">
        <v>53</v>
      </c>
      <c r="D38" s="115">
        <v>1</v>
      </c>
      <c r="E38" s="112">
        <f t="shared" si="3"/>
        <v>6</v>
      </c>
      <c r="F38" s="119">
        <v>1</v>
      </c>
      <c r="G38" s="120">
        <f t="shared" si="0"/>
        <v>6</v>
      </c>
      <c r="H38" s="121">
        <v>18.228000000000002</v>
      </c>
      <c r="I38" s="69">
        <f t="shared" si="1"/>
        <v>109.36800000000001</v>
      </c>
      <c r="J38" s="124"/>
      <c r="K38" s="69">
        <f t="shared" si="2"/>
        <v>0</v>
      </c>
      <c r="L38" s="59"/>
      <c r="O38" s="59"/>
      <c r="P38" s="59"/>
    </row>
    <row r="39" spans="2:16" ht="29" x14ac:dyDescent="0.35">
      <c r="B39" s="79" t="s">
        <v>92</v>
      </c>
      <c r="C39" s="61" t="s">
        <v>53</v>
      </c>
      <c r="D39" s="115">
        <v>8</v>
      </c>
      <c r="E39" s="112">
        <f t="shared" si="3"/>
        <v>6</v>
      </c>
      <c r="F39" s="119">
        <v>1</v>
      </c>
      <c r="G39" s="120">
        <f t="shared" si="0"/>
        <v>6</v>
      </c>
      <c r="H39" s="121">
        <v>46.850999999999999</v>
      </c>
      <c r="I39" s="69">
        <f t="shared" si="1"/>
        <v>2248.848</v>
      </c>
      <c r="J39" s="124"/>
      <c r="K39" s="69">
        <f t="shared" si="2"/>
        <v>0</v>
      </c>
      <c r="L39" s="59"/>
      <c r="O39" s="59"/>
      <c r="P39" s="59"/>
    </row>
    <row r="40" spans="2:16" x14ac:dyDescent="0.35">
      <c r="B40" s="79" t="s">
        <v>93</v>
      </c>
      <c r="C40" s="61" t="s">
        <v>53</v>
      </c>
      <c r="D40" s="115">
        <v>2</v>
      </c>
      <c r="E40" s="112">
        <f t="shared" si="3"/>
        <v>6</v>
      </c>
      <c r="F40" s="119">
        <v>1</v>
      </c>
      <c r="G40" s="120">
        <f t="shared" si="0"/>
        <v>6</v>
      </c>
      <c r="H40" s="121">
        <v>70.276500000000013</v>
      </c>
      <c r="I40" s="69">
        <f t="shared" si="1"/>
        <v>843.31800000000021</v>
      </c>
      <c r="J40" s="124"/>
      <c r="K40" s="69">
        <f t="shared" si="2"/>
        <v>0</v>
      </c>
      <c r="L40" s="59"/>
      <c r="O40" s="59"/>
      <c r="P40" s="59"/>
    </row>
    <row r="41" spans="2:16" ht="16" x14ac:dyDescent="0.35">
      <c r="B41" s="242" t="s">
        <v>32</v>
      </c>
      <c r="C41" s="243"/>
      <c r="D41" s="243"/>
      <c r="E41" s="225"/>
      <c r="F41" s="226"/>
      <c r="G41" s="226"/>
      <c r="H41" s="226"/>
      <c r="I41" s="226"/>
      <c r="J41" s="226"/>
      <c r="K41" s="227"/>
      <c r="L41" s="59"/>
      <c r="O41" s="59"/>
      <c r="P41" s="59"/>
    </row>
    <row r="42" spans="2:16" x14ac:dyDescent="0.35">
      <c r="B42" s="79" t="s">
        <v>44</v>
      </c>
      <c r="C42" s="61" t="s">
        <v>53</v>
      </c>
      <c r="D42" s="115">
        <v>1</v>
      </c>
      <c r="E42" s="112">
        <f t="shared" si="3"/>
        <v>6</v>
      </c>
      <c r="F42" s="119">
        <v>1</v>
      </c>
      <c r="G42" s="120">
        <f t="shared" si="0"/>
        <v>6</v>
      </c>
      <c r="H42" s="121">
        <v>175.69650000000001</v>
      </c>
      <c r="I42" s="69">
        <f t="shared" si="1"/>
        <v>1054.1790000000001</v>
      </c>
      <c r="J42" s="124"/>
      <c r="K42" s="69">
        <f t="shared" si="2"/>
        <v>0</v>
      </c>
      <c r="L42" s="59"/>
      <c r="O42" s="59"/>
      <c r="P42" s="59"/>
    </row>
    <row r="43" spans="2:16" ht="16" x14ac:dyDescent="0.35">
      <c r="B43" s="242" t="s">
        <v>33</v>
      </c>
      <c r="C43" s="243"/>
      <c r="D43" s="243"/>
      <c r="E43" s="225"/>
      <c r="F43" s="226"/>
      <c r="G43" s="226"/>
      <c r="H43" s="226"/>
      <c r="I43" s="226"/>
      <c r="J43" s="226"/>
      <c r="K43" s="227"/>
      <c r="L43" s="59"/>
      <c r="O43" s="59"/>
      <c r="P43" s="59"/>
    </row>
    <row r="44" spans="2:16" ht="29" x14ac:dyDescent="0.35">
      <c r="B44" s="79" t="s">
        <v>94</v>
      </c>
      <c r="C44" s="61" t="s">
        <v>53</v>
      </c>
      <c r="D44" s="115">
        <v>2</v>
      </c>
      <c r="E44" s="112">
        <f t="shared" si="3"/>
        <v>6</v>
      </c>
      <c r="F44" s="119">
        <v>1</v>
      </c>
      <c r="G44" s="120">
        <f t="shared" si="0"/>
        <v>6</v>
      </c>
      <c r="H44" s="121">
        <v>12.295500000000001</v>
      </c>
      <c r="I44" s="69">
        <f t="shared" si="1"/>
        <v>147.54599999999999</v>
      </c>
      <c r="J44" s="124"/>
      <c r="K44" s="69">
        <f t="shared" si="2"/>
        <v>0</v>
      </c>
      <c r="L44" s="59"/>
      <c r="O44" s="59"/>
      <c r="P44" s="59"/>
    </row>
    <row r="45" spans="2:16" x14ac:dyDescent="0.35">
      <c r="B45" s="79" t="s">
        <v>34</v>
      </c>
      <c r="C45" s="61" t="s">
        <v>53</v>
      </c>
      <c r="D45" s="115">
        <v>1</v>
      </c>
      <c r="E45" s="112">
        <f t="shared" si="3"/>
        <v>6</v>
      </c>
      <c r="F45" s="119">
        <v>1</v>
      </c>
      <c r="G45" s="120">
        <f t="shared" si="0"/>
        <v>6</v>
      </c>
      <c r="H45" s="121">
        <v>10.247999999999999</v>
      </c>
      <c r="I45" s="69">
        <f t="shared" si="1"/>
        <v>61.488</v>
      </c>
      <c r="J45" s="124"/>
      <c r="K45" s="69">
        <f t="shared" si="2"/>
        <v>0</v>
      </c>
      <c r="L45" s="59"/>
      <c r="O45" s="59"/>
      <c r="P45" s="59"/>
    </row>
    <row r="46" spans="2:16" x14ac:dyDescent="0.35">
      <c r="B46" s="79" t="s">
        <v>35</v>
      </c>
      <c r="C46" s="61" t="s">
        <v>53</v>
      </c>
      <c r="D46" s="115">
        <v>2</v>
      </c>
      <c r="E46" s="112">
        <f t="shared" si="3"/>
        <v>6</v>
      </c>
      <c r="F46" s="119">
        <v>1</v>
      </c>
      <c r="G46" s="120">
        <f t="shared" si="0"/>
        <v>6</v>
      </c>
      <c r="H46" s="121">
        <v>10.804499999999999</v>
      </c>
      <c r="I46" s="69">
        <f t="shared" si="1"/>
        <v>129.654</v>
      </c>
      <c r="J46" s="124"/>
      <c r="K46" s="69">
        <f t="shared" si="2"/>
        <v>0</v>
      </c>
      <c r="L46" s="59"/>
      <c r="O46" s="59"/>
      <c r="P46" s="59"/>
    </row>
    <row r="47" spans="2:16" ht="16" x14ac:dyDescent="0.35">
      <c r="B47" s="242" t="s">
        <v>132</v>
      </c>
      <c r="C47" s="243"/>
      <c r="D47" s="243"/>
      <c r="E47" s="225"/>
      <c r="F47" s="226"/>
      <c r="G47" s="226"/>
      <c r="H47" s="226"/>
      <c r="I47" s="226"/>
      <c r="J47" s="226"/>
      <c r="K47" s="227"/>
      <c r="L47" s="59"/>
      <c r="O47" s="59"/>
      <c r="P47" s="59"/>
    </row>
    <row r="48" spans="2:16" x14ac:dyDescent="0.35">
      <c r="B48" s="79" t="s">
        <v>144</v>
      </c>
      <c r="C48" s="61" t="s">
        <v>53</v>
      </c>
      <c r="D48" s="115">
        <v>1</v>
      </c>
      <c r="E48" s="112">
        <f t="shared" si="3"/>
        <v>6</v>
      </c>
      <c r="F48" s="119">
        <v>1</v>
      </c>
      <c r="G48" s="120">
        <f t="shared" si="0"/>
        <v>6</v>
      </c>
      <c r="H48" s="121">
        <v>420</v>
      </c>
      <c r="I48" s="69">
        <f t="shared" si="1"/>
        <v>2520</v>
      </c>
      <c r="J48" s="124"/>
      <c r="K48" s="69">
        <f t="shared" si="2"/>
        <v>0</v>
      </c>
      <c r="L48" s="59"/>
      <c r="O48" s="59"/>
      <c r="P48" s="59"/>
    </row>
    <row r="49" spans="2:16" x14ac:dyDescent="0.35">
      <c r="B49" s="79" t="s">
        <v>143</v>
      </c>
      <c r="C49" s="61" t="s">
        <v>53</v>
      </c>
      <c r="D49" s="115">
        <v>1</v>
      </c>
      <c r="E49" s="112">
        <f t="shared" si="3"/>
        <v>6</v>
      </c>
      <c r="F49" s="119">
        <v>1</v>
      </c>
      <c r="G49" s="120">
        <f t="shared" si="0"/>
        <v>6</v>
      </c>
      <c r="H49" s="121">
        <v>341.25</v>
      </c>
      <c r="I49" s="69">
        <f t="shared" si="1"/>
        <v>2047.5</v>
      </c>
      <c r="J49" s="124"/>
      <c r="K49" s="69">
        <f t="shared" si="2"/>
        <v>0</v>
      </c>
      <c r="L49" s="59"/>
      <c r="O49" s="59"/>
      <c r="P49" s="59"/>
    </row>
    <row r="50" spans="2:16" ht="15" thickBot="1" x14ac:dyDescent="0.4">
      <c r="B50" s="95" t="s">
        <v>95</v>
      </c>
      <c r="C50" s="62" t="s">
        <v>53</v>
      </c>
      <c r="D50" s="116">
        <v>1</v>
      </c>
      <c r="E50" s="113">
        <f t="shared" si="3"/>
        <v>6</v>
      </c>
      <c r="F50" s="122">
        <v>1</v>
      </c>
      <c r="G50" s="123">
        <f t="shared" si="0"/>
        <v>6</v>
      </c>
      <c r="H50" s="127">
        <v>294</v>
      </c>
      <c r="I50" s="83">
        <f t="shared" si="1"/>
        <v>1764</v>
      </c>
      <c r="J50" s="125"/>
      <c r="K50" s="83">
        <f t="shared" si="2"/>
        <v>0</v>
      </c>
      <c r="L50" s="59"/>
      <c r="O50" s="59"/>
      <c r="P50" s="59"/>
    </row>
    <row r="51" spans="2:16" x14ac:dyDescent="0.35">
      <c r="F51" s="82"/>
      <c r="K51" s="59"/>
      <c r="L51" s="59"/>
      <c r="M51" s="59"/>
      <c r="N51" s="59"/>
      <c r="O51" s="59"/>
      <c r="P51" s="59"/>
    </row>
    <row r="52" spans="2:16" ht="15.5" thickBot="1" x14ac:dyDescent="0.45">
      <c r="H52" s="14" t="s">
        <v>156</v>
      </c>
      <c r="I52" s="17">
        <f>SUM(I8:I50)</f>
        <v>51333.219000000005</v>
      </c>
      <c r="J52" s="14" t="s">
        <v>41</v>
      </c>
      <c r="K52" s="85">
        <f>SUM(K7:K50)</f>
        <v>0</v>
      </c>
      <c r="L52" s="59"/>
      <c r="M52" s="59"/>
      <c r="N52" s="59"/>
      <c r="O52" s="59"/>
      <c r="P52" s="59"/>
    </row>
    <row r="53" spans="2:16" ht="15" thickBot="1" x14ac:dyDescent="0.4">
      <c r="K53" s="59"/>
      <c r="L53" s="59"/>
      <c r="M53" s="59"/>
      <c r="N53" s="59"/>
      <c r="O53" s="59"/>
      <c r="P53" s="59"/>
    </row>
    <row r="54" spans="2:16" ht="38" customHeight="1" x14ac:dyDescent="0.35">
      <c r="B54" s="233" t="s">
        <v>43</v>
      </c>
      <c r="C54" s="176" t="s">
        <v>46</v>
      </c>
      <c r="D54" s="205" t="s">
        <v>69</v>
      </c>
      <c r="E54" s="180" t="s">
        <v>160</v>
      </c>
      <c r="F54" s="182" t="s">
        <v>80</v>
      </c>
      <c r="G54" s="221" t="s">
        <v>153</v>
      </c>
      <c r="H54" s="223" t="s">
        <v>150</v>
      </c>
      <c r="I54" s="188" t="s">
        <v>169</v>
      </c>
      <c r="J54" s="224" t="s">
        <v>76</v>
      </c>
      <c r="K54" s="188" t="s">
        <v>155</v>
      </c>
      <c r="L54" s="59"/>
      <c r="M54" s="59"/>
      <c r="N54" s="59"/>
      <c r="O54" s="59"/>
      <c r="P54" s="59"/>
    </row>
    <row r="55" spans="2:16" ht="40" customHeight="1" thickBot="1" x14ac:dyDescent="0.4">
      <c r="B55" s="234"/>
      <c r="C55" s="235"/>
      <c r="D55" s="236"/>
      <c r="E55" s="190"/>
      <c r="F55" s="198"/>
      <c r="G55" s="222"/>
      <c r="H55" s="228"/>
      <c r="I55" s="189"/>
      <c r="J55" s="229"/>
      <c r="K55" s="189"/>
      <c r="L55" s="59"/>
      <c r="M55" s="59"/>
      <c r="N55" s="59"/>
      <c r="O55" s="59"/>
      <c r="P55" s="59"/>
    </row>
    <row r="56" spans="2:16" ht="16" x14ac:dyDescent="0.35">
      <c r="B56" s="244" t="s">
        <v>17</v>
      </c>
      <c r="C56" s="245"/>
      <c r="D56" s="245"/>
      <c r="E56" s="129"/>
      <c r="F56" s="130"/>
      <c r="G56" s="131"/>
      <c r="H56" s="132"/>
      <c r="I56" s="117"/>
      <c r="J56" s="133"/>
      <c r="K56" s="118"/>
      <c r="L56" s="59"/>
      <c r="M56" s="59"/>
      <c r="N56" s="59"/>
      <c r="O56" s="59"/>
      <c r="P56" s="59"/>
    </row>
    <row r="57" spans="2:16" x14ac:dyDescent="0.35">
      <c r="B57" s="63" t="s">
        <v>125</v>
      </c>
      <c r="C57" s="61" t="s">
        <v>53</v>
      </c>
      <c r="D57" s="115">
        <v>4</v>
      </c>
      <c r="E57" s="112">
        <v>2</v>
      </c>
      <c r="F57" s="119">
        <v>2</v>
      </c>
      <c r="G57" s="120">
        <f>E57*F57</f>
        <v>4</v>
      </c>
      <c r="H57" s="114">
        <v>34.433279999999996</v>
      </c>
      <c r="I57" s="69">
        <f>D57*G57*H57</f>
        <v>550.93247999999994</v>
      </c>
      <c r="J57" s="124"/>
      <c r="K57" s="69">
        <f>D57*G57*J57</f>
        <v>0</v>
      </c>
      <c r="L57" s="59"/>
      <c r="O57" s="59"/>
      <c r="P57" s="59"/>
    </row>
    <row r="58" spans="2:16" x14ac:dyDescent="0.35">
      <c r="B58" s="79" t="s">
        <v>18</v>
      </c>
      <c r="C58" s="61" t="s">
        <v>53</v>
      </c>
      <c r="D58" s="115">
        <v>1</v>
      </c>
      <c r="E58" s="112">
        <f>$E$57</f>
        <v>2</v>
      </c>
      <c r="F58" s="119">
        <v>2</v>
      </c>
      <c r="G58" s="120">
        <f t="shared" ref="G58:G99" si="4">E58*F58</f>
        <v>4</v>
      </c>
      <c r="H58" s="114">
        <v>24.598979999999997</v>
      </c>
      <c r="I58" s="69">
        <f t="shared" ref="I58:I99" si="5">D58*G58*H58</f>
        <v>98.39591999999999</v>
      </c>
      <c r="J58" s="124"/>
      <c r="K58" s="69">
        <f t="shared" ref="K58:K99" si="6">D58*G58*J58</f>
        <v>0</v>
      </c>
      <c r="L58" s="59"/>
      <c r="O58" s="59"/>
      <c r="P58" s="59"/>
    </row>
    <row r="59" spans="2:16" x14ac:dyDescent="0.35">
      <c r="B59" s="79" t="s">
        <v>19</v>
      </c>
      <c r="C59" s="61" t="s">
        <v>53</v>
      </c>
      <c r="D59" s="115">
        <v>2</v>
      </c>
      <c r="E59" s="112">
        <f t="shared" ref="E59:E99" si="7">$E$57</f>
        <v>2</v>
      </c>
      <c r="F59" s="119">
        <v>2</v>
      </c>
      <c r="G59" s="120">
        <f t="shared" si="4"/>
        <v>4</v>
      </c>
      <c r="H59" s="114">
        <v>12.29508</v>
      </c>
      <c r="I59" s="69">
        <f t="shared" si="5"/>
        <v>98.360640000000004</v>
      </c>
      <c r="J59" s="124"/>
      <c r="K59" s="69">
        <f t="shared" si="6"/>
        <v>0</v>
      </c>
      <c r="L59" s="59"/>
      <c r="O59" s="59"/>
      <c r="P59" s="59"/>
    </row>
    <row r="60" spans="2:16" x14ac:dyDescent="0.35">
      <c r="B60" s="79" t="s">
        <v>96</v>
      </c>
      <c r="C60" s="61" t="s">
        <v>53</v>
      </c>
      <c r="D60" s="115">
        <v>2</v>
      </c>
      <c r="E60" s="112">
        <f t="shared" si="7"/>
        <v>2</v>
      </c>
      <c r="F60" s="119">
        <v>2</v>
      </c>
      <c r="G60" s="120">
        <f t="shared" si="4"/>
        <v>4</v>
      </c>
      <c r="H60" s="114">
        <v>17.216639999999998</v>
      </c>
      <c r="I60" s="69">
        <f t="shared" si="5"/>
        <v>137.73311999999999</v>
      </c>
      <c r="J60" s="124"/>
      <c r="K60" s="69">
        <f t="shared" si="6"/>
        <v>0</v>
      </c>
      <c r="L60" s="59"/>
      <c r="O60" s="59"/>
      <c r="P60" s="59"/>
    </row>
    <row r="61" spans="2:16" x14ac:dyDescent="0.35">
      <c r="B61" s="79" t="s">
        <v>20</v>
      </c>
      <c r="C61" s="61" t="s">
        <v>53</v>
      </c>
      <c r="D61" s="115">
        <v>4</v>
      </c>
      <c r="E61" s="112">
        <f t="shared" si="7"/>
        <v>2</v>
      </c>
      <c r="F61" s="119">
        <v>2</v>
      </c>
      <c r="G61" s="120">
        <f t="shared" si="4"/>
        <v>4</v>
      </c>
      <c r="H61" s="114">
        <v>2.34612</v>
      </c>
      <c r="I61" s="69">
        <f t="shared" si="5"/>
        <v>37.53792</v>
      </c>
      <c r="J61" s="124"/>
      <c r="K61" s="69">
        <f t="shared" si="6"/>
        <v>0</v>
      </c>
      <c r="L61" s="59"/>
      <c r="O61" s="59"/>
      <c r="P61" s="59"/>
    </row>
    <row r="62" spans="2:16" ht="16" x14ac:dyDescent="0.35">
      <c r="B62" s="242" t="s">
        <v>131</v>
      </c>
      <c r="C62" s="243"/>
      <c r="D62" s="243"/>
      <c r="E62" s="230"/>
      <c r="F62" s="231"/>
      <c r="G62" s="231"/>
      <c r="H62" s="231"/>
      <c r="I62" s="231"/>
      <c r="J62" s="231"/>
      <c r="K62" s="232"/>
      <c r="L62" s="59"/>
      <c r="O62" s="59"/>
      <c r="P62" s="59"/>
    </row>
    <row r="63" spans="2:16" x14ac:dyDescent="0.35">
      <c r="B63" s="79" t="s">
        <v>82</v>
      </c>
      <c r="C63" s="61" t="s">
        <v>53</v>
      </c>
      <c r="D63" s="115">
        <v>24</v>
      </c>
      <c r="E63" s="112">
        <f t="shared" si="7"/>
        <v>2</v>
      </c>
      <c r="F63" s="119">
        <v>2</v>
      </c>
      <c r="G63" s="120">
        <f t="shared" si="4"/>
        <v>4</v>
      </c>
      <c r="H63" s="114">
        <v>93.139200000000002</v>
      </c>
      <c r="I63" s="69">
        <f t="shared" si="5"/>
        <v>8941.3631999999998</v>
      </c>
      <c r="J63" s="124"/>
      <c r="K63" s="69">
        <f t="shared" si="6"/>
        <v>0</v>
      </c>
      <c r="L63" s="59"/>
      <c r="O63" s="59"/>
      <c r="P63" s="59"/>
    </row>
    <row r="64" spans="2:16" x14ac:dyDescent="0.35">
      <c r="B64" s="79" t="s">
        <v>81</v>
      </c>
      <c r="C64" s="61" t="s">
        <v>53</v>
      </c>
      <c r="D64" s="115">
        <v>16</v>
      </c>
      <c r="E64" s="112">
        <f t="shared" si="7"/>
        <v>2</v>
      </c>
      <c r="F64" s="119">
        <v>2</v>
      </c>
      <c r="G64" s="120">
        <f t="shared" si="4"/>
        <v>4</v>
      </c>
      <c r="H64" s="114">
        <v>67.7376</v>
      </c>
      <c r="I64" s="69">
        <f t="shared" si="5"/>
        <v>4335.2064</v>
      </c>
      <c r="J64" s="124"/>
      <c r="K64" s="69">
        <f t="shared" si="6"/>
        <v>0</v>
      </c>
      <c r="L64" s="59"/>
      <c r="O64" s="59"/>
      <c r="P64" s="59"/>
    </row>
    <row r="65" spans="2:16" x14ac:dyDescent="0.35">
      <c r="B65" s="79" t="s">
        <v>21</v>
      </c>
      <c r="C65" s="61" t="s">
        <v>53</v>
      </c>
      <c r="D65" s="115">
        <v>12</v>
      </c>
      <c r="E65" s="112">
        <f t="shared" si="7"/>
        <v>2</v>
      </c>
      <c r="F65" s="119">
        <v>2</v>
      </c>
      <c r="G65" s="120">
        <f t="shared" si="4"/>
        <v>4</v>
      </c>
      <c r="H65" s="114">
        <v>43.12098000000001</v>
      </c>
      <c r="I65" s="69">
        <f t="shared" si="5"/>
        <v>2069.8070400000006</v>
      </c>
      <c r="J65" s="124"/>
      <c r="K65" s="69">
        <f t="shared" si="6"/>
        <v>0</v>
      </c>
      <c r="L65" s="59"/>
      <c r="O65" s="59"/>
      <c r="P65" s="59"/>
    </row>
    <row r="66" spans="2:16" ht="16" x14ac:dyDescent="0.35">
      <c r="B66" s="242" t="s">
        <v>22</v>
      </c>
      <c r="C66" s="243"/>
      <c r="D66" s="243"/>
      <c r="E66" s="230"/>
      <c r="F66" s="231"/>
      <c r="G66" s="231"/>
      <c r="H66" s="231"/>
      <c r="I66" s="231"/>
      <c r="J66" s="231"/>
      <c r="K66" s="232"/>
      <c r="L66" s="59"/>
      <c r="O66" s="59"/>
      <c r="P66" s="59"/>
    </row>
    <row r="67" spans="2:16" x14ac:dyDescent="0.35">
      <c r="B67" s="79" t="s">
        <v>84</v>
      </c>
      <c r="C67" s="61" t="s">
        <v>53</v>
      </c>
      <c r="D67" s="115">
        <v>6</v>
      </c>
      <c r="E67" s="112">
        <f t="shared" si="7"/>
        <v>2</v>
      </c>
      <c r="F67" s="119">
        <v>2</v>
      </c>
      <c r="G67" s="120">
        <f t="shared" si="4"/>
        <v>4</v>
      </c>
      <c r="H67" s="114">
        <v>51.041339999999998</v>
      </c>
      <c r="I67" s="69">
        <f t="shared" si="5"/>
        <v>1224.99216</v>
      </c>
      <c r="J67" s="124"/>
      <c r="K67" s="69">
        <f t="shared" si="6"/>
        <v>0</v>
      </c>
      <c r="L67" s="59"/>
      <c r="O67" s="59"/>
      <c r="P67" s="59"/>
    </row>
    <row r="68" spans="2:16" ht="16" x14ac:dyDescent="0.35">
      <c r="B68" s="242" t="s">
        <v>23</v>
      </c>
      <c r="C68" s="243"/>
      <c r="D68" s="243"/>
      <c r="E68" s="230"/>
      <c r="F68" s="231"/>
      <c r="G68" s="231"/>
      <c r="H68" s="231"/>
      <c r="I68" s="231"/>
      <c r="J68" s="231"/>
      <c r="K68" s="232"/>
      <c r="L68" s="59"/>
      <c r="O68" s="59"/>
      <c r="P68" s="59"/>
    </row>
    <row r="69" spans="2:16" x14ac:dyDescent="0.35">
      <c r="B69" s="79" t="s">
        <v>145</v>
      </c>
      <c r="C69" s="61" t="s">
        <v>53</v>
      </c>
      <c r="D69" s="115">
        <v>1</v>
      </c>
      <c r="E69" s="112">
        <f t="shared" si="7"/>
        <v>2</v>
      </c>
      <c r="F69" s="119">
        <v>2</v>
      </c>
      <c r="G69" s="120">
        <f t="shared" si="4"/>
        <v>4</v>
      </c>
      <c r="H69" s="126">
        <v>153.29160000000002</v>
      </c>
      <c r="I69" s="69">
        <f t="shared" si="5"/>
        <v>613.16640000000007</v>
      </c>
      <c r="J69" s="124"/>
      <c r="K69" s="69">
        <f t="shared" si="6"/>
        <v>0</v>
      </c>
      <c r="L69" s="59"/>
      <c r="O69" s="59"/>
      <c r="P69" s="59"/>
    </row>
    <row r="70" spans="2:16" x14ac:dyDescent="0.35">
      <c r="B70" s="79" t="s">
        <v>86</v>
      </c>
      <c r="C70" s="61" t="s">
        <v>53</v>
      </c>
      <c r="D70" s="115">
        <v>2</v>
      </c>
      <c r="E70" s="112">
        <f t="shared" si="7"/>
        <v>2</v>
      </c>
      <c r="F70" s="119">
        <v>2</v>
      </c>
      <c r="G70" s="120">
        <f t="shared" si="4"/>
        <v>4</v>
      </c>
      <c r="H70" s="114">
        <v>44.27640000000001</v>
      </c>
      <c r="I70" s="69">
        <f t="shared" si="5"/>
        <v>354.21120000000008</v>
      </c>
      <c r="J70" s="124"/>
      <c r="K70" s="69">
        <f t="shared" si="6"/>
        <v>0</v>
      </c>
      <c r="L70" s="59"/>
      <c r="O70" s="59"/>
      <c r="P70" s="59"/>
    </row>
    <row r="71" spans="2:16" x14ac:dyDescent="0.35">
      <c r="B71" s="79" t="s">
        <v>24</v>
      </c>
      <c r="C71" s="61" t="s">
        <v>53</v>
      </c>
      <c r="D71" s="115">
        <v>1</v>
      </c>
      <c r="E71" s="112">
        <f t="shared" si="7"/>
        <v>2</v>
      </c>
      <c r="F71" s="119">
        <v>2</v>
      </c>
      <c r="G71" s="120">
        <f t="shared" si="4"/>
        <v>4</v>
      </c>
      <c r="H71" s="114">
        <v>6.4826999999999995</v>
      </c>
      <c r="I71" s="69">
        <f t="shared" si="5"/>
        <v>25.930799999999998</v>
      </c>
      <c r="J71" s="124"/>
      <c r="K71" s="69">
        <f t="shared" si="6"/>
        <v>0</v>
      </c>
      <c r="L71" s="59"/>
      <c r="O71" s="59"/>
      <c r="P71" s="59"/>
    </row>
    <row r="72" spans="2:16" x14ac:dyDescent="0.35">
      <c r="B72" s="79" t="s">
        <v>87</v>
      </c>
      <c r="C72" s="61" t="s">
        <v>53</v>
      </c>
      <c r="D72" s="115">
        <v>1</v>
      </c>
      <c r="E72" s="112">
        <f t="shared" si="7"/>
        <v>2</v>
      </c>
      <c r="F72" s="119">
        <v>2</v>
      </c>
      <c r="G72" s="120">
        <f t="shared" si="4"/>
        <v>4</v>
      </c>
      <c r="H72" s="114">
        <v>39.354840000000003</v>
      </c>
      <c r="I72" s="69">
        <f t="shared" si="5"/>
        <v>157.41936000000001</v>
      </c>
      <c r="J72" s="124"/>
      <c r="K72" s="69">
        <f t="shared" si="6"/>
        <v>0</v>
      </c>
      <c r="L72" s="59"/>
      <c r="O72" s="59"/>
      <c r="P72" s="59"/>
    </row>
    <row r="73" spans="2:16" x14ac:dyDescent="0.35">
      <c r="B73" s="79" t="s">
        <v>85</v>
      </c>
      <c r="C73" s="61" t="s">
        <v>53</v>
      </c>
      <c r="D73" s="115">
        <v>1</v>
      </c>
      <c r="E73" s="112">
        <f t="shared" si="7"/>
        <v>2</v>
      </c>
      <c r="F73" s="119">
        <v>2</v>
      </c>
      <c r="G73" s="120">
        <f t="shared" si="4"/>
        <v>4</v>
      </c>
      <c r="H73" s="114">
        <v>45.916920000000005</v>
      </c>
      <c r="I73" s="69">
        <f t="shared" si="5"/>
        <v>183.66768000000002</v>
      </c>
      <c r="J73" s="124"/>
      <c r="K73" s="69">
        <f t="shared" si="6"/>
        <v>0</v>
      </c>
      <c r="L73" s="59"/>
      <c r="O73" s="59"/>
      <c r="P73" s="59"/>
    </row>
    <row r="74" spans="2:16" ht="16" x14ac:dyDescent="0.35">
      <c r="B74" s="242" t="s">
        <v>25</v>
      </c>
      <c r="C74" s="243"/>
      <c r="D74" s="243"/>
      <c r="E74" s="230"/>
      <c r="F74" s="231"/>
      <c r="G74" s="231"/>
      <c r="H74" s="231"/>
      <c r="I74" s="231"/>
      <c r="J74" s="231"/>
      <c r="K74" s="232"/>
      <c r="L74" s="59"/>
      <c r="O74" s="59"/>
      <c r="P74" s="59"/>
    </row>
    <row r="75" spans="2:16" x14ac:dyDescent="0.35">
      <c r="B75" s="79" t="s">
        <v>145</v>
      </c>
      <c r="C75" s="61" t="s">
        <v>53</v>
      </c>
      <c r="D75" s="115">
        <v>1</v>
      </c>
      <c r="E75" s="112">
        <f t="shared" si="7"/>
        <v>2</v>
      </c>
      <c r="F75" s="119">
        <v>2</v>
      </c>
      <c r="G75" s="120">
        <f t="shared" si="4"/>
        <v>4</v>
      </c>
      <c r="H75" s="126">
        <v>153.29160000000002</v>
      </c>
      <c r="I75" s="69">
        <f t="shared" si="5"/>
        <v>613.16640000000007</v>
      </c>
      <c r="J75" s="124"/>
      <c r="K75" s="69">
        <f t="shared" si="6"/>
        <v>0</v>
      </c>
      <c r="L75" s="59"/>
      <c r="O75" s="59"/>
      <c r="P75" s="59"/>
    </row>
    <row r="76" spans="2:16" x14ac:dyDescent="0.35">
      <c r="B76" s="79" t="s">
        <v>86</v>
      </c>
      <c r="C76" s="61" t="s">
        <v>53</v>
      </c>
      <c r="D76" s="115">
        <v>2</v>
      </c>
      <c r="E76" s="112">
        <f t="shared" si="7"/>
        <v>2</v>
      </c>
      <c r="F76" s="119">
        <v>2</v>
      </c>
      <c r="G76" s="120">
        <f t="shared" si="4"/>
        <v>4</v>
      </c>
      <c r="H76" s="114">
        <v>44.27640000000001</v>
      </c>
      <c r="I76" s="69">
        <f t="shared" si="5"/>
        <v>354.21120000000008</v>
      </c>
      <c r="J76" s="124"/>
      <c r="K76" s="69">
        <f t="shared" si="6"/>
        <v>0</v>
      </c>
      <c r="L76" s="59"/>
      <c r="O76" s="59"/>
      <c r="P76" s="59"/>
    </row>
    <row r="77" spans="2:16" ht="16" x14ac:dyDescent="0.35">
      <c r="B77" s="242" t="s">
        <v>26</v>
      </c>
      <c r="C77" s="243"/>
      <c r="D77" s="243"/>
      <c r="E77" s="230"/>
      <c r="F77" s="231"/>
      <c r="G77" s="231"/>
      <c r="H77" s="231"/>
      <c r="I77" s="231"/>
      <c r="J77" s="231"/>
      <c r="K77" s="232"/>
      <c r="L77" s="59"/>
      <c r="O77" s="59"/>
      <c r="P77" s="59"/>
    </row>
    <row r="78" spans="2:16" x14ac:dyDescent="0.35">
      <c r="B78" s="79" t="s">
        <v>88</v>
      </c>
      <c r="C78" s="61" t="s">
        <v>53</v>
      </c>
      <c r="D78" s="115">
        <v>1</v>
      </c>
      <c r="E78" s="112">
        <f t="shared" si="7"/>
        <v>2</v>
      </c>
      <c r="F78" s="119">
        <v>2</v>
      </c>
      <c r="G78" s="120">
        <f t="shared" si="4"/>
        <v>4</v>
      </c>
      <c r="H78" s="114">
        <v>46.569600000000001</v>
      </c>
      <c r="I78" s="69">
        <f t="shared" si="5"/>
        <v>186.2784</v>
      </c>
      <c r="J78" s="124"/>
      <c r="K78" s="69">
        <f t="shared" si="6"/>
        <v>0</v>
      </c>
      <c r="L78" s="59"/>
      <c r="O78" s="59"/>
      <c r="P78" s="59"/>
    </row>
    <row r="79" spans="2:16" x14ac:dyDescent="0.35">
      <c r="B79" s="79" t="s">
        <v>27</v>
      </c>
      <c r="C79" s="61" t="s">
        <v>53</v>
      </c>
      <c r="D79" s="115">
        <v>2</v>
      </c>
      <c r="E79" s="112">
        <f t="shared" si="7"/>
        <v>2</v>
      </c>
      <c r="F79" s="119">
        <v>2</v>
      </c>
      <c r="G79" s="120">
        <f t="shared" si="4"/>
        <v>4</v>
      </c>
      <c r="H79" s="114">
        <v>22.967279999999995</v>
      </c>
      <c r="I79" s="69">
        <f t="shared" si="5"/>
        <v>183.73823999999996</v>
      </c>
      <c r="J79" s="124"/>
      <c r="K79" s="69">
        <f t="shared" si="6"/>
        <v>0</v>
      </c>
      <c r="L79" s="59"/>
      <c r="O79" s="59"/>
      <c r="P79" s="59"/>
    </row>
    <row r="80" spans="2:16" x14ac:dyDescent="0.35">
      <c r="B80" s="79" t="s">
        <v>28</v>
      </c>
      <c r="C80" s="61" t="s">
        <v>53</v>
      </c>
      <c r="D80" s="115">
        <v>4</v>
      </c>
      <c r="E80" s="112">
        <f t="shared" si="7"/>
        <v>2</v>
      </c>
      <c r="F80" s="119">
        <v>2</v>
      </c>
      <c r="G80" s="120">
        <f t="shared" si="4"/>
        <v>4</v>
      </c>
      <c r="H80" s="114">
        <v>44.27640000000001</v>
      </c>
      <c r="I80" s="69">
        <f t="shared" si="5"/>
        <v>708.42240000000015</v>
      </c>
      <c r="J80" s="124"/>
      <c r="K80" s="69">
        <f t="shared" si="6"/>
        <v>0</v>
      </c>
      <c r="L80" s="59"/>
      <c r="O80" s="59"/>
      <c r="P80" s="59"/>
    </row>
    <row r="81" spans="2:16" ht="16" x14ac:dyDescent="0.35">
      <c r="B81" s="242" t="s">
        <v>29</v>
      </c>
      <c r="C81" s="243"/>
      <c r="D81" s="243"/>
      <c r="E81" s="230"/>
      <c r="F81" s="231"/>
      <c r="G81" s="231"/>
      <c r="H81" s="231"/>
      <c r="I81" s="231"/>
      <c r="J81" s="231"/>
      <c r="K81" s="232"/>
      <c r="L81" s="59"/>
      <c r="O81" s="59"/>
      <c r="P81" s="59"/>
    </row>
    <row r="82" spans="2:16" ht="29" x14ac:dyDescent="0.35">
      <c r="B82" s="79" t="s">
        <v>89</v>
      </c>
      <c r="C82" s="61" t="s">
        <v>53</v>
      </c>
      <c r="D82" s="115">
        <v>8</v>
      </c>
      <c r="E82" s="112">
        <f t="shared" si="7"/>
        <v>2</v>
      </c>
      <c r="F82" s="119">
        <v>2</v>
      </c>
      <c r="G82" s="120">
        <f t="shared" si="4"/>
        <v>4</v>
      </c>
      <c r="H82" s="114">
        <v>43.729559999999999</v>
      </c>
      <c r="I82" s="69">
        <f t="shared" si="5"/>
        <v>1399.34592</v>
      </c>
      <c r="J82" s="124"/>
      <c r="K82" s="69">
        <f t="shared" si="6"/>
        <v>0</v>
      </c>
      <c r="L82" s="59"/>
      <c r="O82" s="59"/>
      <c r="P82" s="59"/>
    </row>
    <row r="83" spans="2:16" ht="16" x14ac:dyDescent="0.35">
      <c r="B83" s="242" t="s">
        <v>30</v>
      </c>
      <c r="C83" s="243"/>
      <c r="D83" s="243"/>
      <c r="E83" s="230"/>
      <c r="F83" s="231"/>
      <c r="G83" s="231"/>
      <c r="H83" s="231"/>
      <c r="I83" s="231"/>
      <c r="J83" s="231"/>
      <c r="K83" s="232"/>
      <c r="L83" s="59"/>
      <c r="O83" s="59"/>
      <c r="P83" s="59"/>
    </row>
    <row r="84" spans="2:16" x14ac:dyDescent="0.35">
      <c r="B84" s="79" t="s">
        <v>91</v>
      </c>
      <c r="C84" s="61" t="s">
        <v>53</v>
      </c>
      <c r="D84" s="115">
        <v>1</v>
      </c>
      <c r="E84" s="112">
        <f t="shared" si="7"/>
        <v>2</v>
      </c>
      <c r="F84" s="119">
        <v>2</v>
      </c>
      <c r="G84" s="120">
        <f t="shared" si="4"/>
        <v>4</v>
      </c>
      <c r="H84" s="114">
        <v>44.27640000000001</v>
      </c>
      <c r="I84" s="69">
        <f t="shared" si="5"/>
        <v>177.10560000000004</v>
      </c>
      <c r="J84" s="124"/>
      <c r="K84" s="69">
        <f t="shared" si="6"/>
        <v>0</v>
      </c>
      <c r="L84" s="59"/>
      <c r="O84" s="59"/>
      <c r="P84" s="59"/>
    </row>
    <row r="85" spans="2:16" ht="29" x14ac:dyDescent="0.35">
      <c r="B85" s="79" t="s">
        <v>90</v>
      </c>
      <c r="C85" s="61" t="s">
        <v>53</v>
      </c>
      <c r="D85" s="115">
        <v>1</v>
      </c>
      <c r="E85" s="112">
        <f t="shared" si="7"/>
        <v>2</v>
      </c>
      <c r="F85" s="119">
        <v>2</v>
      </c>
      <c r="G85" s="120">
        <f t="shared" si="4"/>
        <v>4</v>
      </c>
      <c r="H85" s="114">
        <v>44.27640000000001</v>
      </c>
      <c r="I85" s="69">
        <f t="shared" si="5"/>
        <v>177.10560000000004</v>
      </c>
      <c r="J85" s="124"/>
      <c r="K85" s="69">
        <f t="shared" si="6"/>
        <v>0</v>
      </c>
      <c r="L85" s="59"/>
      <c r="O85" s="59"/>
      <c r="P85" s="59"/>
    </row>
    <row r="86" spans="2:16" ht="16" x14ac:dyDescent="0.35">
      <c r="B86" s="242" t="s">
        <v>31</v>
      </c>
      <c r="C86" s="243"/>
      <c r="D86" s="243"/>
      <c r="E86" s="230"/>
      <c r="F86" s="231"/>
      <c r="G86" s="231"/>
      <c r="H86" s="231"/>
      <c r="I86" s="231"/>
      <c r="J86" s="231"/>
      <c r="K86" s="232"/>
      <c r="L86" s="59"/>
      <c r="O86" s="59"/>
      <c r="P86" s="59"/>
    </row>
    <row r="87" spans="2:16" x14ac:dyDescent="0.35">
      <c r="B87" s="79" t="s">
        <v>19</v>
      </c>
      <c r="C87" s="61" t="s">
        <v>53</v>
      </c>
      <c r="D87" s="115">
        <v>1</v>
      </c>
      <c r="E87" s="112">
        <f t="shared" si="7"/>
        <v>2</v>
      </c>
      <c r="F87" s="119">
        <v>2</v>
      </c>
      <c r="G87" s="120">
        <f t="shared" si="4"/>
        <v>4</v>
      </c>
      <c r="H87" s="114">
        <v>15.31152</v>
      </c>
      <c r="I87" s="69">
        <f t="shared" si="5"/>
        <v>61.246079999999999</v>
      </c>
      <c r="J87" s="124"/>
      <c r="K87" s="69">
        <f t="shared" si="6"/>
        <v>0</v>
      </c>
      <c r="L87" s="59"/>
      <c r="O87" s="59"/>
      <c r="P87" s="59"/>
    </row>
    <row r="88" spans="2:16" ht="29" x14ac:dyDescent="0.35">
      <c r="B88" s="79" t="s">
        <v>92</v>
      </c>
      <c r="C88" s="61" t="s">
        <v>53</v>
      </c>
      <c r="D88" s="115">
        <v>8</v>
      </c>
      <c r="E88" s="112">
        <f t="shared" si="7"/>
        <v>2</v>
      </c>
      <c r="F88" s="119">
        <v>2</v>
      </c>
      <c r="G88" s="120">
        <f t="shared" si="4"/>
        <v>4</v>
      </c>
      <c r="H88" s="114">
        <v>39.354840000000003</v>
      </c>
      <c r="I88" s="69">
        <f t="shared" si="5"/>
        <v>1259.3548800000001</v>
      </c>
      <c r="J88" s="124"/>
      <c r="K88" s="69">
        <f t="shared" si="6"/>
        <v>0</v>
      </c>
      <c r="L88" s="59"/>
      <c r="O88" s="59"/>
      <c r="P88" s="59"/>
    </row>
    <row r="89" spans="2:16" x14ac:dyDescent="0.35">
      <c r="B89" s="79" t="s">
        <v>93</v>
      </c>
      <c r="C89" s="61" t="s">
        <v>53</v>
      </c>
      <c r="D89" s="115">
        <v>2</v>
      </c>
      <c r="E89" s="112">
        <f t="shared" si="7"/>
        <v>2</v>
      </c>
      <c r="F89" s="119">
        <v>2</v>
      </c>
      <c r="G89" s="120">
        <f t="shared" si="4"/>
        <v>4</v>
      </c>
      <c r="H89" s="114">
        <v>59.032260000000015</v>
      </c>
      <c r="I89" s="69">
        <f t="shared" si="5"/>
        <v>472.25808000000012</v>
      </c>
      <c r="J89" s="124"/>
      <c r="K89" s="69">
        <f t="shared" si="6"/>
        <v>0</v>
      </c>
      <c r="L89" s="59"/>
      <c r="O89" s="59"/>
      <c r="P89" s="59"/>
    </row>
    <row r="90" spans="2:16" ht="16" x14ac:dyDescent="0.35">
      <c r="B90" s="242" t="s">
        <v>32</v>
      </c>
      <c r="C90" s="243"/>
      <c r="D90" s="243"/>
      <c r="E90" s="230"/>
      <c r="F90" s="231"/>
      <c r="G90" s="231"/>
      <c r="H90" s="231"/>
      <c r="I90" s="231"/>
      <c r="J90" s="231"/>
      <c r="K90" s="232"/>
      <c r="L90" s="59"/>
      <c r="O90" s="59"/>
      <c r="P90" s="59"/>
    </row>
    <row r="91" spans="2:16" x14ac:dyDescent="0.35">
      <c r="B91" s="79" t="s">
        <v>44</v>
      </c>
      <c r="C91" s="61" t="s">
        <v>53</v>
      </c>
      <c r="D91" s="115">
        <v>1</v>
      </c>
      <c r="E91" s="112">
        <f t="shared" si="7"/>
        <v>2</v>
      </c>
      <c r="F91" s="119">
        <v>2</v>
      </c>
      <c r="G91" s="120">
        <f t="shared" si="4"/>
        <v>4</v>
      </c>
      <c r="H91" s="114">
        <v>26.25</v>
      </c>
      <c r="I91" s="69">
        <f t="shared" si="5"/>
        <v>105</v>
      </c>
      <c r="J91" s="124"/>
      <c r="K91" s="69">
        <f t="shared" si="6"/>
        <v>0</v>
      </c>
      <c r="L91" s="59"/>
      <c r="O91" s="59"/>
      <c r="P91" s="59"/>
    </row>
    <row r="92" spans="2:16" ht="16" x14ac:dyDescent="0.35">
      <c r="B92" s="242" t="s">
        <v>33</v>
      </c>
      <c r="C92" s="243"/>
      <c r="D92" s="243"/>
      <c r="E92" s="230"/>
      <c r="F92" s="231"/>
      <c r="G92" s="231"/>
      <c r="H92" s="231"/>
      <c r="I92" s="231"/>
      <c r="J92" s="231"/>
      <c r="K92" s="232"/>
      <c r="L92" s="59"/>
      <c r="O92" s="59"/>
      <c r="P92" s="59"/>
    </row>
    <row r="93" spans="2:16" ht="29" x14ac:dyDescent="0.35">
      <c r="B93" s="79" t="s">
        <v>94</v>
      </c>
      <c r="C93" s="61" t="s">
        <v>53</v>
      </c>
      <c r="D93" s="115">
        <v>2</v>
      </c>
      <c r="E93" s="112">
        <f t="shared" si="7"/>
        <v>2</v>
      </c>
      <c r="F93" s="119">
        <v>2</v>
      </c>
      <c r="G93" s="120">
        <f>E93*F93</f>
        <v>4</v>
      </c>
      <c r="H93" s="114">
        <v>10.328220000000002</v>
      </c>
      <c r="I93" s="69">
        <f t="shared" si="5"/>
        <v>82.625760000000014</v>
      </c>
      <c r="J93" s="124"/>
      <c r="K93" s="69">
        <f t="shared" si="6"/>
        <v>0</v>
      </c>
      <c r="L93" s="59"/>
      <c r="O93" s="59"/>
      <c r="P93" s="59"/>
    </row>
    <row r="94" spans="2:16" x14ac:dyDescent="0.35">
      <c r="B94" s="79" t="s">
        <v>34</v>
      </c>
      <c r="C94" s="61" t="s">
        <v>53</v>
      </c>
      <c r="D94" s="115">
        <v>1</v>
      </c>
      <c r="E94" s="112">
        <f t="shared" si="7"/>
        <v>2</v>
      </c>
      <c r="F94" s="119">
        <v>2</v>
      </c>
      <c r="G94" s="120">
        <f t="shared" si="4"/>
        <v>4</v>
      </c>
      <c r="H94" s="114">
        <v>8.6083199999999991</v>
      </c>
      <c r="I94" s="69">
        <f t="shared" si="5"/>
        <v>34.433279999999996</v>
      </c>
      <c r="J94" s="124"/>
      <c r="K94" s="69">
        <f t="shared" si="6"/>
        <v>0</v>
      </c>
      <c r="L94" s="59"/>
      <c r="O94" s="59"/>
      <c r="P94" s="59"/>
    </row>
    <row r="95" spans="2:16" x14ac:dyDescent="0.35">
      <c r="B95" s="79" t="s">
        <v>35</v>
      </c>
      <c r="C95" s="61" t="s">
        <v>53</v>
      </c>
      <c r="D95" s="115">
        <v>2</v>
      </c>
      <c r="E95" s="112">
        <f t="shared" si="7"/>
        <v>2</v>
      </c>
      <c r="F95" s="119">
        <v>2</v>
      </c>
      <c r="G95" s="120">
        <f t="shared" si="4"/>
        <v>4</v>
      </c>
      <c r="H95" s="114">
        <v>9.07578</v>
      </c>
      <c r="I95" s="69">
        <f t="shared" si="5"/>
        <v>72.60624</v>
      </c>
      <c r="J95" s="124"/>
      <c r="K95" s="69">
        <f t="shared" si="6"/>
        <v>0</v>
      </c>
      <c r="L95" s="59"/>
      <c r="O95" s="59"/>
      <c r="P95" s="59"/>
    </row>
    <row r="96" spans="2:16" ht="16" x14ac:dyDescent="0.35">
      <c r="B96" s="242" t="s">
        <v>132</v>
      </c>
      <c r="C96" s="243"/>
      <c r="D96" s="243"/>
      <c r="E96" s="230"/>
      <c r="F96" s="231"/>
      <c r="G96" s="231"/>
      <c r="H96" s="231"/>
      <c r="I96" s="231"/>
      <c r="J96" s="231"/>
      <c r="K96" s="232"/>
      <c r="L96" s="59"/>
      <c r="O96" s="59"/>
      <c r="P96" s="59"/>
    </row>
    <row r="97" spans="2:16" x14ac:dyDescent="0.35">
      <c r="B97" s="79" t="s">
        <v>144</v>
      </c>
      <c r="C97" s="61" t="s">
        <v>53</v>
      </c>
      <c r="D97" s="115">
        <v>1</v>
      </c>
      <c r="E97" s="112">
        <f t="shared" si="7"/>
        <v>2</v>
      </c>
      <c r="F97" s="119">
        <v>2</v>
      </c>
      <c r="G97" s="120">
        <f t="shared" si="4"/>
        <v>4</v>
      </c>
      <c r="H97" s="114">
        <v>420</v>
      </c>
      <c r="I97" s="69">
        <f t="shared" si="5"/>
        <v>1680</v>
      </c>
      <c r="J97" s="124"/>
      <c r="K97" s="69">
        <f t="shared" si="6"/>
        <v>0</v>
      </c>
      <c r="L97" s="59"/>
      <c r="O97" s="59"/>
      <c r="P97" s="59"/>
    </row>
    <row r="98" spans="2:16" x14ac:dyDescent="0.35">
      <c r="B98" s="79" t="s">
        <v>143</v>
      </c>
      <c r="C98" s="61" t="s">
        <v>53</v>
      </c>
      <c r="D98" s="115">
        <v>1</v>
      </c>
      <c r="E98" s="112">
        <f t="shared" si="7"/>
        <v>2</v>
      </c>
      <c r="F98" s="119">
        <v>2</v>
      </c>
      <c r="G98" s="120">
        <f t="shared" si="4"/>
        <v>4</v>
      </c>
      <c r="H98" s="114">
        <v>341.25</v>
      </c>
      <c r="I98" s="69">
        <f t="shared" si="5"/>
        <v>1365</v>
      </c>
      <c r="J98" s="124"/>
      <c r="K98" s="69">
        <f t="shared" si="6"/>
        <v>0</v>
      </c>
      <c r="L98" s="59"/>
      <c r="O98" s="59"/>
      <c r="P98" s="59"/>
    </row>
    <row r="99" spans="2:16" ht="15" thickBot="1" x14ac:dyDescent="0.4">
      <c r="B99" s="95" t="s">
        <v>95</v>
      </c>
      <c r="C99" s="62" t="s">
        <v>53</v>
      </c>
      <c r="D99" s="116">
        <v>1</v>
      </c>
      <c r="E99" s="113">
        <f t="shared" si="7"/>
        <v>2</v>
      </c>
      <c r="F99" s="122">
        <v>2</v>
      </c>
      <c r="G99" s="123">
        <f t="shared" si="4"/>
        <v>4</v>
      </c>
      <c r="H99" s="128">
        <v>294</v>
      </c>
      <c r="I99" s="83">
        <f t="shared" si="5"/>
        <v>1176</v>
      </c>
      <c r="J99" s="125"/>
      <c r="K99" s="83">
        <f t="shared" si="6"/>
        <v>0</v>
      </c>
      <c r="L99" s="59"/>
      <c r="O99" s="59"/>
      <c r="P99" s="59"/>
    </row>
    <row r="100" spans="2:16" x14ac:dyDescent="0.35">
      <c r="K100" s="59"/>
      <c r="L100" s="59"/>
      <c r="M100" s="59"/>
      <c r="N100" s="59"/>
      <c r="O100" s="59"/>
      <c r="P100" s="59"/>
    </row>
    <row r="101" spans="2:16" ht="15.5" thickBot="1" x14ac:dyDescent="0.45">
      <c r="H101" s="14" t="s">
        <v>156</v>
      </c>
      <c r="I101" s="17">
        <f>SUM(I57:I99)</f>
        <v>28936.6224</v>
      </c>
      <c r="J101" s="14" t="s">
        <v>41</v>
      </c>
      <c r="K101" s="17">
        <f>SUM(K56:K99)</f>
        <v>0</v>
      </c>
      <c r="L101" s="59"/>
      <c r="M101" s="59"/>
      <c r="N101" s="59"/>
      <c r="O101" s="59"/>
      <c r="P101" s="59"/>
    </row>
    <row r="102" spans="2:16" ht="15" thickBot="1" x14ac:dyDescent="0.4">
      <c r="K102" s="59"/>
      <c r="L102" s="59"/>
      <c r="M102" s="59"/>
      <c r="N102" s="59"/>
      <c r="O102" s="59"/>
      <c r="P102" s="59"/>
    </row>
    <row r="103" spans="2:16" ht="42" customHeight="1" x14ac:dyDescent="0.35">
      <c r="B103" s="233" t="s">
        <v>43</v>
      </c>
      <c r="C103" s="176" t="s">
        <v>46</v>
      </c>
      <c r="D103" s="205" t="s">
        <v>69</v>
      </c>
      <c r="E103" s="180" t="s">
        <v>161</v>
      </c>
      <c r="F103" s="182" t="s">
        <v>80</v>
      </c>
      <c r="G103" s="221" t="s">
        <v>153</v>
      </c>
      <c r="H103" s="223" t="s">
        <v>150</v>
      </c>
      <c r="I103" s="188" t="s">
        <v>168</v>
      </c>
      <c r="J103" s="224" t="s">
        <v>76</v>
      </c>
      <c r="K103" s="188" t="s">
        <v>155</v>
      </c>
      <c r="L103" s="59"/>
      <c r="M103" s="59"/>
      <c r="N103" s="59"/>
      <c r="O103" s="59"/>
      <c r="P103" s="59"/>
    </row>
    <row r="104" spans="2:16" ht="33.5" customHeight="1" thickBot="1" x14ac:dyDescent="0.4">
      <c r="B104" s="234"/>
      <c r="C104" s="235"/>
      <c r="D104" s="236"/>
      <c r="E104" s="190"/>
      <c r="F104" s="198"/>
      <c r="G104" s="222"/>
      <c r="H104" s="228"/>
      <c r="I104" s="189"/>
      <c r="J104" s="229"/>
      <c r="K104" s="189"/>
      <c r="L104" s="59"/>
      <c r="M104" s="59"/>
      <c r="N104" s="59"/>
      <c r="O104" s="59"/>
      <c r="P104" s="59"/>
    </row>
    <row r="105" spans="2:16" ht="16.5" thickBot="1" x14ac:dyDescent="0.4">
      <c r="B105" s="64" t="s">
        <v>17</v>
      </c>
      <c r="C105" s="66"/>
      <c r="D105" s="84"/>
      <c r="E105" s="249"/>
      <c r="F105" s="250"/>
      <c r="G105" s="250"/>
      <c r="H105" s="250"/>
      <c r="I105" s="250"/>
      <c r="J105" s="250"/>
      <c r="K105" s="251"/>
      <c r="L105" s="59"/>
      <c r="M105" s="59"/>
      <c r="N105" s="59"/>
      <c r="O105" s="59"/>
      <c r="P105" s="59"/>
    </row>
    <row r="106" spans="2:16" x14ac:dyDescent="0.35">
      <c r="B106" s="63" t="s">
        <v>125</v>
      </c>
      <c r="C106" s="61" t="s">
        <v>53</v>
      </c>
      <c r="D106" s="115">
        <v>4</v>
      </c>
      <c r="E106" s="134">
        <v>2</v>
      </c>
      <c r="F106" s="135">
        <v>3</v>
      </c>
      <c r="G106" s="136">
        <f>E106*F106</f>
        <v>6</v>
      </c>
      <c r="H106" s="139">
        <v>28.694400000000002</v>
      </c>
      <c r="I106" s="140">
        <f>D106*G106*H106</f>
        <v>688.66560000000004</v>
      </c>
      <c r="J106" s="141"/>
      <c r="K106" s="140">
        <f t="shared" ref="K106:K147" si="8">D106*G106*J106</f>
        <v>0</v>
      </c>
      <c r="L106" s="59"/>
      <c r="O106" s="59"/>
      <c r="P106" s="59"/>
    </row>
    <row r="107" spans="2:16" x14ac:dyDescent="0.35">
      <c r="B107" s="79" t="s">
        <v>18</v>
      </c>
      <c r="C107" s="61" t="s">
        <v>53</v>
      </c>
      <c r="D107" s="115">
        <v>1</v>
      </c>
      <c r="E107" s="112">
        <f>$E$106</f>
        <v>2</v>
      </c>
      <c r="F107" s="119">
        <v>3</v>
      </c>
      <c r="G107" s="137">
        <f t="shared" ref="G107:G148" si="9">E107*F107</f>
        <v>6</v>
      </c>
      <c r="H107" s="114">
        <v>20.49915</v>
      </c>
      <c r="I107" s="69">
        <f t="shared" ref="I107:I148" si="10">D107*G107*H107</f>
        <v>122.9949</v>
      </c>
      <c r="J107" s="142"/>
      <c r="K107" s="69">
        <f t="shared" si="8"/>
        <v>0</v>
      </c>
      <c r="L107" s="59"/>
      <c r="O107" s="59"/>
      <c r="P107" s="59"/>
    </row>
    <row r="108" spans="2:16" x14ac:dyDescent="0.35">
      <c r="B108" s="79" t="s">
        <v>19</v>
      </c>
      <c r="C108" s="61" t="s">
        <v>53</v>
      </c>
      <c r="D108" s="115">
        <v>2</v>
      </c>
      <c r="E108" s="112">
        <f t="shared" ref="E108:E110" si="11">$E$106</f>
        <v>2</v>
      </c>
      <c r="F108" s="119">
        <v>3</v>
      </c>
      <c r="G108" s="137">
        <f t="shared" si="9"/>
        <v>6</v>
      </c>
      <c r="H108" s="114">
        <v>10.245900000000001</v>
      </c>
      <c r="I108" s="69">
        <f t="shared" si="10"/>
        <v>122.95080000000002</v>
      </c>
      <c r="J108" s="142"/>
      <c r="K108" s="69">
        <f t="shared" si="8"/>
        <v>0</v>
      </c>
      <c r="L108" s="59"/>
      <c r="O108" s="59"/>
      <c r="P108" s="59"/>
    </row>
    <row r="109" spans="2:16" x14ac:dyDescent="0.35">
      <c r="B109" s="79" t="s">
        <v>96</v>
      </c>
      <c r="C109" s="61" t="s">
        <v>53</v>
      </c>
      <c r="D109" s="115">
        <v>2</v>
      </c>
      <c r="E109" s="112">
        <f t="shared" si="11"/>
        <v>2</v>
      </c>
      <c r="F109" s="119">
        <v>3</v>
      </c>
      <c r="G109" s="137">
        <f t="shared" si="9"/>
        <v>6</v>
      </c>
      <c r="H109" s="114">
        <v>14.347200000000001</v>
      </c>
      <c r="I109" s="69">
        <f t="shared" si="10"/>
        <v>172.16640000000001</v>
      </c>
      <c r="J109" s="142"/>
      <c r="K109" s="69">
        <f t="shared" si="8"/>
        <v>0</v>
      </c>
      <c r="L109" s="59"/>
      <c r="O109" s="59"/>
      <c r="P109" s="59"/>
    </row>
    <row r="110" spans="2:16" x14ac:dyDescent="0.35">
      <c r="B110" s="79" t="s">
        <v>20</v>
      </c>
      <c r="C110" s="61" t="s">
        <v>53</v>
      </c>
      <c r="D110" s="115">
        <v>4</v>
      </c>
      <c r="E110" s="112">
        <f t="shared" si="11"/>
        <v>2</v>
      </c>
      <c r="F110" s="119">
        <v>3</v>
      </c>
      <c r="G110" s="137">
        <f t="shared" si="9"/>
        <v>6</v>
      </c>
      <c r="H110" s="114">
        <v>1.9551000000000003</v>
      </c>
      <c r="I110" s="69">
        <f t="shared" si="10"/>
        <v>46.92240000000001</v>
      </c>
      <c r="J110" s="142"/>
      <c r="K110" s="69">
        <f t="shared" si="8"/>
        <v>0</v>
      </c>
      <c r="L110" s="59"/>
      <c r="O110" s="59"/>
      <c r="P110" s="59"/>
    </row>
    <row r="111" spans="2:16" ht="16" x14ac:dyDescent="0.35">
      <c r="B111" s="65" t="s">
        <v>131</v>
      </c>
      <c r="C111" s="68"/>
      <c r="D111" s="115"/>
      <c r="E111" s="246"/>
      <c r="F111" s="247"/>
      <c r="G111" s="247"/>
      <c r="H111" s="247"/>
      <c r="I111" s="247"/>
      <c r="J111" s="247"/>
      <c r="K111" s="248"/>
      <c r="L111" s="59"/>
      <c r="O111" s="59"/>
      <c r="P111" s="59"/>
    </row>
    <row r="112" spans="2:16" x14ac:dyDescent="0.35">
      <c r="B112" s="79" t="s">
        <v>82</v>
      </c>
      <c r="C112" s="61" t="s">
        <v>53</v>
      </c>
      <c r="D112" s="115">
        <v>24</v>
      </c>
      <c r="E112" s="112">
        <f t="shared" ref="E112:E114" si="12">$E$106</f>
        <v>2</v>
      </c>
      <c r="F112" s="119">
        <v>3</v>
      </c>
      <c r="G112" s="137">
        <f t="shared" si="9"/>
        <v>6</v>
      </c>
      <c r="H112" s="114">
        <v>77.616</v>
      </c>
      <c r="I112" s="69">
        <f t="shared" si="10"/>
        <v>11176.704</v>
      </c>
      <c r="J112" s="142"/>
      <c r="K112" s="69">
        <f t="shared" si="8"/>
        <v>0</v>
      </c>
      <c r="L112" s="59"/>
      <c r="O112" s="59"/>
      <c r="P112" s="59"/>
    </row>
    <row r="113" spans="2:16" x14ac:dyDescent="0.35">
      <c r="B113" s="79" t="s">
        <v>81</v>
      </c>
      <c r="C113" s="61" t="s">
        <v>53</v>
      </c>
      <c r="D113" s="115">
        <v>16</v>
      </c>
      <c r="E113" s="112">
        <f t="shared" si="12"/>
        <v>2</v>
      </c>
      <c r="F113" s="119">
        <v>3</v>
      </c>
      <c r="G113" s="137">
        <f t="shared" si="9"/>
        <v>6</v>
      </c>
      <c r="H113" s="114">
        <v>56.448</v>
      </c>
      <c r="I113" s="69">
        <f t="shared" si="10"/>
        <v>5419.0079999999998</v>
      </c>
      <c r="J113" s="142"/>
      <c r="K113" s="69">
        <f t="shared" si="8"/>
        <v>0</v>
      </c>
      <c r="L113" s="59"/>
      <c r="O113" s="59"/>
      <c r="P113" s="59"/>
    </row>
    <row r="114" spans="2:16" x14ac:dyDescent="0.35">
      <c r="B114" s="79" t="s">
        <v>21</v>
      </c>
      <c r="C114" s="61" t="s">
        <v>53</v>
      </c>
      <c r="D114" s="115">
        <v>12</v>
      </c>
      <c r="E114" s="112">
        <f t="shared" si="12"/>
        <v>2</v>
      </c>
      <c r="F114" s="119">
        <v>3</v>
      </c>
      <c r="G114" s="137">
        <f t="shared" si="9"/>
        <v>6</v>
      </c>
      <c r="H114" s="114">
        <v>35.93415000000001</v>
      </c>
      <c r="I114" s="69">
        <f t="shared" si="10"/>
        <v>2587.2588000000005</v>
      </c>
      <c r="J114" s="142"/>
      <c r="K114" s="69">
        <f t="shared" si="8"/>
        <v>0</v>
      </c>
      <c r="L114" s="59"/>
      <c r="O114" s="59"/>
      <c r="P114" s="59"/>
    </row>
    <row r="115" spans="2:16" ht="16" x14ac:dyDescent="0.35">
      <c r="B115" s="65" t="s">
        <v>22</v>
      </c>
      <c r="C115" s="68"/>
      <c r="D115" s="115"/>
      <c r="E115" s="246"/>
      <c r="F115" s="247"/>
      <c r="G115" s="247"/>
      <c r="H115" s="247"/>
      <c r="I115" s="247"/>
      <c r="J115" s="247"/>
      <c r="K115" s="248"/>
      <c r="L115" s="59"/>
      <c r="O115" s="59"/>
      <c r="P115" s="59"/>
    </row>
    <row r="116" spans="2:16" x14ac:dyDescent="0.35">
      <c r="B116" s="79" t="s">
        <v>84</v>
      </c>
      <c r="C116" s="61" t="s">
        <v>53</v>
      </c>
      <c r="D116" s="115">
        <v>6</v>
      </c>
      <c r="E116" s="112">
        <f>$E$106</f>
        <v>2</v>
      </c>
      <c r="F116" s="119">
        <v>3</v>
      </c>
      <c r="G116" s="137">
        <f t="shared" si="9"/>
        <v>6</v>
      </c>
      <c r="H116" s="114">
        <v>42.53445</v>
      </c>
      <c r="I116" s="69">
        <f t="shared" si="10"/>
        <v>1531.2402</v>
      </c>
      <c r="J116" s="142"/>
      <c r="K116" s="69">
        <f t="shared" si="8"/>
        <v>0</v>
      </c>
      <c r="L116" s="59"/>
      <c r="O116" s="59"/>
      <c r="P116" s="59"/>
    </row>
    <row r="117" spans="2:16" ht="16" x14ac:dyDescent="0.35">
      <c r="B117" s="65" t="s">
        <v>23</v>
      </c>
      <c r="C117" s="68"/>
      <c r="D117" s="115"/>
      <c r="E117" s="246"/>
      <c r="F117" s="247"/>
      <c r="G117" s="247"/>
      <c r="H117" s="247"/>
      <c r="I117" s="247"/>
      <c r="J117" s="247"/>
      <c r="K117" s="248"/>
      <c r="L117" s="59"/>
      <c r="O117" s="59"/>
      <c r="P117" s="59"/>
    </row>
    <row r="118" spans="2:16" x14ac:dyDescent="0.35">
      <c r="B118" s="79" t="s">
        <v>145</v>
      </c>
      <c r="C118" s="61" t="s">
        <v>53</v>
      </c>
      <c r="D118" s="115">
        <v>1</v>
      </c>
      <c r="E118" s="112">
        <f t="shared" ref="E118:E122" si="13">$E$106</f>
        <v>2</v>
      </c>
      <c r="F118" s="119">
        <v>3</v>
      </c>
      <c r="G118" s="137">
        <f t="shared" si="9"/>
        <v>6</v>
      </c>
      <c r="H118" s="126">
        <v>127.596</v>
      </c>
      <c r="I118" s="69">
        <f t="shared" si="10"/>
        <v>765.57600000000002</v>
      </c>
      <c r="J118" s="142"/>
      <c r="K118" s="69">
        <f t="shared" si="8"/>
        <v>0</v>
      </c>
      <c r="L118" s="59"/>
      <c r="O118" s="59"/>
      <c r="P118" s="59"/>
    </row>
    <row r="119" spans="2:16" x14ac:dyDescent="0.35">
      <c r="B119" s="79" t="s">
        <v>86</v>
      </c>
      <c r="C119" s="61" t="s">
        <v>53</v>
      </c>
      <c r="D119" s="115">
        <v>2</v>
      </c>
      <c r="E119" s="112">
        <f t="shared" si="13"/>
        <v>2</v>
      </c>
      <c r="F119" s="119">
        <v>3</v>
      </c>
      <c r="G119" s="137">
        <f t="shared" si="9"/>
        <v>6</v>
      </c>
      <c r="H119" s="114">
        <v>36.897000000000013</v>
      </c>
      <c r="I119" s="69">
        <f t="shared" si="10"/>
        <v>442.76400000000012</v>
      </c>
      <c r="J119" s="142"/>
      <c r="K119" s="69">
        <f t="shared" si="8"/>
        <v>0</v>
      </c>
      <c r="L119" s="59"/>
      <c r="O119" s="59"/>
      <c r="P119" s="59"/>
    </row>
    <row r="120" spans="2:16" x14ac:dyDescent="0.35">
      <c r="B120" s="79" t="s">
        <v>24</v>
      </c>
      <c r="C120" s="61" t="s">
        <v>53</v>
      </c>
      <c r="D120" s="115">
        <v>1</v>
      </c>
      <c r="E120" s="112">
        <f t="shared" si="13"/>
        <v>2</v>
      </c>
      <c r="F120" s="119">
        <v>3</v>
      </c>
      <c r="G120" s="137">
        <f t="shared" si="9"/>
        <v>6</v>
      </c>
      <c r="H120" s="114">
        <v>5.4022500000000004</v>
      </c>
      <c r="I120" s="69">
        <f t="shared" si="10"/>
        <v>32.413499999999999</v>
      </c>
      <c r="J120" s="142"/>
      <c r="K120" s="69">
        <f t="shared" si="8"/>
        <v>0</v>
      </c>
      <c r="L120" s="59"/>
      <c r="O120" s="59"/>
      <c r="P120" s="59"/>
    </row>
    <row r="121" spans="2:16" x14ac:dyDescent="0.35">
      <c r="B121" s="79" t="s">
        <v>87</v>
      </c>
      <c r="C121" s="61" t="s">
        <v>53</v>
      </c>
      <c r="D121" s="115">
        <v>1</v>
      </c>
      <c r="E121" s="112">
        <f t="shared" si="13"/>
        <v>2</v>
      </c>
      <c r="F121" s="119">
        <v>3</v>
      </c>
      <c r="G121" s="137">
        <f t="shared" si="9"/>
        <v>6</v>
      </c>
      <c r="H121" s="114">
        <v>32.795699999999997</v>
      </c>
      <c r="I121" s="69">
        <f t="shared" si="10"/>
        <v>196.77419999999998</v>
      </c>
      <c r="J121" s="142"/>
      <c r="K121" s="69">
        <f t="shared" si="8"/>
        <v>0</v>
      </c>
      <c r="L121" s="59"/>
      <c r="O121" s="59"/>
      <c r="P121" s="59"/>
    </row>
    <row r="122" spans="2:16" x14ac:dyDescent="0.35">
      <c r="B122" s="79" t="s">
        <v>85</v>
      </c>
      <c r="C122" s="61" t="s">
        <v>53</v>
      </c>
      <c r="D122" s="115">
        <v>1</v>
      </c>
      <c r="E122" s="112">
        <f t="shared" si="13"/>
        <v>2</v>
      </c>
      <c r="F122" s="119">
        <v>3</v>
      </c>
      <c r="G122" s="137">
        <f t="shared" si="9"/>
        <v>6</v>
      </c>
      <c r="H122" s="114">
        <v>38.264099999999999</v>
      </c>
      <c r="I122" s="69">
        <f t="shared" si="10"/>
        <v>229.58459999999999</v>
      </c>
      <c r="J122" s="142"/>
      <c r="K122" s="69">
        <f t="shared" si="8"/>
        <v>0</v>
      </c>
      <c r="L122" s="59"/>
      <c r="O122" s="59"/>
      <c r="P122" s="59"/>
    </row>
    <row r="123" spans="2:16" ht="16" x14ac:dyDescent="0.35">
      <c r="B123" s="65" t="s">
        <v>25</v>
      </c>
      <c r="C123" s="68"/>
      <c r="D123" s="115"/>
      <c r="E123" s="246"/>
      <c r="F123" s="247"/>
      <c r="G123" s="247"/>
      <c r="H123" s="247"/>
      <c r="I123" s="247"/>
      <c r="J123" s="247"/>
      <c r="K123" s="248"/>
      <c r="L123" s="59"/>
      <c r="O123" s="59"/>
      <c r="P123" s="59"/>
    </row>
    <row r="124" spans="2:16" x14ac:dyDescent="0.35">
      <c r="B124" s="79" t="s">
        <v>145</v>
      </c>
      <c r="C124" s="61" t="s">
        <v>53</v>
      </c>
      <c r="D124" s="115">
        <v>1</v>
      </c>
      <c r="E124" s="112">
        <f t="shared" ref="E124:E125" si="14">$E$106</f>
        <v>2</v>
      </c>
      <c r="F124" s="119">
        <v>3</v>
      </c>
      <c r="G124" s="137">
        <f t="shared" si="9"/>
        <v>6</v>
      </c>
      <c r="H124" s="126">
        <v>127.596</v>
      </c>
      <c r="I124" s="69">
        <f t="shared" si="10"/>
        <v>765.57600000000002</v>
      </c>
      <c r="J124" s="142"/>
      <c r="K124" s="69">
        <f t="shared" si="8"/>
        <v>0</v>
      </c>
      <c r="L124" s="59"/>
      <c r="O124" s="59"/>
      <c r="P124" s="59"/>
    </row>
    <row r="125" spans="2:16" x14ac:dyDescent="0.35">
      <c r="B125" s="79" t="s">
        <v>86</v>
      </c>
      <c r="C125" s="61" t="s">
        <v>53</v>
      </c>
      <c r="D125" s="115">
        <v>2</v>
      </c>
      <c r="E125" s="112">
        <f t="shared" si="14"/>
        <v>2</v>
      </c>
      <c r="F125" s="119">
        <v>3</v>
      </c>
      <c r="G125" s="137">
        <f t="shared" si="9"/>
        <v>6</v>
      </c>
      <c r="H125" s="114">
        <v>36.897000000000013</v>
      </c>
      <c r="I125" s="69">
        <f t="shared" si="10"/>
        <v>442.76400000000012</v>
      </c>
      <c r="J125" s="142"/>
      <c r="K125" s="69">
        <f t="shared" si="8"/>
        <v>0</v>
      </c>
      <c r="L125" s="59"/>
      <c r="O125" s="59"/>
      <c r="P125" s="59"/>
    </row>
    <row r="126" spans="2:16" ht="16" x14ac:dyDescent="0.35">
      <c r="B126" s="65" t="s">
        <v>26</v>
      </c>
      <c r="C126" s="68"/>
      <c r="D126" s="115"/>
      <c r="E126" s="246"/>
      <c r="F126" s="247"/>
      <c r="G126" s="247"/>
      <c r="H126" s="247"/>
      <c r="I126" s="247"/>
      <c r="J126" s="247"/>
      <c r="K126" s="248"/>
      <c r="L126" s="59"/>
      <c r="O126" s="59"/>
      <c r="P126" s="59"/>
    </row>
    <row r="127" spans="2:16" x14ac:dyDescent="0.35">
      <c r="B127" s="79" t="s">
        <v>88</v>
      </c>
      <c r="C127" s="61" t="s">
        <v>53</v>
      </c>
      <c r="D127" s="115">
        <v>1</v>
      </c>
      <c r="E127" s="112">
        <f t="shared" ref="E127:E129" si="15">$E$106</f>
        <v>2</v>
      </c>
      <c r="F127" s="119">
        <v>3</v>
      </c>
      <c r="G127" s="137">
        <f t="shared" si="9"/>
        <v>6</v>
      </c>
      <c r="H127" s="114">
        <v>38.808</v>
      </c>
      <c r="I127" s="69">
        <f t="shared" si="10"/>
        <v>232.84800000000001</v>
      </c>
      <c r="J127" s="142"/>
      <c r="K127" s="69">
        <f t="shared" si="8"/>
        <v>0</v>
      </c>
      <c r="L127" s="59"/>
      <c r="O127" s="59"/>
      <c r="P127" s="59"/>
    </row>
    <row r="128" spans="2:16" x14ac:dyDescent="0.35">
      <c r="B128" s="79" t="s">
        <v>27</v>
      </c>
      <c r="C128" s="61" t="s">
        <v>53</v>
      </c>
      <c r="D128" s="115">
        <v>2</v>
      </c>
      <c r="E128" s="112">
        <f t="shared" si="15"/>
        <v>2</v>
      </c>
      <c r="F128" s="119">
        <v>3</v>
      </c>
      <c r="G128" s="137">
        <f t="shared" si="9"/>
        <v>6</v>
      </c>
      <c r="H128" s="114">
        <v>19.139399999999998</v>
      </c>
      <c r="I128" s="69">
        <f t="shared" si="10"/>
        <v>229.6728</v>
      </c>
      <c r="J128" s="142"/>
      <c r="K128" s="69">
        <f t="shared" si="8"/>
        <v>0</v>
      </c>
      <c r="L128" s="59"/>
      <c r="O128" s="59"/>
      <c r="P128" s="59"/>
    </row>
    <row r="129" spans="2:16" x14ac:dyDescent="0.35">
      <c r="B129" s="79" t="s">
        <v>28</v>
      </c>
      <c r="C129" s="61" t="s">
        <v>53</v>
      </c>
      <c r="D129" s="115">
        <v>4</v>
      </c>
      <c r="E129" s="112">
        <f t="shared" si="15"/>
        <v>2</v>
      </c>
      <c r="F129" s="119">
        <v>3</v>
      </c>
      <c r="G129" s="137">
        <f t="shared" si="9"/>
        <v>6</v>
      </c>
      <c r="H129" s="114">
        <v>36.897000000000013</v>
      </c>
      <c r="I129" s="69">
        <f t="shared" si="10"/>
        <v>885.52800000000025</v>
      </c>
      <c r="J129" s="142"/>
      <c r="K129" s="69">
        <f t="shared" si="8"/>
        <v>0</v>
      </c>
      <c r="L129" s="59"/>
      <c r="O129" s="59"/>
      <c r="P129" s="59"/>
    </row>
    <row r="130" spans="2:16" ht="16" x14ac:dyDescent="0.35">
      <c r="B130" s="65" t="s">
        <v>29</v>
      </c>
      <c r="C130" s="68"/>
      <c r="D130" s="115"/>
      <c r="E130" s="246"/>
      <c r="F130" s="247"/>
      <c r="G130" s="247"/>
      <c r="H130" s="247"/>
      <c r="I130" s="247"/>
      <c r="J130" s="247"/>
      <c r="K130" s="248"/>
      <c r="L130" s="59"/>
      <c r="O130" s="59"/>
      <c r="P130" s="59"/>
    </row>
    <row r="131" spans="2:16" ht="29" x14ac:dyDescent="0.35">
      <c r="B131" s="79" t="s">
        <v>89</v>
      </c>
      <c r="C131" s="61" t="s">
        <v>53</v>
      </c>
      <c r="D131" s="115">
        <v>8</v>
      </c>
      <c r="E131" s="112">
        <f>$E$106</f>
        <v>2</v>
      </c>
      <c r="F131" s="119">
        <v>3</v>
      </c>
      <c r="G131" s="137">
        <f t="shared" si="9"/>
        <v>6</v>
      </c>
      <c r="H131" s="114">
        <v>36.441299999999998</v>
      </c>
      <c r="I131" s="69">
        <f t="shared" si="10"/>
        <v>1749.1823999999999</v>
      </c>
      <c r="J131" s="142"/>
      <c r="K131" s="69">
        <f t="shared" si="8"/>
        <v>0</v>
      </c>
      <c r="L131" s="59"/>
      <c r="O131" s="59"/>
      <c r="P131" s="59"/>
    </row>
    <row r="132" spans="2:16" ht="16" x14ac:dyDescent="0.35">
      <c r="B132" s="65" t="s">
        <v>30</v>
      </c>
      <c r="C132" s="68"/>
      <c r="D132" s="115"/>
      <c r="E132" s="246"/>
      <c r="F132" s="247"/>
      <c r="G132" s="247"/>
      <c r="H132" s="247"/>
      <c r="I132" s="247"/>
      <c r="J132" s="247"/>
      <c r="K132" s="248"/>
      <c r="L132" s="59"/>
      <c r="O132" s="59"/>
      <c r="P132" s="59"/>
    </row>
    <row r="133" spans="2:16" x14ac:dyDescent="0.35">
      <c r="B133" s="79" t="s">
        <v>91</v>
      </c>
      <c r="C133" s="61" t="s">
        <v>53</v>
      </c>
      <c r="D133" s="115">
        <v>1</v>
      </c>
      <c r="E133" s="112">
        <f t="shared" ref="E133:E134" si="16">$E$106</f>
        <v>2</v>
      </c>
      <c r="F133" s="119">
        <v>3</v>
      </c>
      <c r="G133" s="137">
        <f t="shared" si="9"/>
        <v>6</v>
      </c>
      <c r="H133" s="114">
        <v>36.897000000000013</v>
      </c>
      <c r="I133" s="69">
        <f t="shared" si="10"/>
        <v>221.38200000000006</v>
      </c>
      <c r="J133" s="142"/>
      <c r="K133" s="69">
        <f t="shared" si="8"/>
        <v>0</v>
      </c>
      <c r="L133" s="59"/>
      <c r="O133" s="59"/>
      <c r="P133" s="59"/>
    </row>
    <row r="134" spans="2:16" ht="29" x14ac:dyDescent="0.35">
      <c r="B134" s="79" t="s">
        <v>90</v>
      </c>
      <c r="C134" s="61" t="s">
        <v>53</v>
      </c>
      <c r="D134" s="115">
        <v>1</v>
      </c>
      <c r="E134" s="112">
        <f t="shared" si="16"/>
        <v>2</v>
      </c>
      <c r="F134" s="119">
        <v>3</v>
      </c>
      <c r="G134" s="137">
        <f t="shared" si="9"/>
        <v>6</v>
      </c>
      <c r="H134" s="114">
        <v>36.897000000000013</v>
      </c>
      <c r="I134" s="69">
        <f t="shared" si="10"/>
        <v>221.38200000000006</v>
      </c>
      <c r="J134" s="142"/>
      <c r="K134" s="69">
        <f t="shared" si="8"/>
        <v>0</v>
      </c>
      <c r="L134" s="59"/>
      <c r="O134" s="59"/>
      <c r="P134" s="59"/>
    </row>
    <row r="135" spans="2:16" ht="16" x14ac:dyDescent="0.35">
      <c r="B135" s="65" t="s">
        <v>31</v>
      </c>
      <c r="C135" s="68"/>
      <c r="D135" s="115"/>
      <c r="E135" s="246"/>
      <c r="F135" s="247"/>
      <c r="G135" s="247"/>
      <c r="H135" s="247"/>
      <c r="I135" s="247"/>
      <c r="J135" s="247"/>
      <c r="K135" s="248"/>
      <c r="L135" s="59"/>
      <c r="O135" s="59"/>
      <c r="P135" s="59"/>
    </row>
    <row r="136" spans="2:16" x14ac:dyDescent="0.35">
      <c r="B136" s="79" t="s">
        <v>19</v>
      </c>
      <c r="C136" s="61" t="s">
        <v>53</v>
      </c>
      <c r="D136" s="115">
        <v>1</v>
      </c>
      <c r="E136" s="112">
        <f t="shared" ref="E136:E140" si="17">$E$106</f>
        <v>2</v>
      </c>
      <c r="F136" s="119">
        <v>3</v>
      </c>
      <c r="G136" s="137">
        <f t="shared" si="9"/>
        <v>6</v>
      </c>
      <c r="H136" s="114">
        <v>12.759600000000002</v>
      </c>
      <c r="I136" s="69">
        <f t="shared" si="10"/>
        <v>76.557600000000008</v>
      </c>
      <c r="J136" s="142"/>
      <c r="K136" s="69">
        <f t="shared" si="8"/>
        <v>0</v>
      </c>
      <c r="L136" s="59"/>
      <c r="O136" s="59"/>
      <c r="P136" s="59"/>
    </row>
    <row r="137" spans="2:16" ht="29" x14ac:dyDescent="0.35">
      <c r="B137" s="79" t="s">
        <v>92</v>
      </c>
      <c r="C137" s="61" t="s">
        <v>53</v>
      </c>
      <c r="D137" s="115">
        <v>8</v>
      </c>
      <c r="E137" s="112">
        <f t="shared" si="17"/>
        <v>2</v>
      </c>
      <c r="F137" s="119">
        <v>3</v>
      </c>
      <c r="G137" s="137">
        <f t="shared" si="9"/>
        <v>6</v>
      </c>
      <c r="H137" s="114">
        <v>32.795699999999997</v>
      </c>
      <c r="I137" s="69">
        <f t="shared" si="10"/>
        <v>1574.1935999999998</v>
      </c>
      <c r="J137" s="142"/>
      <c r="K137" s="69">
        <f t="shared" si="8"/>
        <v>0</v>
      </c>
      <c r="L137" s="59"/>
      <c r="O137" s="59"/>
      <c r="P137" s="59"/>
    </row>
    <row r="138" spans="2:16" x14ac:dyDescent="0.35">
      <c r="B138" s="79" t="s">
        <v>93</v>
      </c>
      <c r="C138" s="61" t="s">
        <v>53</v>
      </c>
      <c r="D138" s="115">
        <v>2</v>
      </c>
      <c r="E138" s="112">
        <f t="shared" si="17"/>
        <v>2</v>
      </c>
      <c r="F138" s="119">
        <v>3</v>
      </c>
      <c r="G138" s="137">
        <f t="shared" si="9"/>
        <v>6</v>
      </c>
      <c r="H138" s="114">
        <v>49.193550000000009</v>
      </c>
      <c r="I138" s="69">
        <f t="shared" si="10"/>
        <v>590.32260000000008</v>
      </c>
      <c r="J138" s="142"/>
      <c r="K138" s="69">
        <f t="shared" si="8"/>
        <v>0</v>
      </c>
      <c r="L138" s="59"/>
      <c r="O138" s="59"/>
      <c r="P138" s="59"/>
    </row>
    <row r="139" spans="2:16" ht="16" x14ac:dyDescent="0.35">
      <c r="B139" s="65" t="s">
        <v>32</v>
      </c>
      <c r="C139" s="67"/>
      <c r="D139" s="115"/>
      <c r="E139" s="112">
        <f t="shared" si="17"/>
        <v>2</v>
      </c>
      <c r="F139" s="119">
        <v>3</v>
      </c>
      <c r="G139" s="137">
        <f t="shared" si="9"/>
        <v>6</v>
      </c>
      <c r="H139" s="114">
        <v>0</v>
      </c>
      <c r="I139" s="69">
        <f t="shared" si="10"/>
        <v>0</v>
      </c>
      <c r="J139" s="142"/>
      <c r="K139" s="69">
        <f t="shared" si="8"/>
        <v>0</v>
      </c>
      <c r="L139" s="59"/>
      <c r="O139" s="59"/>
      <c r="P139" s="59"/>
    </row>
    <row r="140" spans="2:16" x14ac:dyDescent="0.35">
      <c r="B140" s="79" t="s">
        <v>44</v>
      </c>
      <c r="C140" s="61" t="s">
        <v>53</v>
      </c>
      <c r="D140" s="115">
        <v>1</v>
      </c>
      <c r="E140" s="112">
        <f t="shared" si="17"/>
        <v>2</v>
      </c>
      <c r="F140" s="119">
        <v>3</v>
      </c>
      <c r="G140" s="137">
        <f t="shared" si="9"/>
        <v>6</v>
      </c>
      <c r="H140" s="114">
        <v>26.25</v>
      </c>
      <c r="I140" s="69">
        <f t="shared" si="10"/>
        <v>157.5</v>
      </c>
      <c r="J140" s="142"/>
      <c r="K140" s="69">
        <f t="shared" si="8"/>
        <v>0</v>
      </c>
      <c r="L140" s="59"/>
      <c r="O140" s="59"/>
      <c r="P140" s="59"/>
    </row>
    <row r="141" spans="2:16" ht="16" x14ac:dyDescent="0.35">
      <c r="B141" s="65" t="s">
        <v>33</v>
      </c>
      <c r="C141" s="68"/>
      <c r="D141" s="115"/>
      <c r="E141" s="246"/>
      <c r="F141" s="247"/>
      <c r="G141" s="247"/>
      <c r="H141" s="247"/>
      <c r="I141" s="247"/>
      <c r="J141" s="247"/>
      <c r="K141" s="248"/>
      <c r="L141" s="59"/>
      <c r="O141" s="59"/>
      <c r="P141" s="59"/>
    </row>
    <row r="142" spans="2:16" ht="29" x14ac:dyDescent="0.35">
      <c r="B142" s="79" t="s">
        <v>94</v>
      </c>
      <c r="C142" s="61" t="s">
        <v>53</v>
      </c>
      <c r="D142" s="115">
        <v>2</v>
      </c>
      <c r="E142" s="112">
        <f t="shared" ref="E142:E144" si="18">$E$106</f>
        <v>2</v>
      </c>
      <c r="F142" s="119">
        <v>3</v>
      </c>
      <c r="G142" s="137">
        <f t="shared" si="9"/>
        <v>6</v>
      </c>
      <c r="H142" s="114">
        <v>8.6068500000000014</v>
      </c>
      <c r="I142" s="69">
        <f t="shared" si="10"/>
        <v>103.28220000000002</v>
      </c>
      <c r="J142" s="142"/>
      <c r="K142" s="69">
        <f t="shared" si="8"/>
        <v>0</v>
      </c>
      <c r="L142" s="59"/>
      <c r="O142" s="59"/>
      <c r="P142" s="59"/>
    </row>
    <row r="143" spans="2:16" x14ac:dyDescent="0.35">
      <c r="B143" s="79" t="s">
        <v>34</v>
      </c>
      <c r="C143" s="61" t="s">
        <v>53</v>
      </c>
      <c r="D143" s="115">
        <v>1</v>
      </c>
      <c r="E143" s="112">
        <f t="shared" si="18"/>
        <v>2</v>
      </c>
      <c r="F143" s="119">
        <v>3</v>
      </c>
      <c r="G143" s="137">
        <f t="shared" si="9"/>
        <v>6</v>
      </c>
      <c r="H143" s="114">
        <v>7.1736000000000004</v>
      </c>
      <c r="I143" s="69">
        <f t="shared" si="10"/>
        <v>43.041600000000003</v>
      </c>
      <c r="J143" s="142"/>
      <c r="K143" s="69">
        <f t="shared" si="8"/>
        <v>0</v>
      </c>
      <c r="L143" s="59"/>
      <c r="O143" s="59"/>
      <c r="P143" s="59"/>
    </row>
    <row r="144" spans="2:16" x14ac:dyDescent="0.35">
      <c r="B144" s="79" t="s">
        <v>35</v>
      </c>
      <c r="C144" s="61" t="s">
        <v>53</v>
      </c>
      <c r="D144" s="115">
        <v>2</v>
      </c>
      <c r="E144" s="112">
        <f t="shared" si="18"/>
        <v>2</v>
      </c>
      <c r="F144" s="119">
        <v>3</v>
      </c>
      <c r="G144" s="137">
        <f t="shared" si="9"/>
        <v>6</v>
      </c>
      <c r="H144" s="114">
        <v>7.5631499999999994</v>
      </c>
      <c r="I144" s="69">
        <f t="shared" si="10"/>
        <v>90.757799999999989</v>
      </c>
      <c r="J144" s="142"/>
      <c r="K144" s="69">
        <f t="shared" si="8"/>
        <v>0</v>
      </c>
      <c r="L144" s="59"/>
      <c r="O144" s="59"/>
      <c r="P144" s="59"/>
    </row>
    <row r="145" spans="2:22" ht="16" x14ac:dyDescent="0.35">
      <c r="B145" s="65" t="s">
        <v>132</v>
      </c>
      <c r="C145" s="68"/>
      <c r="D145" s="115"/>
      <c r="E145" s="246"/>
      <c r="F145" s="247"/>
      <c r="G145" s="247"/>
      <c r="H145" s="247"/>
      <c r="I145" s="247"/>
      <c r="J145" s="247"/>
      <c r="K145" s="248"/>
      <c r="L145" s="59"/>
      <c r="O145" s="59"/>
      <c r="P145" s="59"/>
    </row>
    <row r="146" spans="2:22" x14ac:dyDescent="0.35">
      <c r="B146" s="79" t="s">
        <v>144</v>
      </c>
      <c r="C146" s="61" t="s">
        <v>53</v>
      </c>
      <c r="D146" s="115">
        <v>1</v>
      </c>
      <c r="E146" s="112">
        <f t="shared" ref="E146:E148" si="19">$E$106</f>
        <v>2</v>
      </c>
      <c r="F146" s="119">
        <v>3</v>
      </c>
      <c r="G146" s="137">
        <f t="shared" si="9"/>
        <v>6</v>
      </c>
      <c r="H146" s="114">
        <v>420</v>
      </c>
      <c r="I146" s="69">
        <f t="shared" si="10"/>
        <v>2520</v>
      </c>
      <c r="J146" s="142"/>
      <c r="K146" s="69">
        <f t="shared" si="8"/>
        <v>0</v>
      </c>
      <c r="L146" s="59"/>
      <c r="O146" s="59"/>
      <c r="P146" s="59"/>
    </row>
    <row r="147" spans="2:22" x14ac:dyDescent="0.35">
      <c r="B147" s="79" t="s">
        <v>143</v>
      </c>
      <c r="C147" s="61" t="s">
        <v>53</v>
      </c>
      <c r="D147" s="115">
        <v>1</v>
      </c>
      <c r="E147" s="112">
        <f t="shared" si="19"/>
        <v>2</v>
      </c>
      <c r="F147" s="119">
        <v>3</v>
      </c>
      <c r="G147" s="137">
        <f t="shared" si="9"/>
        <v>6</v>
      </c>
      <c r="H147" s="114">
        <v>341.25</v>
      </c>
      <c r="I147" s="69">
        <f t="shared" si="10"/>
        <v>2047.5</v>
      </c>
      <c r="J147" s="142"/>
      <c r="K147" s="69">
        <f t="shared" si="8"/>
        <v>0</v>
      </c>
      <c r="L147" s="59"/>
      <c r="O147" s="59"/>
      <c r="P147" s="59"/>
    </row>
    <row r="148" spans="2:22" ht="15" thickBot="1" x14ac:dyDescent="0.4">
      <c r="B148" s="95" t="s">
        <v>95</v>
      </c>
      <c r="C148" s="62" t="s">
        <v>53</v>
      </c>
      <c r="D148" s="116">
        <v>1</v>
      </c>
      <c r="E148" s="113">
        <f t="shared" si="19"/>
        <v>2</v>
      </c>
      <c r="F148" s="122">
        <v>3</v>
      </c>
      <c r="G148" s="138">
        <f t="shared" si="9"/>
        <v>6</v>
      </c>
      <c r="H148" s="128">
        <v>294</v>
      </c>
      <c r="I148" s="83">
        <f t="shared" si="10"/>
        <v>1764</v>
      </c>
      <c r="J148" s="143"/>
      <c r="K148" s="83">
        <f>D148*G148*J148</f>
        <v>0</v>
      </c>
      <c r="L148" s="59"/>
      <c r="O148" s="59"/>
      <c r="P148" s="59"/>
    </row>
    <row r="149" spans="2:22" x14ac:dyDescent="0.35">
      <c r="B149" s="80"/>
      <c r="C149" s="58"/>
      <c r="D149" s="71"/>
      <c r="K149" s="59"/>
      <c r="L149" s="59"/>
      <c r="M149" s="59"/>
      <c r="N149" s="59"/>
      <c r="O149" s="59"/>
      <c r="P149" s="59"/>
    </row>
    <row r="150" spans="2:22" ht="15.5" thickBot="1" x14ac:dyDescent="0.45">
      <c r="B150" s="80"/>
      <c r="C150" s="58"/>
      <c r="D150" s="71"/>
      <c r="H150" s="14" t="s">
        <v>156</v>
      </c>
      <c r="I150" s="17">
        <f>SUM(I106:I148)</f>
        <v>37250.514000000003</v>
      </c>
      <c r="J150" s="14" t="s">
        <v>41</v>
      </c>
      <c r="K150" s="17">
        <f>SUM(K105:K148)</f>
        <v>0</v>
      </c>
      <c r="L150" s="59"/>
      <c r="M150" s="59"/>
      <c r="N150" s="59"/>
      <c r="O150" s="59"/>
      <c r="P150" s="59"/>
    </row>
    <row r="151" spans="2:22" x14ac:dyDescent="0.35">
      <c r="B151" s="80"/>
      <c r="C151" s="58"/>
      <c r="D151" s="71"/>
      <c r="K151" s="59"/>
      <c r="L151" s="59"/>
      <c r="M151" s="59"/>
      <c r="N151" s="59"/>
      <c r="O151" s="59"/>
      <c r="P151" s="59"/>
    </row>
    <row r="152" spans="2:22" ht="15" thickBot="1" x14ac:dyDescent="0.4">
      <c r="K152" s="59"/>
      <c r="L152" s="59"/>
      <c r="M152" s="59"/>
      <c r="N152" s="59"/>
      <c r="O152" s="59"/>
      <c r="P152" s="59"/>
    </row>
    <row r="153" spans="2:22" ht="15" x14ac:dyDescent="0.35">
      <c r="B153" s="86" t="s">
        <v>62</v>
      </c>
      <c r="C153" s="53" t="s">
        <v>46</v>
      </c>
      <c r="D153" s="53" t="s">
        <v>47</v>
      </c>
      <c r="E153" s="150" t="s">
        <v>154</v>
      </c>
      <c r="F153" s="156" t="s">
        <v>60</v>
      </c>
      <c r="G153" s="158" t="s">
        <v>61</v>
      </c>
      <c r="K153" s="59"/>
      <c r="L153" s="59"/>
      <c r="M153" s="59"/>
      <c r="N153" s="59"/>
      <c r="O153" s="59"/>
      <c r="P153" s="59"/>
    </row>
    <row r="154" spans="2:22" ht="16" customHeight="1" thickBot="1" x14ac:dyDescent="0.35">
      <c r="B154" s="87" t="s">
        <v>63</v>
      </c>
      <c r="C154" s="40" t="s">
        <v>53</v>
      </c>
      <c r="D154" s="111">
        <v>1</v>
      </c>
      <c r="E154" s="123">
        <f>E8+E57+E106</f>
        <v>10</v>
      </c>
      <c r="F154" s="152">
        <v>1650</v>
      </c>
      <c r="G154" s="153">
        <f>D154*E154*F154</f>
        <v>16500</v>
      </c>
      <c r="K154" s="59"/>
      <c r="L154" s="59"/>
      <c r="M154" s="59"/>
      <c r="N154" s="59"/>
      <c r="O154" s="59"/>
      <c r="P154" s="59"/>
    </row>
    <row r="155" spans="2:22" x14ac:dyDescent="0.35">
      <c r="K155" s="59"/>
      <c r="L155" s="59"/>
      <c r="M155" s="59"/>
      <c r="N155" s="59"/>
      <c r="O155" s="59"/>
      <c r="P155" s="59"/>
    </row>
    <row r="156" spans="2:22" ht="16" x14ac:dyDescent="0.35">
      <c r="E156" s="71"/>
      <c r="F156" s="71"/>
      <c r="G156" s="72"/>
      <c r="I156" s="75"/>
      <c r="J156" s="75"/>
      <c r="K156" s="71"/>
      <c r="L156" s="71"/>
      <c r="M156" s="72"/>
      <c r="N156" s="72"/>
      <c r="O156" s="75"/>
      <c r="P156" s="75"/>
      <c r="Q156" s="71"/>
      <c r="R156" s="71"/>
      <c r="S156" s="72"/>
      <c r="T156" s="72"/>
      <c r="U156" s="75"/>
    </row>
    <row r="157" spans="2:22" ht="16.5" thickBot="1" x14ac:dyDescent="0.45">
      <c r="B157" s="18" t="s">
        <v>75</v>
      </c>
      <c r="C157" s="18"/>
      <c r="D157" s="19">
        <f>I52+I101+I150+G154</f>
        <v>134020.3554</v>
      </c>
      <c r="E157" s="71"/>
      <c r="F157" s="71"/>
      <c r="G157" s="72"/>
      <c r="H157" s="72"/>
      <c r="I157" s="75"/>
      <c r="J157" s="75"/>
      <c r="K157" s="71"/>
      <c r="L157" s="71"/>
      <c r="M157" s="72"/>
      <c r="N157" s="72"/>
      <c r="O157" s="75"/>
      <c r="P157" s="75"/>
      <c r="Q157" s="71"/>
      <c r="R157" s="71"/>
      <c r="S157" s="72"/>
      <c r="T157" s="72"/>
      <c r="U157" s="75"/>
    </row>
    <row r="158" spans="2:22" ht="16" x14ac:dyDescent="0.3">
      <c r="B158" s="1"/>
      <c r="C158" s="1"/>
      <c r="D158" s="1"/>
      <c r="E158" s="71"/>
      <c r="F158" s="71"/>
      <c r="G158" s="72"/>
      <c r="H158" s="72"/>
      <c r="I158" s="72"/>
      <c r="J158" s="75"/>
      <c r="K158" s="59"/>
      <c r="L158" s="71"/>
      <c r="M158" s="72"/>
      <c r="N158" s="72"/>
      <c r="O158" s="72"/>
      <c r="P158" s="75"/>
      <c r="Q158" s="71"/>
      <c r="R158" s="71"/>
      <c r="S158" s="72"/>
      <c r="T158" s="72"/>
      <c r="U158" s="72"/>
      <c r="V158" s="75"/>
    </row>
    <row r="159" spans="2:22" ht="15" thickBot="1" x14ac:dyDescent="0.35">
      <c r="B159" s="1"/>
      <c r="C159" s="1"/>
      <c r="D159" s="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</row>
    <row r="160" spans="2:22" ht="15.5" thickBot="1" x14ac:dyDescent="0.45">
      <c r="B160" s="22" t="s">
        <v>157</v>
      </c>
      <c r="C160" s="23"/>
      <c r="D160" s="24">
        <f>E8+E57+E106</f>
        <v>10</v>
      </c>
      <c r="K160" s="59"/>
      <c r="L160" s="59"/>
      <c r="M160" s="59"/>
      <c r="N160" s="59"/>
      <c r="O160" s="59"/>
      <c r="P160" s="59"/>
    </row>
    <row r="161" spans="2:16" ht="15" thickBot="1" x14ac:dyDescent="0.35">
      <c r="B161" s="1"/>
      <c r="C161" s="1"/>
      <c r="D161" s="1"/>
      <c r="K161" s="59"/>
      <c r="L161" s="59"/>
      <c r="M161" s="59"/>
      <c r="N161" s="59"/>
      <c r="O161" s="59"/>
      <c r="P161" s="59"/>
    </row>
    <row r="162" spans="2:16" ht="15.5" thickBot="1" x14ac:dyDescent="0.45">
      <c r="B162" s="22" t="s">
        <v>158</v>
      </c>
      <c r="C162" s="23"/>
      <c r="D162" s="24">
        <f>G8+G57+G106</f>
        <v>16</v>
      </c>
      <c r="K162" s="59"/>
      <c r="L162" s="59"/>
      <c r="M162" s="59"/>
      <c r="N162" s="59"/>
      <c r="O162" s="59"/>
      <c r="P162" s="59"/>
    </row>
    <row r="163" spans="2:16" ht="16" x14ac:dyDescent="0.35">
      <c r="B163" s="81" t="s">
        <v>73</v>
      </c>
      <c r="C163" s="76"/>
      <c r="D163" s="77" t="e">
        <f>#REF!+G57+#REF!</f>
        <v>#REF!</v>
      </c>
      <c r="K163" s="59"/>
      <c r="L163" s="59"/>
      <c r="M163" s="59"/>
      <c r="N163" s="59"/>
      <c r="O163" s="59"/>
      <c r="P163" s="59"/>
    </row>
    <row r="165" spans="2:16" ht="16" x14ac:dyDescent="0.35">
      <c r="B165" s="81" t="s">
        <v>72</v>
      </c>
      <c r="C165" s="76"/>
      <c r="D165" s="77">
        <f>E8+E57+G106</f>
        <v>14</v>
      </c>
    </row>
  </sheetData>
  <sheetProtection algorithmName="SHA-512" hashValue="marBituXCQZw9cD4b6ClQ/1DFvta1ZLmXf/HLmhqxWe4vrVDo709dQQovR12XsKa+1Jm8m6zOML3P6+82f7zlQ==" saltValue="UzVdBh1WH67hRlyqIcM3Zw==" spinCount="100000" sheet="1" objects="1" scenarios="1"/>
  <mergeCells count="90">
    <mergeCell ref="E145:K145"/>
    <mergeCell ref="E126:K126"/>
    <mergeCell ref="E130:K130"/>
    <mergeCell ref="E132:K132"/>
    <mergeCell ref="E135:K135"/>
    <mergeCell ref="E141:K141"/>
    <mergeCell ref="B68:D68"/>
    <mergeCell ref="E111:K111"/>
    <mergeCell ref="E115:K115"/>
    <mergeCell ref="E117:K117"/>
    <mergeCell ref="E123:K123"/>
    <mergeCell ref="B74:D74"/>
    <mergeCell ref="B77:D77"/>
    <mergeCell ref="B81:D81"/>
    <mergeCell ref="B83:D83"/>
    <mergeCell ref="E105:K105"/>
    <mergeCell ref="B103:B104"/>
    <mergeCell ref="C103:C104"/>
    <mergeCell ref="D103:D104"/>
    <mergeCell ref="K103:K104"/>
    <mergeCell ref="B86:D86"/>
    <mergeCell ref="B90:D90"/>
    <mergeCell ref="B92:D92"/>
    <mergeCell ref="B96:D96"/>
    <mergeCell ref="E74:K74"/>
    <mergeCell ref="E77:K77"/>
    <mergeCell ref="E81:K81"/>
    <mergeCell ref="B7:D7"/>
    <mergeCell ref="B13:D13"/>
    <mergeCell ref="B17:D17"/>
    <mergeCell ref="B19:D19"/>
    <mergeCell ref="B25:D25"/>
    <mergeCell ref="B28:D28"/>
    <mergeCell ref="B32:D32"/>
    <mergeCell ref="B34:D34"/>
    <mergeCell ref="B37:D37"/>
    <mergeCell ref="B41:D41"/>
    <mergeCell ref="B43:D43"/>
    <mergeCell ref="B47:D47"/>
    <mergeCell ref="B56:D56"/>
    <mergeCell ref="B62:D62"/>
    <mergeCell ref="B66:D66"/>
    <mergeCell ref="B2:O2"/>
    <mergeCell ref="B3:O3"/>
    <mergeCell ref="F5:F6"/>
    <mergeCell ref="J54:J55"/>
    <mergeCell ref="F54:F55"/>
    <mergeCell ref="J5:J6"/>
    <mergeCell ref="E54:E55"/>
    <mergeCell ref="B5:B6"/>
    <mergeCell ref="D5:D6"/>
    <mergeCell ref="E5:E6"/>
    <mergeCell ref="G5:G6"/>
    <mergeCell ref="C5:C6"/>
    <mergeCell ref="I5:I6"/>
    <mergeCell ref="G54:G55"/>
    <mergeCell ref="I54:I55"/>
    <mergeCell ref="K5:K6"/>
    <mergeCell ref="H5:H6"/>
    <mergeCell ref="H54:H55"/>
    <mergeCell ref="B54:B55"/>
    <mergeCell ref="C54:C55"/>
    <mergeCell ref="D54:D55"/>
    <mergeCell ref="E7:K7"/>
    <mergeCell ref="E13:K13"/>
    <mergeCell ref="E17:K17"/>
    <mergeCell ref="E19:K19"/>
    <mergeCell ref="E25:K25"/>
    <mergeCell ref="E32:K32"/>
    <mergeCell ref="E34:K34"/>
    <mergeCell ref="E37:K37"/>
    <mergeCell ref="E41:K41"/>
    <mergeCell ref="E43:K43"/>
    <mergeCell ref="E47:K47"/>
    <mergeCell ref="E28:K28"/>
    <mergeCell ref="K54:K55"/>
    <mergeCell ref="H103:H104"/>
    <mergeCell ref="E103:E104"/>
    <mergeCell ref="J103:J104"/>
    <mergeCell ref="F103:F104"/>
    <mergeCell ref="G103:G104"/>
    <mergeCell ref="I103:I104"/>
    <mergeCell ref="E62:K62"/>
    <mergeCell ref="E66:K66"/>
    <mergeCell ref="E68:K68"/>
    <mergeCell ref="E83:K83"/>
    <mergeCell ref="E86:K86"/>
    <mergeCell ref="E90:K90"/>
    <mergeCell ref="E92:K92"/>
    <mergeCell ref="E96:K96"/>
  </mergeCells>
  <pageMargins left="0.25" right="0.25" top="0.75" bottom="0.75" header="0.3" footer="0.3"/>
  <pageSetup paperSize="8" scale="31" orientation="portrait" r:id="rId1"/>
  <customProperties>
    <customPr name="EpmWorksheetKeyString_GUID" r:id="rId2"/>
  </customProperties>
  <ignoredErrors>
    <ignoredError sqref="D163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0. Resumen - Técnica</vt:lpstr>
      <vt:lpstr>1. Iluminación</vt:lpstr>
      <vt:lpstr>2. Realización</vt:lpstr>
      <vt:lpstr>3. Sonido</vt:lpstr>
      <vt:lpstr>'0. Resumen - Técnica'!Área_de_impresión</vt:lpstr>
      <vt:lpstr>'2. Realización'!Área_de_impresión</vt:lpstr>
      <vt:lpstr>'3. Sonido'!Área_de_impresión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IFEMA MADRID</cp:lastModifiedBy>
  <cp:lastPrinted>2022-02-01T09:59:21Z</cp:lastPrinted>
  <dcterms:created xsi:type="dcterms:W3CDTF">2020-03-12T09:49:53Z</dcterms:created>
  <dcterms:modified xsi:type="dcterms:W3CDTF">2022-05-10T14:02:40Z</dcterms:modified>
</cp:coreProperties>
</file>