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57 Mantenimiento de dispositvos anticaidas\3.Pliego y calendario\22 057\"/>
    </mc:Choice>
  </mc:AlternateContent>
  <xr:revisionPtr revIDLastSave="0" documentId="13_ncr:1_{F1A77299-17F9-4867-B4DF-44BEBB1D2B6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IXB FICHA DE PRECIOS 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2" i="10" l="1"/>
  <c r="G62" i="10"/>
  <c r="I59" i="10"/>
  <c r="G59" i="10"/>
  <c r="I56" i="10"/>
  <c r="I55" i="10"/>
  <c r="G55" i="10"/>
  <c r="I54" i="10"/>
  <c r="G54" i="10"/>
  <c r="I53" i="10"/>
  <c r="G53" i="10"/>
  <c r="I52" i="10"/>
  <c r="G52" i="10"/>
  <c r="I51" i="10"/>
  <c r="G51" i="10"/>
  <c r="I50" i="10"/>
  <c r="G50" i="10"/>
  <c r="I49" i="10"/>
  <c r="G49" i="10"/>
  <c r="I48" i="10"/>
  <c r="G48" i="10"/>
  <c r="I47" i="10"/>
  <c r="G47" i="10"/>
  <c r="I46" i="10"/>
  <c r="G46" i="10"/>
  <c r="I45" i="10"/>
  <c r="G45" i="10"/>
  <c r="I44" i="10"/>
  <c r="G44" i="10"/>
  <c r="I43" i="10"/>
  <c r="G43" i="10"/>
  <c r="I42" i="10"/>
  <c r="G42" i="10"/>
  <c r="G57" i="10" s="1"/>
  <c r="I37" i="10"/>
  <c r="G37" i="10"/>
  <c r="I33" i="10"/>
  <c r="I30" i="10"/>
  <c r="G30" i="10"/>
  <c r="G39" i="10" s="1"/>
  <c r="G63" i="10" s="1"/>
  <c r="G28" i="10"/>
  <c r="I27" i="10"/>
  <c r="G27" i="10"/>
  <c r="G60" i="10" s="1"/>
  <c r="I26" i="10"/>
  <c r="G26" i="10"/>
  <c r="I6" i="10"/>
  <c r="I57" i="10" l="1"/>
  <c r="I39" i="10"/>
  <c r="I28" i="10"/>
  <c r="I60" i="10"/>
  <c r="I63" i="10" l="1"/>
</calcChain>
</file>

<file path=xl/sharedStrings.xml><?xml version="1.0" encoding="utf-8"?>
<sst xmlns="http://schemas.openxmlformats.org/spreadsheetml/2006/main" count="117" uniqueCount="92">
  <si>
    <t>CONCEPTO</t>
  </si>
  <si>
    <t>UNIDADES ESTIMADAS PARA EL PERIODO DE CONTRATACIÓN</t>
  </si>
  <si>
    <t>PRECIO UNITARIO MÁXIMO DE LICITACIÓN IVA EXCLUIDO</t>
  </si>
  <si>
    <t>(*)PARTIDA DE REPARACIONES</t>
  </si>
  <si>
    <t>LÍNEA línea horizontal cable (1996)</t>
  </si>
  <si>
    <t>Capital Safety Group</t>
  </si>
  <si>
    <t>Roofsafe - línea horizontal cable 70,65m</t>
  </si>
  <si>
    <t>Uds</t>
  </si>
  <si>
    <t>Modelo</t>
  </si>
  <si>
    <t>Fabricante</t>
  </si>
  <si>
    <t>Tipo</t>
  </si>
  <si>
    <t>LÍNEA línea horizontal cable (2012)</t>
  </si>
  <si>
    <t>Roofsafe - línea horizontal cable 45m</t>
  </si>
  <si>
    <t>Exmatra</t>
  </si>
  <si>
    <t>Vectaline cable 8mm 67m</t>
  </si>
  <si>
    <t>Vectaline línea horizontal cable 8mm 8m</t>
  </si>
  <si>
    <t>Vectaline línea horizontal cable 8mm 25m</t>
  </si>
  <si>
    <t>Ariana - línea horizontal cable 14,81m</t>
  </si>
  <si>
    <t>Ariana - línea horizontal cable 14,69m</t>
  </si>
  <si>
    <t>ANCLAJE - Punto de anclaje fijo (1996)</t>
  </si>
  <si>
    <t>Punto de anclaje fijo</t>
  </si>
  <si>
    <t>Sianor</t>
  </si>
  <si>
    <t>EPI - Retráctil</t>
  </si>
  <si>
    <t>Protecta</t>
  </si>
  <si>
    <t>3590520 6M</t>
  </si>
  <si>
    <t>Evoluion - línea horizontal cable 15,80m</t>
  </si>
  <si>
    <t>Evoluion - línea horizontal cable 22,50m</t>
  </si>
  <si>
    <t>Evoluion - línea horizontal cable 12,50m</t>
  </si>
  <si>
    <t>Evoluion - línea horizontal cable 14m</t>
  </si>
  <si>
    <t>Evoluion - línea horizontal cable 15m</t>
  </si>
  <si>
    <t>Sekuralt</t>
  </si>
  <si>
    <t>Lifeline - Línea horizontal cable 32,50m</t>
  </si>
  <si>
    <t>Lifeline - Línea horizontal cable 29,70m</t>
  </si>
  <si>
    <t>AM 211 - Punto de anclaje fijo</t>
  </si>
  <si>
    <t>3101617 nanolok cinta 3,4m</t>
  </si>
  <si>
    <t>EPI - Carro horizontal</t>
  </si>
  <si>
    <t>950401 carro horizontal</t>
  </si>
  <si>
    <t>PLFIX-CE</t>
  </si>
  <si>
    <t>IGENA</t>
  </si>
  <si>
    <t>Desconocida</t>
  </si>
  <si>
    <t>Cáncamo 16 ansi 316</t>
  </si>
  <si>
    <t>LÍNEA línea horizontal cable (1996)(2012)</t>
  </si>
  <si>
    <t>PEX-AFX</t>
  </si>
  <si>
    <t>Anclajes - Punto de anclaje móvil (2012)</t>
  </si>
  <si>
    <t>3M Fall Protection</t>
  </si>
  <si>
    <t>2108412 - Anclaje móvil</t>
  </si>
  <si>
    <t>Líneas de seguridad - Línea horizontal temporal</t>
  </si>
  <si>
    <t>1200107 - Línea de vida horizontal temporal "proline" de 20m de cinta</t>
  </si>
  <si>
    <t>Puntos de anclaje individuales en PS8 Aljibe AFS</t>
  </si>
  <si>
    <t>Punto de anclaje para carga (carga máx. 1000kg)</t>
  </si>
  <si>
    <t>Sala (3M)</t>
  </si>
  <si>
    <t>PRECIO TOTAL MÁXIMO DE LICITACIÓN IVA EXCLUIDO</t>
  </si>
  <si>
    <t>Perfiles de 4m en la entrada al Auditorio A (ensayo a 2000N de carga vertical con dinamómetro, durante 3min): Resultado ok</t>
  </si>
  <si>
    <t>Suministro, instalación y certificación</t>
  </si>
  <si>
    <t>PRECIO TOTAL OFERTADO DE LICITACIÓN IVA EXCLUIDO</t>
  </si>
  <si>
    <t>EQUIPOS FIJOS - MANTENIMIENTO (A)</t>
  </si>
  <si>
    <t>APERTURA RETRÁCTIL (cada 5 años) (B)</t>
  </si>
  <si>
    <t>EQUIPOS MÓVILES - MANTENIMIENTO ( C )</t>
  </si>
  <si>
    <t>UNIDADES ESTIMADAS A SUMINISTRAR</t>
  </si>
  <si>
    <t>TOTAL SUMINISTRO, IVA EXCLUIDO</t>
  </si>
  <si>
    <r>
      <rPr>
        <b/>
        <sz val="11"/>
        <color theme="1"/>
        <rFont val="Calibri"/>
        <family val="2"/>
        <scheme val="minor"/>
      </rPr>
      <t>TOTAL OFERTADO, IVA EXCLUIDO</t>
    </r>
    <r>
      <rPr>
        <sz val="11"/>
        <color theme="1"/>
        <rFont val="Calibri"/>
        <family val="2"/>
        <scheme val="minor"/>
      </rPr>
      <t xml:space="preserve"> (TOTAL MANTENIMIENTO AÑO 2022 +TOTAL SUMINISTRO+TOTAL MANTENIMIENTO AÑO 2023+TOTAL DESMONTAJE DE EQUIPOS+ PARTIDA DE REPARACIONES)</t>
    </r>
  </si>
  <si>
    <t>PRECIO UNITARIO OFERTADO DE LICITACIÓN IVA EXCLUIDO</t>
  </si>
  <si>
    <t>MANTENIMIENTO AÑO 2023 DE LOS EQUIPOS SUMINISTRADOS EN AÑO 2022 (apdo. 3.3 del PPT)</t>
  </si>
  <si>
    <r>
      <t xml:space="preserve">Puntos de anclaje Garsansianor BIG M12 fijos inox. y línea de vida autoretráctil de cinta Rebel con 6m de autonomía y conector de seguridad VR, cordino de aproximación y placa indicativa. </t>
    </r>
    <r>
      <rPr>
        <b/>
        <sz val="11"/>
        <color theme="1"/>
        <rFont val="Calibri"/>
        <family val="2"/>
        <scheme val="minor"/>
      </rPr>
      <t>UBICACIÓN: RECINTO ALTILLOS ALMACENES</t>
    </r>
  </si>
  <si>
    <r>
      <t xml:space="preserve">Arnés anticaídas PRO T-XL: 2 puntos de anclaje dorsal y esternal, ajuste de los tirantes y las piernas, hebillas estándar, testido de caída. </t>
    </r>
    <r>
      <rPr>
        <b/>
        <sz val="11"/>
        <color theme="1"/>
        <rFont val="Calibri"/>
        <family val="2"/>
        <scheme val="minor"/>
      </rPr>
      <t>UBICACIÓN: EQUIPOS MÓVILES</t>
    </r>
  </si>
  <si>
    <r>
      <t xml:space="preserve">Arnés anticaídas PRO M-L: 2 puntos de anclaje dorsal y esternal, ajuste de los tirantes y las piernas, hebillas estándar, testido de caída. </t>
    </r>
    <r>
      <rPr>
        <b/>
        <sz val="11"/>
        <color theme="1"/>
        <rFont val="Calibri"/>
        <family val="2"/>
        <scheme val="minor"/>
      </rPr>
      <t>UBICACIÓN: EQUIPOS MÓVILES</t>
    </r>
  </si>
  <si>
    <r>
      <t>Cabo elástico doble de 1,5m con gancho de 50mm</t>
    </r>
    <r>
      <rPr>
        <b/>
        <sz val="11"/>
        <color theme="1"/>
        <rFont val="Calibri"/>
        <family val="2"/>
        <scheme val="minor"/>
      </rPr>
      <t>. UBICACIÓN: ALMACÉN GENERAL  (acceso autónomo envíos)</t>
    </r>
  </si>
  <si>
    <r>
      <t xml:space="preserve">Poste +2 con pletina de anclaje y línea de vida autoretráctil con 6m de autonomía, cordino de aproximación, placa indicativa y certificación. </t>
    </r>
    <r>
      <rPr>
        <b/>
        <sz val="11"/>
        <color theme="1"/>
        <rFont val="Calibri"/>
        <family val="2"/>
        <scheme val="minor"/>
      </rPr>
      <t>UBICACIÓN: ALMACÉN GENERAL  (acceso autónomo envíos)</t>
    </r>
  </si>
  <si>
    <r>
      <t xml:space="preserve">Base fija 3M Fal Protection.conforme la normativa EN 795 a:2012. Instalación en forjado de hormigón. Comprobación de resistencia de los anclajes  mediante máquina de testar. </t>
    </r>
    <r>
      <rPr>
        <b/>
        <sz val="11"/>
        <color theme="1"/>
        <rFont val="Calibri"/>
        <family val="2"/>
        <scheme val="minor"/>
      </rPr>
      <t>UBICACIÓN: IPM Aljibe PCI</t>
    </r>
  </si>
  <si>
    <r>
      <t>Mástil compuesto por pescante superior corto Davit HC (14"-28").</t>
    </r>
    <r>
      <rPr>
        <b/>
        <sz val="11"/>
        <color theme="1"/>
        <rFont val="Calibri"/>
        <family val="2"/>
        <scheme val="minor"/>
      </rPr>
      <t xml:space="preserve"> UBICACIÓN: IPM Aljibe PCI</t>
    </r>
  </si>
  <si>
    <r>
      <t xml:space="preserve">Extensión de mástil de pescante HC (33"). </t>
    </r>
    <r>
      <rPr>
        <b/>
        <sz val="11"/>
        <color theme="1"/>
        <rFont val="Calibri"/>
        <family val="2"/>
        <scheme val="minor"/>
      </rPr>
      <t>UBICACIÓN: IPM Aljibe PCI</t>
    </r>
  </si>
  <si>
    <r>
      <t xml:space="preserve">Retráctil Sealed blok, 15m de acero inoxidable, carcasa de aluminio, torno de recuperación, cable de 5mm, mosquetón de acero inoxidable a apertura automática 18mm, indicador de impacto, equipado i-Safe. </t>
    </r>
    <r>
      <rPr>
        <b/>
        <sz val="11"/>
        <color theme="1"/>
        <rFont val="Calibri"/>
        <family val="2"/>
        <scheme val="minor"/>
      </rPr>
      <t>UBICACIÓN: IPM Aljibe PCI</t>
    </r>
  </si>
  <si>
    <r>
      <t xml:space="preserve">Puntos de anclaje fijos inox. Instalados en forjado de hormigón con anclajes, varilla inox., tornillería de seguridad inox. y placa indicativa. Comprobación de resistencia de los anclajes mediante máquina de testar. </t>
    </r>
    <r>
      <rPr>
        <b/>
        <sz val="11"/>
        <color theme="1"/>
        <rFont val="Calibri"/>
        <family val="2"/>
        <scheme val="minor"/>
      </rPr>
      <t>UBICACIÓN: IPM Aljibe PCI</t>
    </r>
  </si>
  <si>
    <r>
      <t xml:space="preserve">Pates escala fabricados en polipropileno copolimeros 100% virgen y varilla de acero calibrado de 65 K/mm2 de dureza. Instalación en aljibes de AFS, en muro de hormigón, con anclajes de profundidad 85 mm y diámetro 25 mm. ((3 escaleras de pates con 10 peldaños c/u, 2uds, en la parte exterior de los aljibes y 1 ud. en la parte interior de uno de ellos): </t>
    </r>
    <r>
      <rPr>
        <b/>
        <sz val="11"/>
        <color theme="1"/>
        <rFont val="Calibri"/>
        <family val="2"/>
        <scheme val="minor"/>
      </rPr>
      <t>UBICACIÓN: IPM Aljibe AFS</t>
    </r>
  </si>
  <si>
    <r>
      <t xml:space="preserve">Pletina de anclaje inox. instalada en parte superior de muro y de anticaídas retráctil con cable de 6m de autonomía, funda protectora, placa indicativa y cordino de aproximación. (Comprobación de la resistencia de los anclajes con máquina de testar). </t>
    </r>
    <r>
      <rPr>
        <b/>
        <sz val="11"/>
        <color theme="1"/>
        <rFont val="Calibri"/>
        <family val="2"/>
        <scheme val="minor"/>
      </rPr>
      <t>UBICACIÓN: IPM Aljibe AFS</t>
    </r>
  </si>
  <si>
    <r>
      <t xml:space="preserve">Línea de vida de 8m en techo de Auditorio Sur del Recinto, retención anticaídas Overhead horizontal EN 795:2012 Tipo C - CEN TS 16415:2013 Tipo C que cumple con los requisitos OSHA 1926.502, con testigo anticaída, en columnas de volteador. Incluidos 2 uds. extremos de postes adaptadores necesarios, fijados a forjado de hormigón (techo) y comprobación de resistencia de los anclajes mediante máquina de testar. </t>
    </r>
    <r>
      <rPr>
        <b/>
        <sz val="11"/>
        <color theme="1"/>
        <rFont val="Calibri"/>
        <family val="2"/>
        <scheme val="minor"/>
      </rPr>
      <t>UBICACIÓN: RECINTO AUDITORIO SUR</t>
    </r>
  </si>
  <si>
    <r>
      <t xml:space="preserve">Rebel cincha 25 mm, 3m de longitud, apertura 17 mm mosquetón AJ565. </t>
    </r>
    <r>
      <rPr>
        <b/>
        <sz val="11"/>
        <color theme="1"/>
        <rFont val="Calibri"/>
        <family val="2"/>
        <scheme val="minor"/>
      </rPr>
      <t>UBICACIÓN: RECINTO AUDITORIO SUR</t>
    </r>
  </si>
  <si>
    <r>
      <t>Carro móvil 8 mm.</t>
    </r>
    <r>
      <rPr>
        <b/>
        <sz val="11"/>
        <color theme="1"/>
        <rFont val="Calibri"/>
        <family val="2"/>
        <scheme val="minor"/>
      </rPr>
      <t xml:space="preserve"> UBICACIÓN: RECINTO AUDITORIO SUR</t>
    </r>
  </si>
  <si>
    <t>REPARACIONES ( G )</t>
  </si>
  <si>
    <t>EQUIPOS A DESMONTAR (apdo. 3.4 del PPT) ( D )</t>
  </si>
  <si>
    <r>
      <rPr>
        <b/>
        <sz val="11"/>
        <color theme="1"/>
        <rFont val="Calibri"/>
        <family val="2"/>
        <scheme val="minor"/>
      </rPr>
      <t xml:space="preserve">TOTAL MANTENIMIENTO AÑO 2022, IVA EXCLUIDO: </t>
    </r>
    <r>
      <rPr>
        <sz val="11"/>
        <color theme="1"/>
        <rFont val="Calibri"/>
        <family val="2"/>
        <scheme val="minor"/>
      </rPr>
      <t>revisión de todos los equipos indicados en la tabla de precios, INCLUYE: La apertura del retráctil metálico, con equipo de sustitución, tal como se indica en el apdo. 3.1 del PPT y el desmontaje de los puntos de anclaje indicados en el apdo. 3.4 del PPT (</t>
    </r>
    <r>
      <rPr>
        <b/>
        <sz val="11"/>
        <color theme="1"/>
        <rFont val="Calibri"/>
        <family val="2"/>
        <scheme val="minor"/>
      </rPr>
      <t>a excepción de la revisión de los equipos suministrados este año)</t>
    </r>
    <r>
      <rPr>
        <sz val="11"/>
        <color theme="1"/>
        <rFont val="Calibri"/>
        <family val="2"/>
        <scheme val="minor"/>
      </rPr>
      <t xml:space="preserve">   </t>
    </r>
    <r>
      <rPr>
        <b/>
        <sz val="11"/>
        <color theme="1"/>
        <rFont val="Calibri"/>
        <family val="2"/>
        <scheme val="minor"/>
      </rPr>
      <t>TOTAL = (A+B+C+D)</t>
    </r>
  </si>
  <si>
    <t>EQUIPOS A SUMINISTRAR (apdo. 3.3 del PPT)   (E)</t>
  </si>
  <si>
    <t>MANTENIMIENTO AÑO 2023 DE LOS EQUIPOS SUMINISTRADOS EN AÑO 2022 (apdo. 3.3 del PPT) (F)</t>
  </si>
  <si>
    <t>TOTAL EQUIPOS FIJOS, IVA EXCLUIDO (A)</t>
  </si>
  <si>
    <r>
      <rPr>
        <b/>
        <sz val="11"/>
        <color theme="1"/>
        <rFont val="Calibri"/>
        <family val="2"/>
        <scheme val="minor"/>
      </rPr>
      <t>TOTAL MANTENIMIENTO AÑO 2023, IVA EXCLUIDO</t>
    </r>
    <r>
      <rPr>
        <sz val="11"/>
        <color theme="1"/>
        <rFont val="Calibri"/>
        <family val="2"/>
        <scheme val="minor"/>
      </rPr>
      <t xml:space="preserve">: revisión de todos los equipos indicados en la tabla de precios, </t>
    </r>
    <r>
      <rPr>
        <b/>
        <sz val="11"/>
        <color theme="1"/>
        <rFont val="Calibri"/>
        <family val="2"/>
        <scheme val="minor"/>
      </rPr>
      <t>incluyendo los equipos suministrados en 2022</t>
    </r>
    <r>
      <rPr>
        <sz val="11"/>
        <color theme="1"/>
        <rFont val="Calibri"/>
        <family val="2"/>
        <scheme val="minor"/>
      </rPr>
      <t xml:space="preserve">- </t>
    </r>
    <r>
      <rPr>
        <b/>
        <sz val="11"/>
        <color theme="1"/>
        <rFont val="Calibri"/>
        <family val="2"/>
        <scheme val="minor"/>
      </rPr>
      <t>a excepción de la apertura del retráctil metálico.</t>
    </r>
    <r>
      <rPr>
        <sz val="11"/>
        <color theme="1"/>
        <rFont val="Calibri"/>
        <family val="2"/>
        <scheme val="minor"/>
      </rPr>
      <t xml:space="preserve">  TOTAL = (A+C+F (mantenimiento de los equipos suministrados en el año 2022))</t>
    </r>
  </si>
  <si>
    <t>PRECIO UNITARIO OFERTADO POR PARTIDA  IVA EXCLUIDO</t>
  </si>
  <si>
    <t>SUMATORIO DE PRECIOS UNITARIOS DE PARTIDAS (EQUIPOS FIJOS)</t>
  </si>
  <si>
    <t>EL IMPORTE TOTAL OFERTADO EN ESTE ANEXO DEBE COINCIDIR CON EL IMPORTE REFLEJADO EN EL MODELO ANEXO IX A “MODELO DE OFERTA ECONÓMICA.”</t>
  </si>
  <si>
    <t>No se podrá superar el importe máximo a ofertar en ninguna de las partidas, serán rechazadas las ofertas que superen estos importes</t>
  </si>
  <si>
    <t xml:space="preserve">EL IMPORTE DE LA PARTIDA REPARACIONES, ES FIJO Y NO LICITABLE, CORRESPONDE A TRABAJOS, A DEMANDA DE IFEMA. SIN OBLIGACIÓN DE AGOTAR ESTA PARTIDA
</t>
  </si>
  <si>
    <t xml:space="preserve">  En ..........................., ........ de .............................. de 20…</t>
  </si>
  <si>
    <t xml:space="preserve">  Fdo.: ..........................................................
   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</si>
</sst>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6" borderId="1" xfId="0" applyFill="1" applyBorder="1"/>
    <xf numFmtId="0" fontId="0" fillId="5" borderId="1" xfId="0" applyFill="1" applyBorder="1"/>
    <xf numFmtId="0" fontId="0" fillId="4" borderId="16" xfId="0" applyFill="1" applyBorder="1" applyAlignment="1">
      <alignment horizontal="center" vertical="center"/>
    </xf>
    <xf numFmtId="0" fontId="0" fillId="5" borderId="0" xfId="0" applyFill="1"/>
    <xf numFmtId="0" fontId="1" fillId="6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0" fillId="4" borderId="5" xfId="0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164" fontId="0" fillId="2" borderId="3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 wrapText="1"/>
    </xf>
    <xf numFmtId="164" fontId="0" fillId="2" borderId="21" xfId="0" applyNumberFormat="1" applyFill="1" applyBorder="1" applyAlignment="1">
      <alignment horizontal="center" vertical="center"/>
    </xf>
    <xf numFmtId="4" fontId="0" fillId="2" borderId="21" xfId="0" applyNumberForma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4" borderId="24" xfId="0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24" xfId="0" applyBorder="1" applyAlignment="1">
      <alignment vertical="center"/>
    </xf>
    <xf numFmtId="49" fontId="0" fillId="0" borderId="2" xfId="0" applyNumberFormat="1" applyFill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4" borderId="2" xfId="0" applyFill="1" applyBorder="1" applyAlignment="1">
      <alignment horizontal="center" vertical="center"/>
    </xf>
    <xf numFmtId="0" fontId="0" fillId="0" borderId="19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49" fontId="0" fillId="0" borderId="19" xfId="0" applyNumberFormat="1" applyBorder="1" applyAlignment="1">
      <alignment vertical="center"/>
    </xf>
    <xf numFmtId="0" fontId="0" fillId="0" borderId="2" xfId="0" applyBorder="1"/>
    <xf numFmtId="0" fontId="0" fillId="0" borderId="7" xfId="0" applyBorder="1" applyAlignment="1"/>
    <xf numFmtId="49" fontId="0" fillId="0" borderId="2" xfId="0" applyNumberForma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/>
    </xf>
    <xf numFmtId="164" fontId="0" fillId="0" borderId="6" xfId="0" applyNumberFormat="1" applyFont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6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0" fillId="6" borderId="6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 applyProtection="1">
      <alignment horizontal="center" vertical="center"/>
      <protection locked="0"/>
    </xf>
    <xf numFmtId="164" fontId="0" fillId="0" borderId="5" xfId="0" applyNumberFormat="1" applyBorder="1" applyProtection="1">
      <protection locked="0"/>
    </xf>
    <xf numFmtId="164" fontId="0" fillId="0" borderId="6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Protection="1">
      <protection locked="0"/>
    </xf>
    <xf numFmtId="164" fontId="1" fillId="4" borderId="1" xfId="0" applyNumberFormat="1" applyFont="1" applyFill="1" applyBorder="1" applyAlignment="1" applyProtection="1">
      <alignment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4" borderId="1" xfId="0" applyNumberFormat="1" applyFill="1" applyBorder="1" applyProtection="1">
      <protection locked="0"/>
    </xf>
    <xf numFmtId="164" fontId="1" fillId="4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164" fontId="1" fillId="6" borderId="1" xfId="0" applyNumberFormat="1" applyFont="1" applyFill="1" applyBorder="1" applyAlignment="1" applyProtection="1">
      <alignment horizontal="center" vertical="center"/>
      <protection locked="0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164" fontId="1" fillId="4" borderId="1" xfId="0" applyNumberFormat="1" applyFont="1" applyFill="1" applyBorder="1" applyAlignment="1" applyProtection="1">
      <alignment horizontal="center" vertical="center"/>
      <protection locked="0"/>
    </xf>
    <xf numFmtId="164" fontId="1" fillId="6" borderId="6" xfId="0" applyNumberFormat="1" applyFont="1" applyFill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0" fontId="0" fillId="6" borderId="0" xfId="0" applyFill="1" applyProtection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 wrapText="1"/>
    </xf>
    <xf numFmtId="49" fontId="0" fillId="3" borderId="25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0" fillId="3" borderId="21" xfId="0" applyNumberFormat="1" applyFill="1" applyBorder="1" applyAlignment="1">
      <alignment horizontal="center" vertical="center" wrapText="1"/>
    </xf>
    <xf numFmtId="49" fontId="0" fillId="3" borderId="7" xfId="0" applyNumberForma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5" xfId="0" applyFill="1" applyBorder="1" applyAlignment="1">
      <alignment horizontal="left" vertical="center" wrapText="1"/>
    </xf>
    <xf numFmtId="0" fontId="0" fillId="4" borderId="16" xfId="0" applyFill="1" applyBorder="1" applyAlignment="1">
      <alignment horizontal="left" vertical="center" wrapText="1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24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7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164" fontId="0" fillId="0" borderId="16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1" fillId="6" borderId="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49" fontId="0" fillId="3" borderId="8" xfId="0" applyNumberFormat="1" applyFill="1" applyBorder="1" applyAlignment="1">
      <alignment horizontal="left" vertical="center" wrapText="1"/>
    </xf>
    <xf numFmtId="49" fontId="0" fillId="3" borderId="9" xfId="0" applyNumberFormat="1" applyFill="1" applyBorder="1" applyAlignment="1">
      <alignment horizontal="left" vertical="center" wrapText="1"/>
    </xf>
    <xf numFmtId="49" fontId="0" fillId="3" borderId="10" xfId="0" applyNumberFormat="1" applyFill="1" applyBorder="1" applyAlignment="1">
      <alignment horizontal="left" vertical="center" wrapText="1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9" fontId="0" fillId="3" borderId="6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5" xfId="0" applyNumberFormat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 applyProtection="1">
      <alignment horizontal="center" vertical="center"/>
      <protection locked="0"/>
    </xf>
    <xf numFmtId="0" fontId="0" fillId="6" borderId="18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3" borderId="12" xfId="0" applyNumberFormat="1" applyFill="1" applyBorder="1" applyAlignment="1">
      <alignment horizontal="left" vertical="center" wrapText="1"/>
    </xf>
    <xf numFmtId="49" fontId="0" fillId="3" borderId="13" xfId="0" applyNumberFormat="1" applyFill="1" applyBorder="1" applyAlignment="1">
      <alignment horizontal="left" vertical="center" wrapText="1"/>
    </xf>
    <xf numFmtId="49" fontId="0" fillId="3" borderId="14" xfId="0" applyNumberFormat="1" applyFill="1" applyBorder="1" applyAlignment="1">
      <alignment horizontal="left" vertical="center" wrapText="1"/>
    </xf>
    <xf numFmtId="0" fontId="0" fillId="0" borderId="4" xfId="0" applyBorder="1" applyAlignment="1">
      <alignment horizontal="center" wrapText="1"/>
    </xf>
    <xf numFmtId="0" fontId="0" fillId="4" borderId="4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4F"/>
      <color rgb="FFFF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CEA7-A71C-46F1-8658-5A8B759DADF5}">
  <dimension ref="B3:K73"/>
  <sheetViews>
    <sheetView tabSelected="1" topLeftCell="A7" zoomScale="85" zoomScaleNormal="85" workbookViewId="0">
      <selection activeCell="I6" sqref="I6:I25"/>
    </sheetView>
  </sheetViews>
  <sheetFormatPr baseColWidth="10" defaultRowHeight="14.5" x14ac:dyDescent="0.35"/>
  <cols>
    <col min="1" max="1" width="4.36328125" style="1" customWidth="1"/>
    <col min="2" max="4" width="22.1796875" style="1" customWidth="1"/>
    <col min="5" max="5" width="20.26953125" style="1" customWidth="1"/>
    <col min="6" max="6" width="23.26953125" style="1" customWidth="1"/>
    <col min="7" max="7" width="15.81640625" style="1" customWidth="1"/>
    <col min="8" max="8" width="24.81640625" style="1" customWidth="1"/>
    <col min="9" max="9" width="20.36328125" style="1" customWidth="1"/>
    <col min="10" max="16384" width="10.90625" style="1"/>
  </cols>
  <sheetData>
    <row r="3" spans="2:9" ht="58" x14ac:dyDescent="0.35">
      <c r="B3" s="87" t="s">
        <v>0</v>
      </c>
      <c r="C3" s="87"/>
      <c r="D3" s="87"/>
      <c r="E3" s="63" t="s">
        <v>1</v>
      </c>
      <c r="F3" s="63" t="s">
        <v>2</v>
      </c>
      <c r="G3" s="63" t="s">
        <v>51</v>
      </c>
      <c r="H3" s="63" t="s">
        <v>85</v>
      </c>
      <c r="I3" s="63" t="s">
        <v>54</v>
      </c>
    </row>
    <row r="4" spans="2:9" x14ac:dyDescent="0.35">
      <c r="B4" s="88" t="s">
        <v>55</v>
      </c>
      <c r="C4" s="88"/>
      <c r="D4" s="88"/>
      <c r="E4" s="88"/>
      <c r="F4" s="88"/>
      <c r="G4" s="88"/>
      <c r="H4" s="61"/>
      <c r="I4" s="18"/>
    </row>
    <row r="5" spans="2:9" ht="73" customHeight="1" x14ac:dyDescent="0.35">
      <c r="B5" s="12" t="s">
        <v>10</v>
      </c>
      <c r="C5" s="12" t="s">
        <v>9</v>
      </c>
      <c r="D5" s="12" t="s">
        <v>8</v>
      </c>
      <c r="E5" s="17"/>
      <c r="F5" s="17"/>
      <c r="G5" s="17"/>
      <c r="H5" s="17"/>
      <c r="I5" s="57" t="s">
        <v>86</v>
      </c>
    </row>
    <row r="6" spans="2:9" ht="29" x14ac:dyDescent="0.35">
      <c r="B6" s="89" t="s">
        <v>41</v>
      </c>
      <c r="C6" s="91" t="s">
        <v>5</v>
      </c>
      <c r="D6" s="3" t="s">
        <v>6</v>
      </c>
      <c r="E6" s="6">
        <v>2</v>
      </c>
      <c r="F6" s="93"/>
      <c r="G6" s="94">
        <v>1211</v>
      </c>
      <c r="H6" s="101"/>
      <c r="I6" s="103">
        <f>SUM(H6:H25)</f>
        <v>0</v>
      </c>
    </row>
    <row r="7" spans="2:9" ht="29.5" thickBot="1" x14ac:dyDescent="0.4">
      <c r="B7" s="90"/>
      <c r="C7" s="92"/>
      <c r="D7" s="35" t="s">
        <v>12</v>
      </c>
      <c r="E7" s="36">
        <v>2</v>
      </c>
      <c r="F7" s="93"/>
      <c r="G7" s="94"/>
      <c r="H7" s="102"/>
      <c r="I7" s="104"/>
    </row>
    <row r="8" spans="2:9" x14ac:dyDescent="0.35">
      <c r="B8" s="95" t="s">
        <v>11</v>
      </c>
      <c r="C8" s="97" t="s">
        <v>13</v>
      </c>
      <c r="D8" s="37" t="s">
        <v>14</v>
      </c>
      <c r="E8" s="19">
        <v>1</v>
      </c>
      <c r="F8" s="93"/>
      <c r="G8" s="94"/>
      <c r="H8" s="106"/>
      <c r="I8" s="104"/>
    </row>
    <row r="9" spans="2:9" ht="29" x14ac:dyDescent="0.35">
      <c r="B9" s="96"/>
      <c r="C9" s="98"/>
      <c r="D9" s="3" t="s">
        <v>15</v>
      </c>
      <c r="E9" s="6">
        <v>1</v>
      </c>
      <c r="F9" s="93"/>
      <c r="G9" s="94"/>
      <c r="H9" s="101"/>
      <c r="I9" s="104"/>
    </row>
    <row r="10" spans="2:9" ht="29.5" thickBot="1" x14ac:dyDescent="0.4">
      <c r="B10" s="90"/>
      <c r="C10" s="92"/>
      <c r="D10" s="35" t="s">
        <v>16</v>
      </c>
      <c r="E10" s="36">
        <v>1</v>
      </c>
      <c r="F10" s="93"/>
      <c r="G10" s="94"/>
      <c r="H10" s="102"/>
      <c r="I10" s="104"/>
    </row>
    <row r="11" spans="2:9" ht="29" x14ac:dyDescent="0.35">
      <c r="B11" s="95" t="s">
        <v>4</v>
      </c>
      <c r="C11" s="97" t="s">
        <v>5</v>
      </c>
      <c r="D11" s="37" t="s">
        <v>17</v>
      </c>
      <c r="E11" s="19">
        <v>1</v>
      </c>
      <c r="F11" s="93"/>
      <c r="G11" s="94"/>
      <c r="H11" s="106"/>
      <c r="I11" s="104"/>
    </row>
    <row r="12" spans="2:9" ht="29.5" thickBot="1" x14ac:dyDescent="0.4">
      <c r="B12" s="90"/>
      <c r="C12" s="92"/>
      <c r="D12" s="35" t="s">
        <v>18</v>
      </c>
      <c r="E12" s="36">
        <v>1</v>
      </c>
      <c r="F12" s="93"/>
      <c r="G12" s="94"/>
      <c r="H12" s="102"/>
      <c r="I12" s="104"/>
    </row>
    <row r="13" spans="2:9" ht="29" x14ac:dyDescent="0.35">
      <c r="B13" s="95" t="s">
        <v>19</v>
      </c>
      <c r="C13" s="38" t="s">
        <v>5</v>
      </c>
      <c r="D13" s="37" t="s">
        <v>33</v>
      </c>
      <c r="E13" s="19">
        <v>7</v>
      </c>
      <c r="F13" s="93"/>
      <c r="G13" s="94"/>
      <c r="H13" s="106"/>
      <c r="I13" s="104"/>
    </row>
    <row r="14" spans="2:9" ht="15" thickBot="1" x14ac:dyDescent="0.4">
      <c r="B14" s="90"/>
      <c r="C14" s="39" t="s">
        <v>21</v>
      </c>
      <c r="D14" s="35" t="s">
        <v>20</v>
      </c>
      <c r="E14" s="36">
        <v>1</v>
      </c>
      <c r="F14" s="93"/>
      <c r="G14" s="94"/>
      <c r="H14" s="102"/>
      <c r="I14" s="104"/>
    </row>
    <row r="15" spans="2:9" ht="30.5" customHeight="1" thickBot="1" x14ac:dyDescent="0.4">
      <c r="B15" s="40" t="s">
        <v>22</v>
      </c>
      <c r="C15" s="41" t="s">
        <v>23</v>
      </c>
      <c r="D15" s="42" t="s">
        <v>24</v>
      </c>
      <c r="E15" s="43">
        <v>1</v>
      </c>
      <c r="F15" s="93"/>
      <c r="G15" s="94"/>
      <c r="H15" s="67"/>
      <c r="I15" s="104"/>
    </row>
    <row r="16" spans="2:9" ht="29" x14ac:dyDescent="0.35">
      <c r="B16" s="95" t="s">
        <v>4</v>
      </c>
      <c r="C16" s="97" t="s">
        <v>5</v>
      </c>
      <c r="D16" s="37" t="s">
        <v>25</v>
      </c>
      <c r="E16" s="19">
        <v>1</v>
      </c>
      <c r="F16" s="93"/>
      <c r="G16" s="94"/>
      <c r="H16" s="106"/>
      <c r="I16" s="104"/>
    </row>
    <row r="17" spans="2:11" ht="29" x14ac:dyDescent="0.35">
      <c r="B17" s="96"/>
      <c r="C17" s="98"/>
      <c r="D17" s="3" t="s">
        <v>26</v>
      </c>
      <c r="E17" s="6">
        <v>5</v>
      </c>
      <c r="F17" s="93"/>
      <c r="G17" s="94"/>
      <c r="H17" s="101"/>
      <c r="I17" s="104"/>
    </row>
    <row r="18" spans="2:11" ht="29" x14ac:dyDescent="0.35">
      <c r="B18" s="96"/>
      <c r="C18" s="98"/>
      <c r="D18" s="3" t="s">
        <v>27</v>
      </c>
      <c r="E18" s="6">
        <v>2</v>
      </c>
      <c r="F18" s="93"/>
      <c r="G18" s="94"/>
      <c r="H18" s="101"/>
      <c r="I18" s="104"/>
    </row>
    <row r="19" spans="2:11" ht="29" x14ac:dyDescent="0.35">
      <c r="B19" s="96"/>
      <c r="C19" s="98"/>
      <c r="D19" s="3" t="s">
        <v>28</v>
      </c>
      <c r="E19" s="6">
        <v>1</v>
      </c>
      <c r="F19" s="93"/>
      <c r="G19" s="94"/>
      <c r="H19" s="101"/>
      <c r="I19" s="104"/>
    </row>
    <row r="20" spans="2:11" ht="29.5" thickBot="1" x14ac:dyDescent="0.4">
      <c r="B20" s="90"/>
      <c r="C20" s="92"/>
      <c r="D20" s="35" t="s">
        <v>29</v>
      </c>
      <c r="E20" s="36">
        <v>1</v>
      </c>
      <c r="F20" s="93"/>
      <c r="G20" s="94"/>
      <c r="H20" s="102"/>
      <c r="I20" s="104"/>
    </row>
    <row r="21" spans="2:11" ht="29" x14ac:dyDescent="0.35">
      <c r="B21" s="95" t="s">
        <v>4</v>
      </c>
      <c r="C21" s="97" t="s">
        <v>30</v>
      </c>
      <c r="D21" s="37" t="s">
        <v>31</v>
      </c>
      <c r="E21" s="19">
        <v>1</v>
      </c>
      <c r="F21" s="93"/>
      <c r="G21" s="94"/>
      <c r="H21" s="106"/>
      <c r="I21" s="104"/>
    </row>
    <row r="22" spans="2:11" ht="29.5" thickBot="1" x14ac:dyDescent="0.4">
      <c r="B22" s="90"/>
      <c r="C22" s="92"/>
      <c r="D22" s="35" t="s">
        <v>32</v>
      </c>
      <c r="E22" s="36">
        <v>1</v>
      </c>
      <c r="F22" s="93"/>
      <c r="G22" s="94"/>
      <c r="H22" s="102"/>
      <c r="I22" s="104"/>
    </row>
    <row r="23" spans="2:11" ht="29.5" thickBot="1" x14ac:dyDescent="0.4">
      <c r="B23" s="44" t="s">
        <v>22</v>
      </c>
      <c r="C23" s="45" t="s">
        <v>50</v>
      </c>
      <c r="D23" s="46" t="s">
        <v>34</v>
      </c>
      <c r="E23" s="43">
        <v>1</v>
      </c>
      <c r="F23" s="93"/>
      <c r="G23" s="94"/>
      <c r="H23" s="67"/>
      <c r="I23" s="104"/>
    </row>
    <row r="24" spans="2:11" ht="28" customHeight="1" thickBot="1" x14ac:dyDescent="0.4">
      <c r="B24" s="47" t="s">
        <v>35</v>
      </c>
      <c r="C24" s="41" t="s">
        <v>30</v>
      </c>
      <c r="D24" s="48" t="s">
        <v>36</v>
      </c>
      <c r="E24" s="43">
        <v>2</v>
      </c>
      <c r="F24" s="93"/>
      <c r="G24" s="94"/>
      <c r="H24" s="67"/>
      <c r="I24" s="104"/>
    </row>
    <row r="25" spans="2:11" ht="44" thickBot="1" x14ac:dyDescent="0.4">
      <c r="B25" s="50" t="s">
        <v>48</v>
      </c>
      <c r="C25" s="45" t="s">
        <v>38</v>
      </c>
      <c r="D25" s="51" t="s">
        <v>37</v>
      </c>
      <c r="E25" s="43">
        <v>4</v>
      </c>
      <c r="F25" s="93"/>
      <c r="G25" s="94"/>
      <c r="H25" s="67"/>
      <c r="I25" s="105"/>
    </row>
    <row r="26" spans="2:11" ht="15" thickBot="1" x14ac:dyDescent="0.4">
      <c r="B26" s="107" t="s">
        <v>49</v>
      </c>
      <c r="C26" s="108"/>
      <c r="D26" s="49" t="s">
        <v>42</v>
      </c>
      <c r="E26" s="7">
        <v>4</v>
      </c>
      <c r="F26" s="65">
        <v>29</v>
      </c>
      <c r="G26" s="65">
        <f>F26*E26</f>
        <v>116</v>
      </c>
      <c r="H26" s="67"/>
      <c r="I26" s="68">
        <f>H26*E26</f>
        <v>0</v>
      </c>
    </row>
    <row r="27" spans="2:11" ht="37.5" customHeight="1" x14ac:dyDescent="0.35">
      <c r="B27" s="99" t="s">
        <v>52</v>
      </c>
      <c r="C27" s="100"/>
      <c r="D27" s="100"/>
      <c r="E27" s="19">
        <v>6</v>
      </c>
      <c r="F27" s="52">
        <v>55</v>
      </c>
      <c r="G27" s="52">
        <f>F27*E27</f>
        <v>330</v>
      </c>
      <c r="H27" s="69"/>
      <c r="I27" s="70">
        <f>H27*E27</f>
        <v>0</v>
      </c>
      <c r="K27" s="23"/>
    </row>
    <row r="28" spans="2:11" ht="37.5" customHeight="1" x14ac:dyDescent="0.35">
      <c r="B28" s="109" t="s">
        <v>83</v>
      </c>
      <c r="C28" s="109"/>
      <c r="D28" s="109"/>
      <c r="E28" s="109"/>
      <c r="F28" s="110"/>
      <c r="G28" s="56">
        <f>G27+G26+G6</f>
        <v>1657</v>
      </c>
      <c r="H28" s="82"/>
      <c r="I28" s="71">
        <f>I27+I26+I6</f>
        <v>0</v>
      </c>
      <c r="K28" s="23"/>
    </row>
    <row r="29" spans="2:11" x14ac:dyDescent="0.35">
      <c r="B29" s="88" t="s">
        <v>56</v>
      </c>
      <c r="C29" s="88"/>
      <c r="D29" s="88"/>
      <c r="E29" s="88"/>
      <c r="F29" s="88"/>
      <c r="G29" s="88"/>
      <c r="H29" s="28"/>
      <c r="I29" s="20"/>
    </row>
    <row r="30" spans="2:11" x14ac:dyDescent="0.35">
      <c r="B30" s="11" t="s">
        <v>22</v>
      </c>
      <c r="C30" s="2" t="s">
        <v>23</v>
      </c>
      <c r="D30" s="3" t="s">
        <v>24</v>
      </c>
      <c r="E30" s="6">
        <v>1</v>
      </c>
      <c r="F30" s="14">
        <v>52</v>
      </c>
      <c r="G30" s="14">
        <f>F30*E30</f>
        <v>52</v>
      </c>
      <c r="H30" s="72"/>
      <c r="I30" s="73">
        <f>H30*E30</f>
        <v>0</v>
      </c>
      <c r="K30" s="23"/>
    </row>
    <row r="31" spans="2:11" x14ac:dyDescent="0.35">
      <c r="B31" s="88" t="s">
        <v>57</v>
      </c>
      <c r="C31" s="88"/>
      <c r="D31" s="88"/>
      <c r="E31" s="88"/>
      <c r="F31" s="88"/>
      <c r="G31" s="88"/>
      <c r="H31" s="61"/>
      <c r="I31" s="20"/>
    </row>
    <row r="32" spans="2:11" x14ac:dyDescent="0.35">
      <c r="B32" s="12" t="s">
        <v>10</v>
      </c>
      <c r="C32" s="12" t="s">
        <v>9</v>
      </c>
      <c r="D32" s="12" t="s">
        <v>8</v>
      </c>
      <c r="E32" s="21"/>
      <c r="F32" s="22"/>
      <c r="G32" s="22"/>
      <c r="H32" s="22"/>
      <c r="I32" s="17"/>
    </row>
    <row r="33" spans="2:10" ht="29" x14ac:dyDescent="0.35">
      <c r="B33" s="8" t="s">
        <v>43</v>
      </c>
      <c r="C33" s="111" t="s">
        <v>44</v>
      </c>
      <c r="D33" s="10" t="s">
        <v>45</v>
      </c>
      <c r="E33" s="9">
        <v>2</v>
      </c>
      <c r="F33" s="113">
        <v>72</v>
      </c>
      <c r="G33" s="113">
        <v>72</v>
      </c>
      <c r="H33" s="118"/>
      <c r="I33" s="118">
        <f>H33</f>
        <v>0</v>
      </c>
    </row>
    <row r="34" spans="2:10" ht="43.5" x14ac:dyDescent="0.35">
      <c r="B34" s="5" t="s">
        <v>46</v>
      </c>
      <c r="C34" s="112"/>
      <c r="D34" s="5" t="s">
        <v>47</v>
      </c>
      <c r="E34" s="24">
        <v>1</v>
      </c>
      <c r="F34" s="114"/>
      <c r="G34" s="114"/>
      <c r="H34" s="118"/>
      <c r="I34" s="119"/>
    </row>
    <row r="35" spans="2:10" x14ac:dyDescent="0.35">
      <c r="B35" s="88" t="s">
        <v>79</v>
      </c>
      <c r="C35" s="88"/>
      <c r="D35" s="88"/>
      <c r="E35" s="88"/>
      <c r="F35" s="88"/>
      <c r="G35" s="88"/>
      <c r="H35" s="88"/>
      <c r="I35" s="88"/>
    </row>
    <row r="36" spans="2:10" ht="58" x14ac:dyDescent="0.35">
      <c r="B36" s="12" t="s">
        <v>10</v>
      </c>
      <c r="C36" s="12" t="s">
        <v>9</v>
      </c>
      <c r="D36" s="12" t="s">
        <v>8</v>
      </c>
      <c r="E36" s="12" t="s">
        <v>7</v>
      </c>
      <c r="F36" s="13" t="s">
        <v>2</v>
      </c>
      <c r="G36" s="13" t="s">
        <v>51</v>
      </c>
      <c r="H36" s="63" t="s">
        <v>61</v>
      </c>
      <c r="I36" s="13" t="s">
        <v>54</v>
      </c>
    </row>
    <row r="37" spans="2:10" x14ac:dyDescent="0.35">
      <c r="B37" s="89" t="s">
        <v>19</v>
      </c>
      <c r="C37" s="91" t="s">
        <v>39</v>
      </c>
      <c r="D37" s="4" t="s">
        <v>20</v>
      </c>
      <c r="E37" s="59">
        <v>4</v>
      </c>
      <c r="F37" s="113">
        <v>192</v>
      </c>
      <c r="G37" s="113">
        <f>F37</f>
        <v>192</v>
      </c>
      <c r="H37" s="123"/>
      <c r="I37" s="123">
        <f>H37</f>
        <v>0</v>
      </c>
    </row>
    <row r="38" spans="2:10" ht="15" thickBot="1" x14ac:dyDescent="0.4">
      <c r="B38" s="120"/>
      <c r="C38" s="121"/>
      <c r="D38" s="3" t="s">
        <v>40</v>
      </c>
      <c r="E38" s="16">
        <v>2</v>
      </c>
      <c r="F38" s="122"/>
      <c r="G38" s="122"/>
      <c r="H38" s="124"/>
      <c r="I38" s="124"/>
    </row>
    <row r="39" spans="2:10" ht="73.5" customHeight="1" thickBot="1" x14ac:dyDescent="0.4">
      <c r="B39" s="125" t="s">
        <v>80</v>
      </c>
      <c r="C39" s="126"/>
      <c r="D39" s="126"/>
      <c r="E39" s="126"/>
      <c r="F39" s="126"/>
      <c r="G39" s="55">
        <f>G33+G30+G27+G26+G6+G37</f>
        <v>1973</v>
      </c>
      <c r="H39" s="30"/>
      <c r="I39" s="74">
        <f>I6+I26+I27+I30+I33+I37</f>
        <v>0</v>
      </c>
    </row>
    <row r="40" spans="2:10" ht="29" customHeight="1" x14ac:dyDescent="0.35">
      <c r="B40" s="127" t="s">
        <v>81</v>
      </c>
      <c r="C40" s="128"/>
      <c r="D40" s="128"/>
      <c r="E40" s="128"/>
      <c r="F40" s="128"/>
      <c r="G40" s="128"/>
      <c r="H40" s="128"/>
      <c r="I40" s="128"/>
      <c r="J40" s="25"/>
    </row>
    <row r="41" spans="2:10" ht="57" customHeight="1" x14ac:dyDescent="0.35">
      <c r="B41" s="129" t="s">
        <v>53</v>
      </c>
      <c r="C41" s="130"/>
      <c r="D41" s="131"/>
      <c r="E41" s="63" t="s">
        <v>58</v>
      </c>
      <c r="F41" s="63" t="s">
        <v>2</v>
      </c>
      <c r="G41" s="63" t="s">
        <v>51</v>
      </c>
      <c r="H41" s="63" t="s">
        <v>61</v>
      </c>
      <c r="I41" s="63" t="s">
        <v>54</v>
      </c>
    </row>
    <row r="42" spans="2:10" ht="56.5" customHeight="1" x14ac:dyDescent="0.35">
      <c r="B42" s="115" t="s">
        <v>63</v>
      </c>
      <c r="C42" s="116"/>
      <c r="D42" s="117"/>
      <c r="E42" s="59">
        <v>6</v>
      </c>
      <c r="F42" s="62">
        <v>572</v>
      </c>
      <c r="G42" s="62">
        <f>F42*E42</f>
        <v>3432</v>
      </c>
      <c r="H42" s="75"/>
      <c r="I42" s="75">
        <f>H42*E42</f>
        <v>0</v>
      </c>
    </row>
    <row r="43" spans="2:10" ht="45.5" customHeight="1" x14ac:dyDescent="0.35">
      <c r="B43" s="115" t="s">
        <v>64</v>
      </c>
      <c r="C43" s="116"/>
      <c r="D43" s="117"/>
      <c r="E43" s="16">
        <v>1</v>
      </c>
      <c r="F43" s="62">
        <v>57.5</v>
      </c>
      <c r="G43" s="62">
        <f t="shared" ref="G43:G55" si="0">F43*E43</f>
        <v>57.5</v>
      </c>
      <c r="H43" s="75"/>
      <c r="I43" s="75">
        <f t="shared" ref="I43:I56" si="1">H43*E43</f>
        <v>0</v>
      </c>
    </row>
    <row r="44" spans="2:10" ht="47.5" customHeight="1" x14ac:dyDescent="0.35">
      <c r="B44" s="115" t="s">
        <v>65</v>
      </c>
      <c r="C44" s="116"/>
      <c r="D44" s="117"/>
      <c r="E44" s="16">
        <v>1</v>
      </c>
      <c r="F44" s="62">
        <v>57.5</v>
      </c>
      <c r="G44" s="62">
        <f t="shared" si="0"/>
        <v>57.5</v>
      </c>
      <c r="H44" s="75"/>
      <c r="I44" s="75">
        <f t="shared" si="1"/>
        <v>0</v>
      </c>
    </row>
    <row r="45" spans="2:10" ht="28.5" customHeight="1" x14ac:dyDescent="0.35">
      <c r="B45" s="115" t="s">
        <v>66</v>
      </c>
      <c r="C45" s="116"/>
      <c r="D45" s="117"/>
      <c r="E45" s="16">
        <v>2</v>
      </c>
      <c r="F45" s="62">
        <v>76.8</v>
      </c>
      <c r="G45" s="62">
        <f t="shared" si="0"/>
        <v>153.6</v>
      </c>
      <c r="H45" s="75"/>
      <c r="I45" s="75">
        <f t="shared" si="1"/>
        <v>0</v>
      </c>
    </row>
    <row r="46" spans="2:10" ht="46.5" customHeight="1" x14ac:dyDescent="0.35">
      <c r="B46" s="115" t="s">
        <v>67</v>
      </c>
      <c r="C46" s="116"/>
      <c r="D46" s="117"/>
      <c r="E46" s="16">
        <v>1</v>
      </c>
      <c r="F46" s="62">
        <v>715</v>
      </c>
      <c r="G46" s="62">
        <f t="shared" si="0"/>
        <v>715</v>
      </c>
      <c r="H46" s="75"/>
      <c r="I46" s="75">
        <f t="shared" si="1"/>
        <v>0</v>
      </c>
    </row>
    <row r="47" spans="2:10" ht="48" customHeight="1" x14ac:dyDescent="0.35">
      <c r="B47" s="133" t="s">
        <v>68</v>
      </c>
      <c r="C47" s="133"/>
      <c r="D47" s="133"/>
      <c r="E47" s="16">
        <v>2</v>
      </c>
      <c r="F47" s="62">
        <v>867</v>
      </c>
      <c r="G47" s="62">
        <f t="shared" si="0"/>
        <v>1734</v>
      </c>
      <c r="H47" s="75"/>
      <c r="I47" s="75">
        <f t="shared" si="1"/>
        <v>0</v>
      </c>
    </row>
    <row r="48" spans="2:10" ht="32.5" customHeight="1" x14ac:dyDescent="0.35">
      <c r="B48" s="133" t="s">
        <v>69</v>
      </c>
      <c r="C48" s="133"/>
      <c r="D48" s="133"/>
      <c r="E48" s="16">
        <v>1</v>
      </c>
      <c r="F48" s="62">
        <v>1938</v>
      </c>
      <c r="G48" s="62">
        <f t="shared" si="0"/>
        <v>1938</v>
      </c>
      <c r="H48" s="75"/>
      <c r="I48" s="75">
        <f t="shared" si="1"/>
        <v>0</v>
      </c>
    </row>
    <row r="49" spans="2:10" ht="26.5" customHeight="1" x14ac:dyDescent="0.35">
      <c r="B49" s="133" t="s">
        <v>70</v>
      </c>
      <c r="C49" s="133"/>
      <c r="D49" s="133"/>
      <c r="E49" s="16">
        <v>1</v>
      </c>
      <c r="F49" s="62">
        <v>760</v>
      </c>
      <c r="G49" s="62">
        <f t="shared" si="0"/>
        <v>760</v>
      </c>
      <c r="H49" s="75"/>
      <c r="I49" s="75">
        <f t="shared" si="1"/>
        <v>0</v>
      </c>
    </row>
    <row r="50" spans="2:10" ht="59.5" customHeight="1" x14ac:dyDescent="0.35">
      <c r="B50" s="133" t="s">
        <v>71</v>
      </c>
      <c r="C50" s="133"/>
      <c r="D50" s="133"/>
      <c r="E50" s="16">
        <v>1</v>
      </c>
      <c r="F50" s="62">
        <v>2643</v>
      </c>
      <c r="G50" s="62">
        <f t="shared" si="0"/>
        <v>2643</v>
      </c>
      <c r="H50" s="75"/>
      <c r="I50" s="75">
        <f t="shared" si="1"/>
        <v>0</v>
      </c>
    </row>
    <row r="51" spans="2:10" ht="65" customHeight="1" x14ac:dyDescent="0.35">
      <c r="B51" s="134" t="s">
        <v>72</v>
      </c>
      <c r="C51" s="135"/>
      <c r="D51" s="136"/>
      <c r="E51" s="64">
        <v>2</v>
      </c>
      <c r="F51" s="62">
        <v>145</v>
      </c>
      <c r="G51" s="62">
        <f t="shared" si="0"/>
        <v>290</v>
      </c>
      <c r="H51" s="75"/>
      <c r="I51" s="75">
        <f t="shared" si="1"/>
        <v>0</v>
      </c>
    </row>
    <row r="52" spans="2:10" ht="83.5" customHeight="1" x14ac:dyDescent="0.35">
      <c r="B52" s="133" t="s">
        <v>73</v>
      </c>
      <c r="C52" s="133"/>
      <c r="D52" s="133"/>
      <c r="E52" s="16">
        <v>3</v>
      </c>
      <c r="F52" s="62">
        <v>1072</v>
      </c>
      <c r="G52" s="62">
        <f t="shared" si="0"/>
        <v>3216</v>
      </c>
      <c r="H52" s="75"/>
      <c r="I52" s="75">
        <f t="shared" si="1"/>
        <v>0</v>
      </c>
    </row>
    <row r="53" spans="2:10" ht="66" customHeight="1" x14ac:dyDescent="0.35">
      <c r="B53" s="115" t="s">
        <v>74</v>
      </c>
      <c r="C53" s="116"/>
      <c r="D53" s="117"/>
      <c r="E53" s="16">
        <v>2</v>
      </c>
      <c r="F53" s="62">
        <v>674.5</v>
      </c>
      <c r="G53" s="62">
        <f t="shared" si="0"/>
        <v>1349</v>
      </c>
      <c r="H53" s="75"/>
      <c r="I53" s="75">
        <f t="shared" si="1"/>
        <v>0</v>
      </c>
    </row>
    <row r="54" spans="2:10" ht="94.5" customHeight="1" x14ac:dyDescent="0.35">
      <c r="B54" s="133" t="s">
        <v>75</v>
      </c>
      <c r="C54" s="133"/>
      <c r="D54" s="133"/>
      <c r="E54" s="16">
        <v>1</v>
      </c>
      <c r="F54" s="62">
        <v>1129.8</v>
      </c>
      <c r="G54" s="62">
        <f t="shared" si="0"/>
        <v>1129.8</v>
      </c>
      <c r="H54" s="75"/>
      <c r="I54" s="75">
        <f t="shared" si="1"/>
        <v>0</v>
      </c>
    </row>
    <row r="55" spans="2:10" ht="26.5" customHeight="1" x14ac:dyDescent="0.35">
      <c r="B55" s="133" t="s">
        <v>77</v>
      </c>
      <c r="C55" s="133"/>
      <c r="D55" s="133"/>
      <c r="E55" s="16">
        <v>1</v>
      </c>
      <c r="F55" s="62">
        <v>269.77999999999997</v>
      </c>
      <c r="G55" s="62">
        <f t="shared" si="0"/>
        <v>269.77999999999997</v>
      </c>
      <c r="H55" s="75"/>
      <c r="I55" s="75">
        <f t="shared" si="1"/>
        <v>0</v>
      </c>
    </row>
    <row r="56" spans="2:10" ht="32.5" customHeight="1" x14ac:dyDescent="0.35">
      <c r="B56" s="132" t="s">
        <v>76</v>
      </c>
      <c r="C56" s="132"/>
      <c r="D56" s="132"/>
      <c r="E56" s="58">
        <v>1</v>
      </c>
      <c r="F56" s="60">
        <v>134.82</v>
      </c>
      <c r="G56" s="60">
        <v>134.82</v>
      </c>
      <c r="H56" s="76"/>
      <c r="I56" s="76">
        <f t="shared" si="1"/>
        <v>0</v>
      </c>
    </row>
    <row r="57" spans="2:10" ht="26" customHeight="1" x14ac:dyDescent="0.35">
      <c r="B57" s="109" t="s">
        <v>59</v>
      </c>
      <c r="C57" s="109"/>
      <c r="D57" s="109"/>
      <c r="E57" s="109"/>
      <c r="F57" s="110"/>
      <c r="G57" s="66">
        <f>SUM(G42:G56)</f>
        <v>17880</v>
      </c>
      <c r="H57" s="27"/>
      <c r="I57" s="77">
        <f>SUM(I42:I56)</f>
        <v>0</v>
      </c>
    </row>
    <row r="58" spans="2:10" ht="26" customHeight="1" thickBot="1" x14ac:dyDescent="0.4">
      <c r="B58" s="88" t="s">
        <v>82</v>
      </c>
      <c r="C58" s="88"/>
      <c r="D58" s="88"/>
      <c r="E58" s="88"/>
      <c r="F58" s="88"/>
      <c r="G58" s="88"/>
      <c r="H58" s="88"/>
      <c r="I58" s="88"/>
    </row>
    <row r="59" spans="2:10" ht="26" customHeight="1" thickBot="1" x14ac:dyDescent="0.4">
      <c r="B59" s="138" t="s">
        <v>62</v>
      </c>
      <c r="C59" s="138"/>
      <c r="D59" s="138"/>
      <c r="E59" s="138"/>
      <c r="F59" s="53">
        <v>1022</v>
      </c>
      <c r="G59" s="54">
        <f>F59</f>
        <v>1022</v>
      </c>
      <c r="H59" s="78"/>
      <c r="I59" s="79">
        <f>H59</f>
        <v>0</v>
      </c>
    </row>
    <row r="60" spans="2:10" ht="55.5" customHeight="1" x14ac:dyDescent="0.35">
      <c r="B60" s="139" t="s">
        <v>84</v>
      </c>
      <c r="C60" s="140"/>
      <c r="D60" s="140"/>
      <c r="E60" s="140"/>
      <c r="F60" s="141"/>
      <c r="G60" s="34">
        <f>G6+G26+G27+G33+G59</f>
        <v>2751</v>
      </c>
      <c r="H60" s="34"/>
      <c r="I60" s="80">
        <f>I6+I26+I27+I33+I59</f>
        <v>0</v>
      </c>
    </row>
    <row r="61" spans="2:10" ht="15" thickBot="1" x14ac:dyDescent="0.4">
      <c r="B61" s="142" t="s">
        <v>78</v>
      </c>
      <c r="C61" s="142"/>
      <c r="D61" s="142"/>
      <c r="E61" s="142"/>
      <c r="F61" s="142"/>
      <c r="G61" s="142"/>
      <c r="H61" s="142"/>
      <c r="I61" s="142"/>
    </row>
    <row r="62" spans="2:10" ht="15" thickBot="1" x14ac:dyDescent="0.4">
      <c r="B62" s="143" t="s">
        <v>3</v>
      </c>
      <c r="C62" s="144"/>
      <c r="D62" s="144"/>
      <c r="E62" s="32">
        <v>2</v>
      </c>
      <c r="F62" s="31">
        <v>2000</v>
      </c>
      <c r="G62" s="31">
        <f>F62*E62</f>
        <v>4000</v>
      </c>
      <c r="H62" s="29">
        <v>2000</v>
      </c>
      <c r="I62" s="26">
        <f>H62*E62</f>
        <v>4000</v>
      </c>
    </row>
    <row r="63" spans="2:10" ht="39.5" customHeight="1" thickBot="1" x14ac:dyDescent="0.4">
      <c r="B63" s="137" t="s">
        <v>60</v>
      </c>
      <c r="C63" s="137"/>
      <c r="D63" s="137"/>
      <c r="E63" s="137"/>
      <c r="F63" s="137"/>
      <c r="G63" s="33">
        <f>G39+G57+G60+G62</f>
        <v>26604</v>
      </c>
      <c r="H63" s="33"/>
      <c r="I63" s="81">
        <f>I62+I60+I57+I39</f>
        <v>4000</v>
      </c>
      <c r="J63" s="15"/>
    </row>
    <row r="65" spans="2:9" x14ac:dyDescent="0.35">
      <c r="G65" s="85" t="s">
        <v>90</v>
      </c>
      <c r="H65" s="85"/>
      <c r="I65" s="85"/>
    </row>
    <row r="67" spans="2:9" x14ac:dyDescent="0.35">
      <c r="G67" s="86" t="s">
        <v>91</v>
      </c>
      <c r="H67" s="85"/>
      <c r="I67" s="85"/>
    </row>
    <row r="69" spans="2:9" x14ac:dyDescent="0.35">
      <c r="B69" s="83" t="s">
        <v>87</v>
      </c>
      <c r="C69" s="83"/>
      <c r="D69" s="83"/>
      <c r="E69" s="83"/>
      <c r="F69" s="83"/>
      <c r="G69" s="83"/>
      <c r="H69" s="83"/>
      <c r="I69" s="83"/>
    </row>
    <row r="71" spans="2:9" x14ac:dyDescent="0.35">
      <c r="B71" s="83" t="s">
        <v>88</v>
      </c>
      <c r="C71" s="83"/>
      <c r="D71" s="83"/>
      <c r="E71" s="83"/>
      <c r="F71" s="83"/>
      <c r="G71" s="83"/>
      <c r="H71" s="83"/>
      <c r="I71" s="83"/>
    </row>
    <row r="73" spans="2:9" ht="32.5" customHeight="1" x14ac:dyDescent="0.35">
      <c r="B73" s="84" t="s">
        <v>89</v>
      </c>
      <c r="C73" s="83"/>
      <c r="D73" s="83"/>
      <c r="E73" s="83"/>
      <c r="F73" s="83"/>
      <c r="G73" s="83"/>
      <c r="H73" s="83"/>
      <c r="I73" s="83"/>
    </row>
  </sheetData>
  <sheetProtection algorithmName="SHA-512" hashValue="8Ihx4ouQ8E5KWwKZrK+xiugtatKc2iOzINjeOAVC3RN187SzoWUJb6v+RjxhIuCNfqclS/OoqmljfLdGR8aCMg==" saltValue="MHQjjiCkPEqX9HFyCdqugA==" spinCount="100000" sheet="1" objects="1" scenarios="1"/>
  <mergeCells count="69">
    <mergeCell ref="B63:F63"/>
    <mergeCell ref="B57:F57"/>
    <mergeCell ref="B58:I58"/>
    <mergeCell ref="B59:E59"/>
    <mergeCell ref="B60:F60"/>
    <mergeCell ref="B61:I61"/>
    <mergeCell ref="B62:D62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44:D44"/>
    <mergeCell ref="H33:H34"/>
    <mergeCell ref="I33:I34"/>
    <mergeCell ref="B35:I35"/>
    <mergeCell ref="B37:B38"/>
    <mergeCell ref="C37:C38"/>
    <mergeCell ref="F37:F38"/>
    <mergeCell ref="G37:G38"/>
    <mergeCell ref="H37:H38"/>
    <mergeCell ref="I37:I38"/>
    <mergeCell ref="B39:F39"/>
    <mergeCell ref="B40:I40"/>
    <mergeCell ref="B41:D41"/>
    <mergeCell ref="B42:D42"/>
    <mergeCell ref="B43:D43"/>
    <mergeCell ref="B28:F28"/>
    <mergeCell ref="B29:G29"/>
    <mergeCell ref="B31:G31"/>
    <mergeCell ref="C33:C34"/>
    <mergeCell ref="F33:F34"/>
    <mergeCell ref="G33:G34"/>
    <mergeCell ref="B27:D27"/>
    <mergeCell ref="H6:H7"/>
    <mergeCell ref="I6:I25"/>
    <mergeCell ref="B8:B10"/>
    <mergeCell ref="C8:C10"/>
    <mergeCell ref="H8:H10"/>
    <mergeCell ref="B11:B12"/>
    <mergeCell ref="C11:C12"/>
    <mergeCell ref="H11:H12"/>
    <mergeCell ref="B13:B14"/>
    <mergeCell ref="H13:H14"/>
    <mergeCell ref="H16:H20"/>
    <mergeCell ref="B21:B22"/>
    <mergeCell ref="C21:C22"/>
    <mergeCell ref="H21:H22"/>
    <mergeCell ref="B26:C26"/>
    <mergeCell ref="B3:D3"/>
    <mergeCell ref="B4:G4"/>
    <mergeCell ref="B6:B7"/>
    <mergeCell ref="C6:C7"/>
    <mergeCell ref="F6:F25"/>
    <mergeCell ref="G6:G25"/>
    <mergeCell ref="B16:B20"/>
    <mergeCell ref="C16:C20"/>
    <mergeCell ref="B69:I69"/>
    <mergeCell ref="B71:I71"/>
    <mergeCell ref="B73:I73"/>
    <mergeCell ref="G65:I65"/>
    <mergeCell ref="G67:I6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IXB FICHA DE PRECIOS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Cerdeño</cp:lastModifiedBy>
  <cp:lastPrinted>2019-03-25T14:18:14Z</cp:lastPrinted>
  <dcterms:created xsi:type="dcterms:W3CDTF">2019-02-28T13:51:00Z</dcterms:created>
  <dcterms:modified xsi:type="dcterms:W3CDTF">2022-05-26T07:42:48Z</dcterms:modified>
</cp:coreProperties>
</file>