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30 Aseos y vallado CONCIERTOS LLAVE EN MANO\3.Pliego y calendario\"/>
    </mc:Choice>
  </mc:AlternateContent>
  <xr:revisionPtr revIDLastSave="0" documentId="13_ncr:1_{A3D3128C-6FC5-4B6C-8788-4A74C0615DBB}" xr6:coauthVersionLast="47" xr6:coauthVersionMax="47" xr10:uidLastSave="{00000000-0000-0000-0000-000000000000}"/>
  <bookViews>
    <workbookView xWindow="-60" yWindow="-16320" windowWidth="29040" windowHeight="15840" xr2:uid="{A36D569F-2F97-4644-85E0-C17C3EF22CD0}"/>
  </bookViews>
  <sheets>
    <sheet name="22_0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93" i="1" l="1"/>
  <c r="D106" i="1"/>
  <c r="K93" i="1" l="1"/>
  <c r="G77" i="1"/>
  <c r="K77" i="1" s="1"/>
  <c r="K61" i="1" l="1"/>
  <c r="G61" i="1"/>
  <c r="G45" i="1"/>
  <c r="K45" i="1" s="1"/>
  <c r="G29" i="1"/>
  <c r="K29" i="1" s="1"/>
  <c r="K13" i="1"/>
  <c r="G13" i="1"/>
  <c r="G14" i="1"/>
  <c r="G15" i="1"/>
  <c r="G16" i="1"/>
  <c r="G17" i="1"/>
  <c r="G18" i="1"/>
  <c r="G19" i="1"/>
  <c r="I77" i="1" l="1"/>
  <c r="I61" i="1"/>
  <c r="I45" i="1"/>
  <c r="I29" i="1"/>
  <c r="I13" i="1"/>
  <c r="G31" i="1"/>
  <c r="I31" i="1" s="1"/>
  <c r="G10" i="1"/>
  <c r="D108" i="1" s="1"/>
  <c r="G11" i="1"/>
  <c r="G12" i="1"/>
  <c r="K14" i="1"/>
  <c r="K15" i="1"/>
  <c r="K16" i="1"/>
  <c r="K17" i="1"/>
  <c r="K18" i="1"/>
  <c r="K19" i="1"/>
  <c r="G58" i="1"/>
  <c r="K58" i="1" s="1"/>
  <c r="G59" i="1"/>
  <c r="I59" i="1" s="1"/>
  <c r="G60" i="1"/>
  <c r="I60" i="1" s="1"/>
  <c r="G62" i="1"/>
  <c r="I62" i="1" s="1"/>
  <c r="G63" i="1"/>
  <c r="I63" i="1" s="1"/>
  <c r="G64" i="1"/>
  <c r="K64" i="1" s="1"/>
  <c r="G65" i="1"/>
  <c r="I65" i="1" s="1"/>
  <c r="G66" i="1"/>
  <c r="K66" i="1" s="1"/>
  <c r="G67" i="1"/>
  <c r="K67" i="1" s="1"/>
  <c r="G79" i="1"/>
  <c r="I79" i="1" s="1"/>
  <c r="G74" i="1"/>
  <c r="I74" i="1" s="1"/>
  <c r="G95" i="1"/>
  <c r="I95" i="1" s="1"/>
  <c r="G90" i="1"/>
  <c r="I90" i="1" s="1"/>
  <c r="G47" i="1"/>
  <c r="I47" i="1" s="1"/>
  <c r="G42" i="1"/>
  <c r="I42" i="1" s="1"/>
  <c r="G26" i="1"/>
  <c r="I26" i="1" s="1"/>
  <c r="D43" i="1"/>
  <c r="D27" i="1"/>
  <c r="K95" i="1" l="1"/>
  <c r="K42" i="1"/>
  <c r="I67" i="1"/>
  <c r="I66" i="1"/>
  <c r="K65" i="1"/>
  <c r="I64" i="1"/>
  <c r="I58" i="1"/>
  <c r="K60" i="1"/>
  <c r="K47" i="1"/>
  <c r="K59" i="1"/>
  <c r="K12" i="1"/>
  <c r="K63" i="1"/>
  <c r="K74" i="1"/>
  <c r="K62" i="1"/>
  <c r="K79" i="1"/>
  <c r="K90" i="1"/>
  <c r="K31" i="1"/>
  <c r="K26" i="1"/>
  <c r="I15" i="1"/>
  <c r="I19" i="1"/>
  <c r="I16" i="1"/>
  <c r="I18" i="1"/>
  <c r="I14" i="1"/>
  <c r="I17" i="1"/>
  <c r="I12" i="1"/>
  <c r="K10" i="1"/>
  <c r="I10" i="1"/>
  <c r="E91" i="1"/>
  <c r="G75" i="1"/>
  <c r="K70" i="1" l="1"/>
  <c r="I75" i="1"/>
  <c r="K75" i="1"/>
  <c r="G91" i="1"/>
  <c r="I91" i="1" s="1"/>
  <c r="E92" i="1"/>
  <c r="G92" i="1" s="1"/>
  <c r="I92" i="1" s="1"/>
  <c r="I69" i="1"/>
  <c r="G76" i="1" l="1"/>
  <c r="I76" i="1" s="1"/>
  <c r="K91" i="1"/>
  <c r="E94" i="1"/>
  <c r="G78" i="1"/>
  <c r="G43" i="1"/>
  <c r="G27" i="1"/>
  <c r="K76" i="1" l="1"/>
  <c r="I43" i="1"/>
  <c r="K43" i="1"/>
  <c r="I78" i="1"/>
  <c r="K78" i="1"/>
  <c r="K92" i="1"/>
  <c r="I27" i="1"/>
  <c r="K27" i="1"/>
  <c r="G94" i="1"/>
  <c r="I94" i="1" s="1"/>
  <c r="E96" i="1"/>
  <c r="G80" i="1"/>
  <c r="D11" i="1"/>
  <c r="I80" i="1" l="1"/>
  <c r="K80" i="1"/>
  <c r="K11" i="1"/>
  <c r="K22" i="1" s="1"/>
  <c r="I11" i="1"/>
  <c r="I21" i="1" s="1"/>
  <c r="K94" i="1"/>
  <c r="G96" i="1"/>
  <c r="I96" i="1" s="1"/>
  <c r="G30" i="1"/>
  <c r="G28" i="1"/>
  <c r="G46" i="1"/>
  <c r="G44" i="1"/>
  <c r="E97" i="1"/>
  <c r="G97" i="1" s="1"/>
  <c r="I97" i="1" s="1"/>
  <c r="G81" i="1"/>
  <c r="G48" i="1" l="1"/>
  <c r="I44" i="1"/>
  <c r="K44" i="1"/>
  <c r="K96" i="1"/>
  <c r="I46" i="1"/>
  <c r="K46" i="1"/>
  <c r="I81" i="1"/>
  <c r="K81" i="1"/>
  <c r="I30" i="1"/>
  <c r="K30" i="1"/>
  <c r="I28" i="1"/>
  <c r="K28" i="1"/>
  <c r="G32" i="1"/>
  <c r="E98" i="1"/>
  <c r="G82" i="1"/>
  <c r="G49" i="1"/>
  <c r="G33" i="1"/>
  <c r="I49" i="1" l="1"/>
  <c r="K49" i="1"/>
  <c r="K97" i="1"/>
  <c r="I82" i="1"/>
  <c r="K82" i="1"/>
  <c r="I48" i="1"/>
  <c r="K48" i="1"/>
  <c r="I33" i="1"/>
  <c r="K33" i="1"/>
  <c r="I32" i="1"/>
  <c r="K32" i="1"/>
  <c r="G98" i="1"/>
  <c r="I98" i="1" s="1"/>
  <c r="E99" i="1"/>
  <c r="G99" i="1" s="1"/>
  <c r="I99" i="1" s="1"/>
  <c r="G83" i="1"/>
  <c r="G50" i="1"/>
  <c r="G34" i="1"/>
  <c r="I50" i="1" l="1"/>
  <c r="K50" i="1"/>
  <c r="I83" i="1"/>
  <c r="I85" i="1" s="1"/>
  <c r="K83" i="1"/>
  <c r="K86" i="1" s="1"/>
  <c r="K99" i="1"/>
  <c r="K98" i="1"/>
  <c r="I34" i="1"/>
  <c r="K34" i="1"/>
  <c r="G51" i="1"/>
  <c r="G35" i="1"/>
  <c r="K102" i="1" l="1"/>
  <c r="I101" i="1"/>
  <c r="I51" i="1"/>
  <c r="I53" i="1" s="1"/>
  <c r="K51" i="1"/>
  <c r="K54" i="1" s="1"/>
  <c r="I35" i="1"/>
  <c r="I37" i="1" s="1"/>
  <c r="K35" i="1"/>
  <c r="K38" i="1" s="1"/>
  <c r="D104" i="1" l="1"/>
  <c r="D110" i="1"/>
</calcChain>
</file>

<file path=xl/sharedStrings.xml><?xml version="1.0" encoding="utf-8"?>
<sst xmlns="http://schemas.openxmlformats.org/spreadsheetml/2006/main" count="199" uniqueCount="48">
  <si>
    <t>TOTAL OFERTADO (*)</t>
  </si>
  <si>
    <t>WC Químico unipersonal sin necesidad de acometida.</t>
  </si>
  <si>
    <t>ml</t>
  </si>
  <si>
    <t>ud</t>
  </si>
  <si>
    <t>Valla Alta (instalada)</t>
  </si>
  <si>
    <t>Valla Peatonal inclinada y no (instalada)</t>
  </si>
  <si>
    <t>Rafia (90% opacidad minimo)</t>
  </si>
  <si>
    <t>UD</t>
  </si>
  <si>
    <t>Urinario multiposición autónomo</t>
  </si>
  <si>
    <t>Lavamanos múltiple de conexión a red</t>
  </si>
  <si>
    <t>Lavamanos multiposición autónomo</t>
  </si>
  <si>
    <t>WC Módulo  PMR con acometida.</t>
  </si>
  <si>
    <t xml:space="preserve"> En ..........................., a ........ de .............................. de 20...</t>
  </si>
  <si>
    <t xml:space="preserve">           </t>
  </si>
  <si>
    <t xml:space="preserve"> Fdo.: ..........................................................</t>
  </si>
  <si>
    <t>(Firma y sello de la empresa)</t>
  </si>
  <si>
    <r>
      <t xml:space="preserve">UBICACIÓN: </t>
    </r>
    <r>
      <rPr>
        <sz val="10"/>
        <color rgb="FF000000"/>
        <rFont val="Barlow"/>
      </rPr>
      <t>IFEMA MADRID</t>
    </r>
  </si>
  <si>
    <t>Aforo hasta 15000 personas</t>
  </si>
  <si>
    <t>Aforo de 15000 a 30000 personas</t>
  </si>
  <si>
    <t>Q
(a)</t>
  </si>
  <si>
    <t>Total anual ofertado</t>
  </si>
  <si>
    <t>PRESUPUESTO MÁXIMO DE LICITACIÓN</t>
  </si>
  <si>
    <t>(*) Esta cifra será la que deberá reflejarse en el Anexo IX-A MODELO DE OFERTA ECONÓMICA del Pliego de Clausulas Administrativas Particulares</t>
  </si>
  <si>
    <t>DÍAS DE USO ANUALES ESTIMADOS</t>
  </si>
  <si>
    <t>EVENTOS ANUALES ESTIMADOS</t>
  </si>
  <si>
    <r>
      <rPr>
        <b/>
        <sz val="10"/>
        <color theme="4"/>
        <rFont val="Barlow"/>
      </rPr>
      <t xml:space="preserve">Subtotal anual máximo
</t>
    </r>
    <r>
      <rPr>
        <sz val="10"/>
        <color theme="4"/>
        <rFont val="Barlow"/>
      </rPr>
      <t>(1 día de uso del mismo montaje en 3 eventos/año)</t>
    </r>
  </si>
  <si>
    <t>WC / URINARIOS  / LAVAMANOS / VALLAS / RAFIA</t>
  </si>
  <si>
    <t>Puesto unitario WC (Módulo mín. 14 puestos)</t>
  </si>
  <si>
    <t>WC Módulo  PMR autónomo</t>
  </si>
  <si>
    <t>WC Químico unipersonal sin necesidad de acometida</t>
  </si>
  <si>
    <t>WC Módulo  PMR con acometida</t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</si>
  <si>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(Por día de uso del mismo montaje)</t>
    </r>
  </si>
  <si>
    <r>
      <rPr>
        <b/>
        <sz val="10"/>
        <color theme="4"/>
        <rFont val="Barlow"/>
      </rPr>
      <t xml:space="preserve">Subtotal anual máximo
</t>
    </r>
    <r>
      <rPr>
        <sz val="10"/>
        <color theme="4"/>
        <rFont val="Barlow"/>
      </rPr>
      <t>(2 días de uso del mismo montaje en 1 evento/año)</t>
    </r>
  </si>
  <si>
    <r>
      <rPr>
        <b/>
        <sz val="10"/>
        <color theme="4"/>
        <rFont val="Barlow"/>
      </rPr>
      <t>Total días de uso estimados</t>
    </r>
    <r>
      <rPr>
        <sz val="10"/>
        <color theme="4"/>
        <rFont val="Barlow"/>
      </rPr>
      <t xml:space="preserve">
(</t>
    </r>
    <r>
      <rPr>
        <b/>
        <sz val="10"/>
        <color theme="4"/>
        <rFont val="Barlow"/>
      </rPr>
      <t>D</t>
    </r>
    <r>
      <rPr>
        <sz val="10"/>
        <color theme="4"/>
        <rFont val="Barlow"/>
      </rPr>
      <t xml:space="preserve"> = b x c)</t>
    </r>
  </si>
  <si>
    <r>
      <rPr>
        <b/>
        <sz val="10"/>
        <color theme="4"/>
        <rFont val="Barlow"/>
      </rPr>
      <t xml:space="preserve">Subtotal anual máximo estimado
</t>
    </r>
    <r>
      <rPr>
        <sz val="10"/>
        <color theme="4"/>
        <rFont val="Barlow"/>
      </rPr>
      <t>(1 día de uso del mismo montaje en 2 eventos/año)</t>
    </r>
  </si>
  <si>
    <r>
      <rPr>
        <b/>
        <sz val="10"/>
        <color theme="4"/>
        <rFont val="Barlow"/>
      </rPr>
      <t xml:space="preserve">Subtotal anual máximo estimado
</t>
    </r>
    <r>
      <rPr>
        <sz val="10"/>
        <color theme="4"/>
        <rFont val="Barlow"/>
      </rPr>
      <t>(2 días de uso del mismo montaje en 1 evento/año)</t>
    </r>
  </si>
  <si>
    <t>Nº eventos / año de 1 día de uso del mismo montaje
(b)</t>
  </si>
  <si>
    <t>Días de uso del mismo montaje
(c)</t>
  </si>
  <si>
    <t>Nº eventos / año de 3 o más días de uso del mismo montaje
(b)</t>
  </si>
  <si>
    <r>
      <rPr>
        <b/>
        <sz val="10"/>
        <color theme="4"/>
        <rFont val="Barlow"/>
      </rPr>
      <t xml:space="preserve">Subtotal anual máximo
</t>
    </r>
    <r>
      <rPr>
        <sz val="10"/>
        <color theme="4"/>
        <rFont val="Barlow"/>
      </rPr>
      <t>(3 días de uso del mismo montaje en 1 evento/año)</t>
    </r>
  </si>
  <si>
    <t>Nº eventos / año de 2 días de uso del mismo montaje
(b)</t>
  </si>
  <si>
    <r>
      <t xml:space="preserve">SUBTOTAL ANUAL OFERTADO
</t>
    </r>
    <r>
      <rPr>
        <sz val="10"/>
        <color theme="4"/>
        <rFont val="Barlow"/>
      </rPr>
      <t>(1 día de uso del mismo montaje en 2 eventos/año)</t>
    </r>
    <r>
      <rPr>
        <b/>
        <sz val="10"/>
        <color theme="4"/>
        <rFont val="Barlow"/>
      </rPr>
      <t xml:space="preserve">
(a X D x e)</t>
    </r>
  </si>
  <si>
    <r>
      <t xml:space="preserve">IMPORTE UNITARIO OFERTADO
</t>
    </r>
    <r>
      <rPr>
        <sz val="10"/>
        <color theme="4"/>
        <rFont val="Barlow"/>
      </rPr>
      <t xml:space="preserve">(Por día de uso del mismo montaje) 
</t>
    </r>
    <r>
      <rPr>
        <b/>
        <sz val="10"/>
        <color theme="4"/>
        <rFont val="Barlow"/>
      </rPr>
      <t>(e)</t>
    </r>
  </si>
  <si>
    <r>
      <t xml:space="preserve">SUBTOTAL ANUAL OFERTADO
</t>
    </r>
    <r>
      <rPr>
        <sz val="10"/>
        <color theme="4"/>
        <rFont val="Barlow"/>
      </rPr>
      <t>(2 días de uso del mismo montaje en 1 evento/año)</t>
    </r>
    <r>
      <rPr>
        <b/>
        <sz val="10"/>
        <color theme="4"/>
        <rFont val="Barlow"/>
      </rPr>
      <t xml:space="preserve">
(a X D x e)</t>
    </r>
  </si>
  <si>
    <r>
      <t xml:space="preserve">SUBTOTAL ANUAL OFERTADO
</t>
    </r>
    <r>
      <rPr>
        <sz val="10"/>
        <color theme="4"/>
        <rFont val="Barlow"/>
      </rPr>
      <t>(1 día de uso del mismo montaje en 3 eventos/año)</t>
    </r>
    <r>
      <rPr>
        <b/>
        <sz val="10"/>
        <color theme="4"/>
        <rFont val="Barlow"/>
      </rPr>
      <t xml:space="preserve">
(a X D x e)</t>
    </r>
  </si>
  <si>
    <r>
      <t xml:space="preserve">SUBTOTAL ANUAL OFERTADO
</t>
    </r>
    <r>
      <rPr>
        <sz val="10"/>
        <color theme="4"/>
        <rFont val="Barlow"/>
      </rPr>
      <t>(3 días de uso del mismo montaje en 1 evento/año)</t>
    </r>
    <r>
      <rPr>
        <b/>
        <sz val="10"/>
        <color theme="4"/>
        <rFont val="Barlow"/>
      </rPr>
      <t xml:space="preserve">
(a X D x e)</t>
    </r>
  </si>
  <si>
    <r>
      <rPr>
        <b/>
        <sz val="10"/>
        <color theme="4"/>
        <rFont val="Barlow"/>
      </rPr>
      <t xml:space="preserve">Subtotal anual máximo estimado
</t>
    </r>
    <r>
      <rPr>
        <sz val="10"/>
        <color theme="4"/>
        <rFont val="Barlow"/>
      </rPr>
      <t>(3 días de uso del mismo montaje en 1 evento/año)</t>
    </r>
  </si>
  <si>
    <r>
      <rPr>
        <u/>
        <sz val="10"/>
        <color theme="1"/>
        <rFont val="Barlow"/>
      </rPr>
      <t>NOTA</t>
    </r>
    <r>
      <rPr>
        <sz val="10"/>
        <color theme="1"/>
        <rFont val="Barlow"/>
      </rPr>
      <t>:
- Se deberán cumplimentar únicamente las celdas sombreadas en color salmón. 
- Los precios unitarios incluirán la parte proporcional de vaciado, limpieza, desinfección y reposición de producto químico y agua de los equipos autónomos; así como, mantenimiento, personal y transporte.
- Los precios unitarios que se incorporen en este anexo corresponderán a los días de prestación efectiva de servicio por el uso del equipamiento de un mismo montaje.
- Los precios unitarios incluirán todos los costes directos e indirectos necesarios para la prestación del servicio, incluyendo los salariales, medios técnicos, materiales y de cualquier otra índole.
- Serán excluídas aquellas ofertas que superen los importes máximos unitarios citados en el documento y, como consecuencia de ello, tampoco podrá superar el presupuesto tipo de licitación.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</si>
</sst>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4183B"/>
      <name val="Barlow"/>
    </font>
    <font>
      <sz val="10"/>
      <color theme="1"/>
      <name val="Barlow"/>
    </font>
    <font>
      <b/>
      <sz val="10"/>
      <name val="Barlow"/>
    </font>
    <font>
      <b/>
      <sz val="10"/>
      <color rgb="FF000000"/>
      <name val="Barlow"/>
    </font>
    <font>
      <sz val="10"/>
      <color rgb="FF000000"/>
      <name val="Barlow"/>
    </font>
    <font>
      <b/>
      <sz val="10"/>
      <color rgb="FFFF0000"/>
      <name val="Barlow"/>
    </font>
    <font>
      <b/>
      <sz val="10"/>
      <color theme="4"/>
      <name val="Barlow"/>
    </font>
    <font>
      <sz val="10"/>
      <color theme="4"/>
      <name val="Barlow"/>
    </font>
    <font>
      <sz val="10"/>
      <name val="Barlow"/>
    </font>
    <font>
      <b/>
      <u/>
      <sz val="10"/>
      <color rgb="FFFF0000"/>
      <name val="Barlow"/>
    </font>
    <font>
      <u/>
      <sz val="10"/>
      <color theme="4"/>
      <name val="Barlow"/>
    </font>
    <font>
      <b/>
      <sz val="10"/>
      <color theme="1"/>
      <name val="Barlow"/>
    </font>
    <font>
      <b/>
      <sz val="10"/>
      <color theme="0"/>
      <name val="Barlow"/>
    </font>
    <font>
      <i/>
      <sz val="10"/>
      <name val="Barlow"/>
    </font>
    <font>
      <sz val="12"/>
      <color theme="1"/>
      <name val="Barlow"/>
    </font>
    <font>
      <i/>
      <sz val="10"/>
      <color rgb="FF000000"/>
      <name val="Barlow"/>
    </font>
    <font>
      <u/>
      <sz val="10"/>
      <color theme="1"/>
      <name val="Barlow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7" fillId="0" borderId="0" xfId="0" applyFont="1" applyAlignment="1" applyProtection="1">
      <alignment vertical="center"/>
    </xf>
    <xf numFmtId="0" fontId="7" fillId="0" borderId="0" xfId="0" applyFont="1" applyAlignment="1" applyProtection="1">
      <alignment horizontal="center" vertical="center"/>
    </xf>
    <xf numFmtId="0" fontId="8" fillId="2" borderId="14" xfId="0" applyFont="1" applyFill="1" applyBorder="1" applyAlignment="1" applyProtection="1">
      <alignment vertical="center"/>
    </xf>
    <xf numFmtId="0" fontId="8" fillId="2" borderId="16" xfId="0" applyFont="1" applyFill="1" applyBorder="1" applyAlignment="1" applyProtection="1">
      <alignment horizontal="center" vertical="center"/>
    </xf>
    <xf numFmtId="0" fontId="8" fillId="2" borderId="15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15" xfId="0" applyFont="1" applyBorder="1" applyAlignment="1" applyProtection="1">
      <alignment horizontal="center" vertical="center" wrapText="1"/>
    </xf>
    <xf numFmtId="164" fontId="3" fillId="4" borderId="13" xfId="0" applyNumberFormat="1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left" vertical="center"/>
    </xf>
    <xf numFmtId="0" fontId="6" fillId="4" borderId="17" xfId="0" applyFont="1" applyFill="1" applyBorder="1" applyAlignment="1" applyProtection="1">
      <alignment horizontal="center" vertical="center"/>
    </xf>
    <xf numFmtId="164" fontId="3" fillId="4" borderId="9" xfId="0" applyNumberFormat="1" applyFont="1" applyFill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left" vertical="center"/>
    </xf>
    <xf numFmtId="0" fontId="6" fillId="0" borderId="18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164" fontId="3" fillId="4" borderId="11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/>
    </xf>
    <xf numFmtId="3" fontId="3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horizontal="center" vertical="center"/>
    </xf>
    <xf numFmtId="164" fontId="4" fillId="0" borderId="20" xfId="0" applyNumberFormat="1" applyFont="1" applyBorder="1" applyAlignment="1" applyProtection="1">
      <alignment horizontal="center" vertical="center"/>
    </xf>
    <xf numFmtId="164" fontId="13" fillId="0" borderId="20" xfId="0" applyNumberFormat="1" applyFont="1" applyBorder="1" applyAlignment="1" applyProtection="1">
      <alignment vertical="center"/>
    </xf>
    <xf numFmtId="164" fontId="3" fillId="0" borderId="0" xfId="0" applyNumberFormat="1" applyFont="1" applyBorder="1" applyAlignment="1" applyProtection="1">
      <alignment vertical="center"/>
    </xf>
    <xf numFmtId="164" fontId="3" fillId="0" borderId="0" xfId="0" applyNumberFormat="1" applyFont="1" applyBorder="1" applyAlignment="1" applyProtection="1">
      <alignment horizontal="center" vertical="center"/>
    </xf>
    <xf numFmtId="164" fontId="13" fillId="0" borderId="20" xfId="0" applyNumberFormat="1" applyFont="1" applyBorder="1" applyAlignment="1" applyProtection="1">
      <alignment horizontal="center" vertical="center"/>
    </xf>
    <xf numFmtId="164" fontId="4" fillId="0" borderId="0" xfId="0" applyNumberFormat="1" applyFont="1" applyBorder="1" applyAlignment="1" applyProtection="1">
      <alignment horizontal="center" vertical="center"/>
    </xf>
    <xf numFmtId="164" fontId="13" fillId="0" borderId="0" xfId="0" applyNumberFormat="1" applyFont="1" applyBorder="1" applyAlignment="1" applyProtection="1">
      <alignment horizontal="center" vertical="center"/>
    </xf>
    <xf numFmtId="164" fontId="12" fillId="0" borderId="0" xfId="0" applyNumberFormat="1" applyFont="1" applyBorder="1" applyAlignment="1" applyProtection="1">
      <alignment horizontal="center" vertical="center"/>
    </xf>
    <xf numFmtId="164" fontId="3" fillId="4" borderId="7" xfId="0" applyNumberFormat="1" applyFont="1" applyFill="1" applyBorder="1" applyAlignment="1" applyProtection="1">
      <alignment horizontal="center" vertical="center"/>
    </xf>
    <xf numFmtId="164" fontId="3" fillId="4" borderId="22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vertical="center"/>
    </xf>
    <xf numFmtId="164" fontId="3" fillId="0" borderId="7" xfId="0" applyNumberFormat="1" applyFont="1" applyBorder="1" applyAlignment="1" applyProtection="1">
      <alignment horizontal="center" vertical="center"/>
    </xf>
    <xf numFmtId="164" fontId="3" fillId="0" borderId="9" xfId="0" applyNumberFormat="1" applyFont="1" applyBorder="1" applyAlignment="1" applyProtection="1">
      <alignment horizontal="center" vertical="center"/>
    </xf>
    <xf numFmtId="164" fontId="3" fillId="0" borderId="11" xfId="0" applyNumberFormat="1" applyFont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left" vertical="center"/>
    </xf>
    <xf numFmtId="0" fontId="10" fillId="0" borderId="0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center" vertical="center"/>
    </xf>
    <xf numFmtId="0" fontId="4" fillId="0" borderId="2" xfId="0" applyFont="1" applyBorder="1" applyProtection="1"/>
    <xf numFmtId="164" fontId="4" fillId="0" borderId="2" xfId="0" applyNumberFormat="1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vertical="center"/>
    </xf>
    <xf numFmtId="0" fontId="8" fillId="0" borderId="2" xfId="0" applyFont="1" applyBorder="1" applyAlignment="1" applyProtection="1">
      <alignment horizontal="center" vertical="center"/>
    </xf>
    <xf numFmtId="164" fontId="13" fillId="0" borderId="2" xfId="0" applyNumberFormat="1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vertical="center"/>
    </xf>
    <xf numFmtId="0" fontId="15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justify" vertical="center"/>
    </xf>
    <xf numFmtId="0" fontId="16" fillId="0" borderId="0" xfId="0" applyFont="1" applyAlignment="1" applyProtection="1">
      <alignment horizontal="center" vertical="center"/>
    </xf>
    <xf numFmtId="0" fontId="16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6" fillId="2" borderId="21" xfId="0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9" fillId="0" borderId="28" xfId="0" applyFont="1" applyBorder="1" applyAlignment="1" applyProtection="1">
      <alignment horizontal="center" vertical="center" wrapText="1"/>
    </xf>
    <xf numFmtId="0" fontId="10" fillId="4" borderId="19" xfId="0" applyFont="1" applyFill="1" applyBorder="1" applyAlignment="1" applyProtection="1">
      <alignment horizontal="center" vertical="center"/>
    </xf>
    <xf numFmtId="0" fontId="10" fillId="4" borderId="17" xfId="0" applyFont="1" applyFill="1" applyBorder="1" applyAlignment="1" applyProtection="1">
      <alignment horizontal="center" vertical="center"/>
    </xf>
    <xf numFmtId="0" fontId="10" fillId="2" borderId="21" xfId="0" applyFont="1" applyFill="1" applyBorder="1" applyAlignment="1" applyProtection="1">
      <alignment horizontal="center" vertical="center"/>
    </xf>
    <xf numFmtId="0" fontId="8" fillId="0" borderId="29" xfId="0" applyFont="1" applyBorder="1" applyAlignment="1" applyProtection="1">
      <alignment horizontal="center" vertical="center" wrapText="1"/>
    </xf>
    <xf numFmtId="0" fontId="14" fillId="3" borderId="2" xfId="0" applyFont="1" applyFill="1" applyBorder="1" applyAlignment="1" applyProtection="1">
      <alignment horizontal="center" vertical="center"/>
    </xf>
    <xf numFmtId="2" fontId="14" fillId="3" borderId="2" xfId="0" applyNumberFormat="1" applyFont="1" applyFill="1" applyBorder="1" applyAlignment="1" applyProtection="1">
      <alignment vertical="center"/>
    </xf>
    <xf numFmtId="1" fontId="3" fillId="0" borderId="0" xfId="0" applyNumberFormat="1" applyFont="1" applyAlignment="1" applyProtection="1">
      <alignment vertical="center"/>
    </xf>
    <xf numFmtId="0" fontId="14" fillId="3" borderId="2" xfId="0" applyFont="1" applyFill="1" applyBorder="1" applyAlignment="1" applyProtection="1"/>
    <xf numFmtId="0" fontId="10" fillId="4" borderId="8" xfId="0" applyFont="1" applyFill="1" applyBorder="1" applyAlignment="1" applyProtection="1">
      <alignment horizontal="left" vertical="center"/>
    </xf>
    <xf numFmtId="0" fontId="9" fillId="0" borderId="14" xfId="0" applyFont="1" applyBorder="1" applyAlignment="1" applyProtection="1">
      <alignment horizontal="center" vertical="center" wrapText="1"/>
    </xf>
    <xf numFmtId="0" fontId="9" fillId="0" borderId="30" xfId="0" applyFont="1" applyBorder="1" applyAlignment="1" applyProtection="1">
      <alignment horizontal="center" vertical="center" wrapText="1"/>
    </xf>
    <xf numFmtId="0" fontId="9" fillId="0" borderId="16" xfId="0" applyFont="1" applyFill="1" applyBorder="1" applyAlignment="1" applyProtection="1">
      <alignment horizontal="center" vertical="center" wrapText="1"/>
    </xf>
    <xf numFmtId="0" fontId="9" fillId="0" borderId="15" xfId="0" applyFont="1" applyBorder="1" applyAlignment="1" applyProtection="1">
      <alignment horizontal="center" vertical="center" wrapText="1"/>
    </xf>
    <xf numFmtId="3" fontId="10" fillId="0" borderId="8" xfId="0" applyNumberFormat="1" applyFont="1" applyFill="1" applyBorder="1" applyAlignment="1" applyProtection="1">
      <alignment horizontal="center" vertical="center"/>
    </xf>
    <xf numFmtId="3" fontId="3" fillId="0" borderId="1" xfId="0" applyNumberFormat="1" applyFont="1" applyFill="1" applyBorder="1" applyAlignment="1" applyProtection="1">
      <alignment horizontal="center" vertical="center"/>
    </xf>
    <xf numFmtId="3" fontId="10" fillId="0" borderId="10" xfId="0" applyNumberFormat="1" applyFont="1" applyFill="1" applyBorder="1" applyAlignment="1" applyProtection="1">
      <alignment horizontal="center" vertical="center"/>
    </xf>
    <xf numFmtId="3" fontId="3" fillId="0" borderId="4" xfId="0" applyNumberFormat="1" applyFont="1" applyFill="1" applyBorder="1" applyAlignment="1" applyProtection="1">
      <alignment horizontal="center" vertical="center"/>
    </xf>
    <xf numFmtId="1" fontId="10" fillId="0" borderId="5" xfId="0" applyNumberFormat="1" applyFont="1" applyFill="1" applyBorder="1" applyAlignment="1" applyProtection="1">
      <alignment horizontal="center" vertical="center"/>
    </xf>
    <xf numFmtId="1" fontId="3" fillId="0" borderId="6" xfId="0" applyNumberFormat="1" applyFont="1" applyFill="1" applyBorder="1" applyAlignment="1" applyProtection="1">
      <alignment horizontal="center" vertical="center"/>
    </xf>
    <xf numFmtId="1" fontId="10" fillId="0" borderId="12" xfId="0" applyNumberFormat="1" applyFont="1" applyFill="1" applyBorder="1" applyAlignment="1" applyProtection="1">
      <alignment horizontal="center" vertical="center"/>
    </xf>
    <xf numFmtId="1" fontId="3" fillId="0" borderId="1" xfId="0" applyNumberFormat="1" applyFont="1" applyFill="1" applyBorder="1" applyAlignment="1" applyProtection="1">
      <alignment horizontal="center" vertical="center"/>
    </xf>
    <xf numFmtId="1" fontId="10" fillId="0" borderId="8" xfId="0" applyNumberFormat="1" applyFont="1" applyFill="1" applyBorder="1" applyAlignment="1" applyProtection="1">
      <alignment horizontal="center" vertical="center"/>
    </xf>
    <xf numFmtId="1" fontId="10" fillId="0" borderId="31" xfId="0" applyNumberFormat="1" applyFont="1" applyFill="1" applyBorder="1" applyAlignment="1" applyProtection="1">
      <alignment horizontal="center" vertical="center"/>
    </xf>
    <xf numFmtId="1" fontId="3" fillId="0" borderId="4" xfId="0" applyNumberFormat="1" applyFont="1" applyFill="1" applyBorder="1" applyAlignment="1" applyProtection="1">
      <alignment horizontal="center" vertical="center"/>
    </xf>
    <xf numFmtId="164" fontId="3" fillId="0" borderId="13" xfId="0" applyNumberFormat="1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</xf>
    <xf numFmtId="164" fontId="3" fillId="0" borderId="11" xfId="0" applyNumberFormat="1" applyFont="1" applyFill="1" applyBorder="1" applyAlignment="1" applyProtection="1">
      <alignment horizontal="center" vertical="center"/>
    </xf>
    <xf numFmtId="164" fontId="3" fillId="0" borderId="7" xfId="0" applyNumberFormat="1" applyFont="1" applyFill="1" applyBorder="1" applyAlignment="1" applyProtection="1">
      <alignment horizontal="center" vertical="center"/>
    </xf>
    <xf numFmtId="164" fontId="3" fillId="0" borderId="13" xfId="0" applyNumberFormat="1" applyFont="1" applyBorder="1" applyAlignment="1" applyProtection="1">
      <alignment horizontal="center" vertical="center"/>
    </xf>
    <xf numFmtId="3" fontId="3" fillId="0" borderId="8" xfId="0" applyNumberFormat="1" applyFont="1" applyFill="1" applyBorder="1" applyAlignment="1" applyProtection="1">
      <alignment horizontal="center" vertical="center"/>
    </xf>
    <xf numFmtId="3" fontId="3" fillId="0" borderId="10" xfId="0" applyNumberFormat="1" applyFont="1" applyFill="1" applyBorder="1" applyAlignment="1" applyProtection="1">
      <alignment horizontal="center" vertical="center"/>
    </xf>
    <xf numFmtId="164" fontId="3" fillId="0" borderId="33" xfId="0" applyNumberFormat="1" applyFont="1" applyFill="1" applyBorder="1" applyAlignment="1" applyProtection="1">
      <alignment horizontal="center" vertical="center"/>
    </xf>
    <xf numFmtId="164" fontId="3" fillId="0" borderId="21" xfId="0" applyNumberFormat="1" applyFont="1" applyFill="1" applyBorder="1" applyAlignment="1" applyProtection="1">
      <alignment horizontal="center" vertical="center"/>
    </xf>
    <xf numFmtId="164" fontId="3" fillId="0" borderId="3" xfId="0" applyNumberFormat="1" applyFont="1" applyFill="1" applyBorder="1" applyAlignment="1" applyProtection="1">
      <alignment horizontal="center" vertical="center"/>
    </xf>
    <xf numFmtId="0" fontId="10" fillId="0" borderId="8" xfId="0" applyFont="1" applyFill="1" applyBorder="1" applyAlignment="1" applyProtection="1">
      <alignment horizontal="left" vertical="center"/>
    </xf>
    <xf numFmtId="1" fontId="10" fillId="0" borderId="6" xfId="0" applyNumberFormat="1" applyFont="1" applyFill="1" applyBorder="1" applyAlignment="1" applyProtection="1">
      <alignment horizontal="center" vertical="center"/>
    </xf>
    <xf numFmtId="1" fontId="10" fillId="0" borderId="10" xfId="0" applyNumberFormat="1" applyFont="1" applyFill="1" applyBorder="1" applyAlignment="1" applyProtection="1">
      <alignment horizontal="center" vertical="center"/>
    </xf>
    <xf numFmtId="3" fontId="10" fillId="0" borderId="5" xfId="0" applyNumberFormat="1" applyFont="1" applyFill="1" applyBorder="1" applyAlignment="1" applyProtection="1">
      <alignment horizontal="center" vertical="center"/>
    </xf>
    <xf numFmtId="3" fontId="10" fillId="0" borderId="6" xfId="0" applyNumberFormat="1" applyFont="1" applyFill="1" applyBorder="1" applyAlignment="1" applyProtection="1">
      <alignment horizontal="center" vertical="center"/>
    </xf>
    <xf numFmtId="164" fontId="3" fillId="0" borderId="26" xfId="0" applyNumberFormat="1" applyFont="1" applyFill="1" applyBorder="1" applyAlignment="1" applyProtection="1">
      <alignment horizontal="center" vertical="center"/>
    </xf>
    <xf numFmtId="164" fontId="10" fillId="0" borderId="25" xfId="0" applyNumberFormat="1" applyFont="1" applyFill="1" applyBorder="1" applyAlignment="1" applyProtection="1">
      <alignment horizontal="center" vertical="center"/>
    </xf>
    <xf numFmtId="164" fontId="3" fillId="0" borderId="23" xfId="0" applyNumberFormat="1" applyFont="1" applyFill="1" applyBorder="1" applyAlignment="1" applyProtection="1">
      <alignment horizontal="center" vertical="center"/>
    </xf>
    <xf numFmtId="164" fontId="6" fillId="0" borderId="23" xfId="0" applyNumberFormat="1" applyFont="1" applyFill="1" applyBorder="1" applyAlignment="1" applyProtection="1">
      <alignment horizontal="center" vertical="center"/>
    </xf>
    <xf numFmtId="164" fontId="6" fillId="0" borderId="32" xfId="0" applyNumberFormat="1" applyFont="1" applyFill="1" applyBorder="1" applyAlignment="1" applyProtection="1">
      <alignment horizontal="center" vertical="center"/>
    </xf>
    <xf numFmtId="3" fontId="3" fillId="0" borderId="5" xfId="0" applyNumberFormat="1" applyFont="1" applyFill="1" applyBorder="1" applyAlignment="1" applyProtection="1">
      <alignment horizontal="center" vertical="center"/>
    </xf>
    <xf numFmtId="3" fontId="3" fillId="0" borderId="6" xfId="0" applyNumberFormat="1" applyFont="1" applyFill="1" applyBorder="1" applyAlignment="1" applyProtection="1">
      <alignment horizontal="center" vertical="center"/>
    </xf>
    <xf numFmtId="164" fontId="3" fillId="0" borderId="32" xfId="0" applyNumberFormat="1" applyFont="1" applyFill="1" applyBorder="1" applyAlignment="1" applyProtection="1">
      <alignment horizontal="center" vertical="center"/>
    </xf>
    <xf numFmtId="164" fontId="6" fillId="0" borderId="25" xfId="0" applyNumberFormat="1" applyFont="1" applyFill="1" applyBorder="1" applyAlignment="1" applyProtection="1">
      <alignment horizontal="center" vertical="center"/>
    </xf>
    <xf numFmtId="0" fontId="6" fillId="0" borderId="17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10" fillId="0" borderId="10" xfId="0" applyFont="1" applyFill="1" applyBorder="1" applyAlignment="1" applyProtection="1">
      <alignment horizontal="left" vertical="center"/>
    </xf>
    <xf numFmtId="0" fontId="6" fillId="0" borderId="2" xfId="0" applyFont="1" applyFill="1" applyBorder="1" applyAlignment="1" applyProtection="1">
      <alignment horizontal="center" vertical="center"/>
    </xf>
    <xf numFmtId="164" fontId="3" fillId="0" borderId="24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11" fillId="0" borderId="0" xfId="0" applyFont="1" applyFill="1" applyAlignment="1" applyProtection="1">
      <alignment horizontal="center" vertical="center"/>
    </xf>
    <xf numFmtId="164" fontId="3" fillId="0" borderId="0" xfId="0" applyNumberFormat="1" applyFont="1" applyFill="1" applyAlignment="1" applyProtection="1">
      <alignment vertical="center"/>
    </xf>
    <xf numFmtId="164" fontId="6" fillId="0" borderId="24" xfId="0" applyNumberFormat="1" applyFont="1" applyFill="1" applyBorder="1" applyAlignment="1" applyProtection="1">
      <alignment horizontal="center" vertical="center"/>
    </xf>
    <xf numFmtId="1" fontId="3" fillId="5" borderId="7" xfId="0" applyNumberFormat="1" applyFont="1" applyFill="1" applyBorder="1" applyAlignment="1" applyProtection="1">
      <alignment horizontal="center" vertical="center"/>
    </xf>
    <xf numFmtId="1" fontId="3" fillId="5" borderId="9" xfId="0" applyNumberFormat="1" applyFont="1" applyFill="1" applyBorder="1" applyAlignment="1" applyProtection="1">
      <alignment horizontal="center" vertical="center"/>
    </xf>
    <xf numFmtId="1" fontId="3" fillId="5" borderId="11" xfId="0" applyNumberFormat="1" applyFont="1" applyFill="1" applyBorder="1" applyAlignment="1" applyProtection="1">
      <alignment horizontal="center" vertical="center"/>
    </xf>
    <xf numFmtId="164" fontId="6" fillId="6" borderId="8" xfId="0" applyNumberFormat="1" applyFont="1" applyFill="1" applyBorder="1" applyAlignment="1" applyProtection="1">
      <alignment horizontal="center" vertical="center"/>
      <protection locked="0"/>
    </xf>
    <xf numFmtId="164" fontId="3" fillId="6" borderId="8" xfId="0" applyNumberFormat="1" applyFont="1" applyFill="1" applyBorder="1" applyAlignment="1" applyProtection="1">
      <alignment horizontal="center" vertical="center"/>
      <protection locked="0"/>
    </xf>
    <xf numFmtId="164" fontId="6" fillId="6" borderId="10" xfId="0" applyNumberFormat="1" applyFont="1" applyFill="1" applyBorder="1" applyAlignment="1" applyProtection="1">
      <alignment horizontal="center" vertical="center"/>
      <protection locked="0"/>
    </xf>
    <xf numFmtId="3" fontId="3" fillId="5" borderId="7" xfId="0" applyNumberFormat="1" applyFont="1" applyFill="1" applyBorder="1" applyAlignment="1" applyProtection="1">
      <alignment horizontal="center" vertical="center"/>
    </xf>
    <xf numFmtId="3" fontId="3" fillId="5" borderId="9" xfId="0" applyNumberFormat="1" applyFont="1" applyFill="1" applyBorder="1" applyAlignment="1" applyProtection="1">
      <alignment horizontal="center" vertical="center"/>
    </xf>
    <xf numFmtId="3" fontId="3" fillId="5" borderId="11" xfId="0" applyNumberFormat="1" applyFont="1" applyFill="1" applyBorder="1" applyAlignment="1" applyProtection="1">
      <alignment horizontal="center" vertical="center"/>
    </xf>
    <xf numFmtId="3" fontId="10" fillId="5" borderId="7" xfId="0" applyNumberFormat="1" applyFont="1" applyFill="1" applyBorder="1" applyAlignment="1" applyProtection="1">
      <alignment horizontal="center" vertical="center"/>
    </xf>
    <xf numFmtId="1" fontId="10" fillId="5" borderId="7" xfId="0" applyNumberFormat="1" applyFont="1" applyFill="1" applyBorder="1" applyAlignment="1" applyProtection="1">
      <alignment horizontal="center" vertical="center"/>
    </xf>
    <xf numFmtId="164" fontId="3" fillId="6" borderId="5" xfId="0" applyNumberFormat="1" applyFont="1" applyFill="1" applyBorder="1" applyAlignment="1" applyProtection="1">
      <alignment horizontal="center" vertical="center"/>
      <protection locked="0"/>
    </xf>
    <xf numFmtId="164" fontId="3" fillId="6" borderId="10" xfId="0" applyNumberFormat="1" applyFont="1" applyFill="1" applyBorder="1" applyAlignment="1" applyProtection="1">
      <alignment horizontal="center" vertical="center"/>
      <protection locked="0"/>
    </xf>
    <xf numFmtId="164" fontId="3" fillId="6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left" vertical="center"/>
    </xf>
    <xf numFmtId="0" fontId="10" fillId="2" borderId="7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10" fillId="2" borderId="9" xfId="0" applyFont="1" applyFill="1" applyBorder="1" applyAlignment="1" applyProtection="1">
      <alignment horizontal="center" vertical="center"/>
    </xf>
    <xf numFmtId="0" fontId="6" fillId="2" borderId="11" xfId="0" applyFont="1" applyFill="1" applyBorder="1" applyAlignment="1" applyProtection="1">
      <alignment horizontal="center" vertical="center"/>
    </xf>
    <xf numFmtId="0" fontId="9" fillId="0" borderId="34" xfId="0" applyFont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center" wrapText="1"/>
    </xf>
    <xf numFmtId="164" fontId="10" fillId="0" borderId="5" xfId="0" applyNumberFormat="1" applyFont="1" applyFill="1" applyBorder="1" applyAlignment="1" applyProtection="1">
      <alignment horizontal="center" vertical="center"/>
    </xf>
    <xf numFmtId="164" fontId="10" fillId="0" borderId="7" xfId="0" applyNumberFormat="1" applyFont="1" applyFill="1" applyBorder="1" applyAlignment="1" applyProtection="1">
      <alignment horizontal="center" vertical="center"/>
    </xf>
    <xf numFmtId="164" fontId="3" fillId="0" borderId="8" xfId="0" applyNumberFormat="1" applyFont="1" applyFill="1" applyBorder="1" applyAlignment="1" applyProtection="1">
      <alignment horizontal="center" vertical="center"/>
    </xf>
    <xf numFmtId="164" fontId="6" fillId="0" borderId="8" xfId="0" applyNumberFormat="1" applyFont="1" applyFill="1" applyBorder="1" applyAlignment="1" applyProtection="1">
      <alignment horizontal="center" vertical="center"/>
    </xf>
    <xf numFmtId="164" fontId="3" fillId="0" borderId="10" xfId="0" applyNumberFormat="1" applyFont="1" applyFill="1" applyBorder="1" applyAlignment="1" applyProtection="1">
      <alignment horizontal="center" vertical="center"/>
    </xf>
    <xf numFmtId="3" fontId="10" fillId="5" borderId="26" xfId="0" applyNumberFormat="1" applyFont="1" applyFill="1" applyBorder="1" applyAlignment="1" applyProtection="1">
      <alignment horizontal="center" vertical="center"/>
    </xf>
    <xf numFmtId="3" fontId="3" fillId="5" borderId="21" xfId="0" applyNumberFormat="1" applyFont="1" applyFill="1" applyBorder="1" applyAlignment="1" applyProtection="1">
      <alignment horizontal="center" vertical="center"/>
    </xf>
    <xf numFmtId="3" fontId="3" fillId="5" borderId="3" xfId="0" applyNumberFormat="1" applyFont="1" applyFill="1" applyBorder="1" applyAlignment="1" applyProtection="1">
      <alignment horizontal="center" vertical="center"/>
    </xf>
    <xf numFmtId="164" fontId="10" fillId="0" borderId="9" xfId="0" applyNumberFormat="1" applyFont="1" applyFill="1" applyBorder="1" applyAlignment="1" applyProtection="1">
      <alignment horizontal="center" vertical="center"/>
    </xf>
    <xf numFmtId="164" fontId="10" fillId="0" borderId="1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9" fillId="0" borderId="30" xfId="0" applyFont="1" applyFill="1" applyBorder="1" applyAlignment="1" applyProtection="1">
      <alignment horizontal="center" vertical="center" wrapText="1"/>
    </xf>
    <xf numFmtId="0" fontId="9" fillId="0" borderId="35" xfId="0" applyFont="1" applyBorder="1" applyAlignment="1" applyProtection="1">
      <alignment horizontal="center" vertical="center" wrapText="1"/>
    </xf>
    <xf numFmtId="0" fontId="9" fillId="0" borderId="27" xfId="0" applyFont="1" applyFill="1" applyBorder="1" applyAlignment="1" applyProtection="1">
      <alignment horizontal="center" vertical="center" wrapText="1"/>
    </xf>
    <xf numFmtId="164" fontId="6" fillId="6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2242B-0E8A-7D4A-820E-122E213BA14D}">
  <sheetPr>
    <pageSetUpPr fitToPage="1"/>
  </sheetPr>
  <dimension ref="B4:V126"/>
  <sheetViews>
    <sheetView tabSelected="1" zoomScaleNormal="100" zoomScaleSheetLayoutView="70" workbookViewId="0"/>
  </sheetViews>
  <sheetFormatPr baseColWidth="10" defaultColWidth="10.83203125" defaultRowHeight="13" x14ac:dyDescent="0.35"/>
  <cols>
    <col min="1" max="1" width="10.83203125" style="1"/>
    <col min="2" max="2" width="52.75" style="1" customWidth="1"/>
    <col min="3" max="3" width="6.4140625" style="2" bestFit="1" customWidth="1"/>
    <col min="4" max="4" width="11.5" style="1" bestFit="1" customWidth="1"/>
    <col min="5" max="5" width="12.25" style="1" bestFit="1" customWidth="1"/>
    <col min="6" max="7" width="12.25" style="1" customWidth="1"/>
    <col min="8" max="8" width="22.9140625" style="1" bestFit="1" customWidth="1"/>
    <col min="9" max="9" width="16.08203125" style="1" hidden="1" customWidth="1"/>
    <col min="10" max="10" width="24.9140625" style="2" customWidth="1"/>
    <col min="11" max="11" width="21.33203125" style="1" bestFit="1" customWidth="1"/>
    <col min="12" max="12" width="18.75" style="1" bestFit="1" customWidth="1"/>
    <col min="13" max="13" width="18" style="1" bestFit="1" customWidth="1"/>
    <col min="14" max="14" width="18.33203125" style="1" bestFit="1" customWidth="1"/>
    <col min="15" max="15" width="21.33203125" style="1" bestFit="1" customWidth="1"/>
    <col min="16" max="16" width="20.83203125" style="1" bestFit="1" customWidth="1"/>
    <col min="17" max="17" width="17.58203125" style="1" bestFit="1" customWidth="1"/>
    <col min="18" max="18" width="17.5" style="1" bestFit="1" customWidth="1"/>
    <col min="19" max="19" width="18.5" style="1" customWidth="1"/>
    <col min="20" max="20" width="21.33203125" style="1" bestFit="1" customWidth="1"/>
    <col min="21" max="21" width="20.83203125" style="1" bestFit="1" customWidth="1"/>
    <col min="22" max="22" width="19.25" style="1" bestFit="1" customWidth="1"/>
    <col min="23" max="16384" width="10.83203125" style="1"/>
  </cols>
  <sheetData>
    <row r="4" spans="2:21" ht="15" customHeight="1" x14ac:dyDescent="0.35">
      <c r="B4" s="3" t="s">
        <v>26</v>
      </c>
      <c r="C4" s="153" t="s">
        <v>47</v>
      </c>
      <c r="D4" s="153"/>
      <c r="E4" s="153"/>
      <c r="F4" s="153"/>
      <c r="G4" s="153"/>
      <c r="H4" s="153"/>
      <c r="I4" s="153"/>
      <c r="J4" s="153"/>
      <c r="K4" s="153"/>
    </row>
    <row r="5" spans="2:21" ht="15" x14ac:dyDescent="0.35">
      <c r="B5" s="4" t="s">
        <v>16</v>
      </c>
      <c r="C5" s="153"/>
      <c r="D5" s="153"/>
      <c r="E5" s="153"/>
      <c r="F5" s="153"/>
      <c r="G5" s="153"/>
      <c r="H5" s="153"/>
      <c r="I5" s="153"/>
      <c r="J5" s="153"/>
      <c r="K5" s="153"/>
    </row>
    <row r="6" spans="2:21" ht="50.5" customHeight="1" x14ac:dyDescent="0.35">
      <c r="B6" s="4"/>
      <c r="C6" s="153"/>
      <c r="D6" s="153"/>
      <c r="E6" s="153"/>
      <c r="F6" s="153"/>
      <c r="G6" s="153"/>
      <c r="H6" s="153"/>
      <c r="I6" s="153"/>
      <c r="J6" s="153"/>
      <c r="K6" s="153"/>
    </row>
    <row r="7" spans="2:21" ht="39.5" customHeight="1" x14ac:dyDescent="0.35">
      <c r="B7" s="5"/>
      <c r="C7" s="153"/>
      <c r="D7" s="153"/>
      <c r="E7" s="153"/>
      <c r="F7" s="153"/>
      <c r="G7" s="153"/>
      <c r="H7" s="153"/>
      <c r="I7" s="153"/>
      <c r="J7" s="153"/>
      <c r="K7" s="153"/>
    </row>
    <row r="8" spans="2:21" ht="15.5" thickBot="1" x14ac:dyDescent="0.4">
      <c r="D8" s="2"/>
      <c r="E8" s="6"/>
      <c r="F8" s="6"/>
      <c r="G8" s="6"/>
      <c r="H8" s="6"/>
      <c r="I8" s="6"/>
      <c r="J8" s="6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2:21" ht="88" customHeight="1" thickBot="1" x14ac:dyDescent="0.4">
      <c r="B9" s="7" t="s">
        <v>17</v>
      </c>
      <c r="C9" s="8" t="s">
        <v>7</v>
      </c>
      <c r="D9" s="9" t="s">
        <v>19</v>
      </c>
      <c r="E9" s="68" t="s">
        <v>36</v>
      </c>
      <c r="F9" s="69" t="s">
        <v>37</v>
      </c>
      <c r="G9" s="69" t="s">
        <v>33</v>
      </c>
      <c r="H9" s="70" t="s">
        <v>31</v>
      </c>
      <c r="I9" s="71" t="s">
        <v>34</v>
      </c>
      <c r="J9" s="10" t="s">
        <v>42</v>
      </c>
      <c r="K9" s="11" t="s">
        <v>41</v>
      </c>
    </row>
    <row r="10" spans="2:21" x14ac:dyDescent="0.35">
      <c r="B10" s="13" t="s">
        <v>27</v>
      </c>
      <c r="C10" s="14" t="s">
        <v>3</v>
      </c>
      <c r="D10" s="56">
        <v>56</v>
      </c>
      <c r="E10" s="76">
        <v>2</v>
      </c>
      <c r="F10" s="77">
        <v>1</v>
      </c>
      <c r="G10" s="117">
        <f>E10*F10</f>
        <v>2</v>
      </c>
      <c r="H10" s="106">
        <v>64</v>
      </c>
      <c r="I10" s="86">
        <f>D10*G10*H10</f>
        <v>7168</v>
      </c>
      <c r="J10" s="120"/>
      <c r="K10" s="12">
        <f>D10*G10*J10</f>
        <v>0</v>
      </c>
    </row>
    <row r="11" spans="2:21" x14ac:dyDescent="0.35">
      <c r="B11" s="13" t="s">
        <v>29</v>
      </c>
      <c r="C11" s="14" t="s">
        <v>3</v>
      </c>
      <c r="D11" s="56">
        <f>110-46</f>
        <v>64</v>
      </c>
      <c r="E11" s="78">
        <v>2</v>
      </c>
      <c r="F11" s="79">
        <v>1</v>
      </c>
      <c r="G11" s="118">
        <f t="shared" ref="G11:G19" si="0">E11*F11</f>
        <v>2</v>
      </c>
      <c r="H11" s="101">
        <v>40</v>
      </c>
      <c r="I11" s="84">
        <f t="shared" ref="I11:I19" si="1">D11*G11*H11</f>
        <v>5120</v>
      </c>
      <c r="J11" s="120"/>
      <c r="K11" s="12">
        <f t="shared" ref="K11:K19" si="2">D11*G11*J11</f>
        <v>0</v>
      </c>
    </row>
    <row r="12" spans="2:21" x14ac:dyDescent="0.35">
      <c r="B12" s="67" t="s">
        <v>30</v>
      </c>
      <c r="C12" s="14" t="s">
        <v>3</v>
      </c>
      <c r="D12" s="56">
        <v>2</v>
      </c>
      <c r="E12" s="80">
        <v>2</v>
      </c>
      <c r="F12" s="79">
        <v>1</v>
      </c>
      <c r="G12" s="118">
        <f t="shared" si="0"/>
        <v>2</v>
      </c>
      <c r="H12" s="101">
        <v>70</v>
      </c>
      <c r="I12" s="84">
        <f t="shared" si="1"/>
        <v>280</v>
      </c>
      <c r="J12" s="120"/>
      <c r="K12" s="12">
        <f t="shared" si="2"/>
        <v>0</v>
      </c>
    </row>
    <row r="13" spans="2:21" x14ac:dyDescent="0.35">
      <c r="B13" s="67" t="s">
        <v>28</v>
      </c>
      <c r="C13" s="14" t="s">
        <v>3</v>
      </c>
      <c r="D13" s="56">
        <v>10</v>
      </c>
      <c r="E13" s="80">
        <v>2</v>
      </c>
      <c r="F13" s="79">
        <v>1</v>
      </c>
      <c r="G13" s="118">
        <f t="shared" si="0"/>
        <v>2</v>
      </c>
      <c r="H13" s="101">
        <v>56</v>
      </c>
      <c r="I13" s="84">
        <f t="shared" si="1"/>
        <v>1120</v>
      </c>
      <c r="J13" s="120"/>
      <c r="K13" s="12">
        <f t="shared" si="2"/>
        <v>0</v>
      </c>
    </row>
    <row r="14" spans="2:21" x14ac:dyDescent="0.35">
      <c r="B14" s="16" t="s">
        <v>8</v>
      </c>
      <c r="C14" s="14" t="s">
        <v>3</v>
      </c>
      <c r="D14" s="56">
        <v>30</v>
      </c>
      <c r="E14" s="80">
        <v>2</v>
      </c>
      <c r="F14" s="79">
        <v>1</v>
      </c>
      <c r="G14" s="118">
        <f t="shared" si="0"/>
        <v>2</v>
      </c>
      <c r="H14" s="101">
        <v>40</v>
      </c>
      <c r="I14" s="84">
        <f t="shared" si="1"/>
        <v>2400</v>
      </c>
      <c r="J14" s="120"/>
      <c r="K14" s="12">
        <f t="shared" si="2"/>
        <v>0</v>
      </c>
    </row>
    <row r="15" spans="2:21" x14ac:dyDescent="0.35">
      <c r="B15" s="16" t="s">
        <v>9</v>
      </c>
      <c r="C15" s="14" t="s">
        <v>3</v>
      </c>
      <c r="D15" s="56">
        <v>60</v>
      </c>
      <c r="E15" s="80">
        <v>2</v>
      </c>
      <c r="F15" s="79">
        <v>1</v>
      </c>
      <c r="G15" s="118">
        <f t="shared" si="0"/>
        <v>2</v>
      </c>
      <c r="H15" s="101">
        <v>10</v>
      </c>
      <c r="I15" s="84">
        <f t="shared" si="1"/>
        <v>1200</v>
      </c>
      <c r="J15" s="121"/>
      <c r="K15" s="12">
        <f t="shared" si="2"/>
        <v>0</v>
      </c>
    </row>
    <row r="16" spans="2:21" x14ac:dyDescent="0.35">
      <c r="B16" s="16" t="s">
        <v>10</v>
      </c>
      <c r="C16" s="14" t="s">
        <v>3</v>
      </c>
      <c r="D16" s="56">
        <v>60</v>
      </c>
      <c r="E16" s="80">
        <v>2</v>
      </c>
      <c r="F16" s="79">
        <v>1</v>
      </c>
      <c r="G16" s="118">
        <f t="shared" si="0"/>
        <v>2</v>
      </c>
      <c r="H16" s="101">
        <v>10</v>
      </c>
      <c r="I16" s="84">
        <f t="shared" si="1"/>
        <v>1200</v>
      </c>
      <c r="J16" s="121"/>
      <c r="K16" s="12">
        <f t="shared" si="2"/>
        <v>0</v>
      </c>
    </row>
    <row r="17" spans="2:22" x14ac:dyDescent="0.35">
      <c r="B17" s="38" t="s">
        <v>4</v>
      </c>
      <c r="C17" s="14" t="s">
        <v>2</v>
      </c>
      <c r="D17" s="56">
        <v>1800</v>
      </c>
      <c r="E17" s="80">
        <v>2</v>
      </c>
      <c r="F17" s="79">
        <v>1</v>
      </c>
      <c r="G17" s="118">
        <f t="shared" si="0"/>
        <v>2</v>
      </c>
      <c r="H17" s="101">
        <v>3</v>
      </c>
      <c r="I17" s="84">
        <f t="shared" si="1"/>
        <v>10800</v>
      </c>
      <c r="J17" s="120"/>
      <c r="K17" s="12">
        <f t="shared" si="2"/>
        <v>0</v>
      </c>
    </row>
    <row r="18" spans="2:22" x14ac:dyDescent="0.35">
      <c r="B18" s="93" t="s">
        <v>5</v>
      </c>
      <c r="C18" s="17" t="s">
        <v>2</v>
      </c>
      <c r="D18" s="56">
        <v>600</v>
      </c>
      <c r="E18" s="80">
        <v>2</v>
      </c>
      <c r="F18" s="79">
        <v>1</v>
      </c>
      <c r="G18" s="118">
        <f t="shared" si="0"/>
        <v>2</v>
      </c>
      <c r="H18" s="101">
        <v>2</v>
      </c>
      <c r="I18" s="84">
        <f t="shared" si="1"/>
        <v>2400</v>
      </c>
      <c r="J18" s="120"/>
      <c r="K18" s="12">
        <f t="shared" si="2"/>
        <v>0</v>
      </c>
    </row>
    <row r="19" spans="2:22" ht="13.5" thickBot="1" x14ac:dyDescent="0.4">
      <c r="B19" s="109" t="s">
        <v>6</v>
      </c>
      <c r="C19" s="18" t="s">
        <v>2</v>
      </c>
      <c r="D19" s="57">
        <v>1800</v>
      </c>
      <c r="E19" s="81">
        <v>2</v>
      </c>
      <c r="F19" s="82">
        <v>1</v>
      </c>
      <c r="G19" s="119">
        <f t="shared" si="0"/>
        <v>2</v>
      </c>
      <c r="H19" s="116">
        <v>2.5</v>
      </c>
      <c r="I19" s="85">
        <f t="shared" si="1"/>
        <v>9000</v>
      </c>
      <c r="J19" s="122"/>
      <c r="K19" s="33">
        <f t="shared" si="2"/>
        <v>0</v>
      </c>
    </row>
    <row r="20" spans="2:22" ht="15" x14ac:dyDescent="0.35">
      <c r="B20" s="20"/>
      <c r="C20" s="21"/>
      <c r="D20" s="2"/>
      <c r="K20" s="22"/>
      <c r="L20" s="22"/>
    </row>
    <row r="21" spans="2:22" ht="15.5" thickBot="1" x14ac:dyDescent="0.4">
      <c r="D21" s="23"/>
      <c r="H21" s="27"/>
      <c r="I21" s="25">
        <f>SUM(I10:I19)</f>
        <v>40688</v>
      </c>
      <c r="L21" s="26"/>
    </row>
    <row r="22" spans="2:22" ht="16" thickTop="1" thickBot="1" x14ac:dyDescent="0.4">
      <c r="D22" s="23"/>
      <c r="E22" s="27"/>
      <c r="F22" s="27"/>
      <c r="G22" s="27"/>
      <c r="H22" s="27"/>
      <c r="I22" s="27"/>
      <c r="J22" s="24" t="s">
        <v>20</v>
      </c>
      <c r="K22" s="28">
        <f>SUM(K10:K19)</f>
        <v>0</v>
      </c>
    </row>
    <row r="23" spans="2:22" ht="15.5" thickTop="1" x14ac:dyDescent="0.35">
      <c r="D23" s="23"/>
      <c r="E23" s="27"/>
      <c r="F23" s="27"/>
      <c r="G23" s="27"/>
      <c r="H23" s="27"/>
      <c r="I23" s="27"/>
      <c r="J23" s="29"/>
      <c r="K23" s="30"/>
      <c r="M23" s="27"/>
      <c r="N23" s="27"/>
      <c r="O23" s="27"/>
      <c r="P23" s="31"/>
      <c r="Q23" s="30"/>
      <c r="R23" s="27"/>
      <c r="S23" s="27"/>
      <c r="T23" s="27"/>
      <c r="U23" s="31"/>
      <c r="V23" s="30"/>
    </row>
    <row r="24" spans="2:22" ht="15.5" thickBot="1" x14ac:dyDescent="0.4">
      <c r="D24" s="23"/>
      <c r="E24" s="27"/>
      <c r="F24" s="27"/>
      <c r="G24" s="27"/>
      <c r="H24" s="27"/>
      <c r="I24" s="27"/>
      <c r="J24" s="29"/>
      <c r="K24" s="30"/>
      <c r="M24" s="27"/>
      <c r="N24" s="27"/>
      <c r="O24" s="27"/>
      <c r="P24" s="31"/>
      <c r="Q24" s="30"/>
      <c r="R24" s="27"/>
      <c r="S24" s="27"/>
      <c r="T24" s="27"/>
      <c r="U24" s="31"/>
      <c r="V24" s="30"/>
    </row>
    <row r="25" spans="2:22" ht="84.5" customHeight="1" thickBot="1" x14ac:dyDescent="0.4">
      <c r="B25" s="7" t="s">
        <v>17</v>
      </c>
      <c r="C25" s="8" t="s">
        <v>7</v>
      </c>
      <c r="D25" s="9" t="s">
        <v>19</v>
      </c>
      <c r="E25" s="68" t="s">
        <v>40</v>
      </c>
      <c r="F25" s="69" t="s">
        <v>37</v>
      </c>
      <c r="G25" s="150" t="s">
        <v>33</v>
      </c>
      <c r="H25" s="149" t="s">
        <v>31</v>
      </c>
      <c r="I25" s="71" t="s">
        <v>35</v>
      </c>
      <c r="J25" s="10" t="s">
        <v>42</v>
      </c>
      <c r="K25" s="11" t="s">
        <v>43</v>
      </c>
      <c r="M25" s="27"/>
      <c r="N25" s="27"/>
      <c r="O25" s="27"/>
      <c r="P25" s="31"/>
      <c r="Q25" s="30"/>
      <c r="R25" s="27"/>
      <c r="S25" s="27"/>
      <c r="T25" s="27"/>
      <c r="U25" s="31"/>
      <c r="V25" s="30"/>
    </row>
    <row r="26" spans="2:22" ht="15" x14ac:dyDescent="0.35">
      <c r="B26" s="16" t="s">
        <v>27</v>
      </c>
      <c r="C26" s="14" t="s">
        <v>3</v>
      </c>
      <c r="D26" s="56">
        <v>56</v>
      </c>
      <c r="E26" s="96">
        <v>1</v>
      </c>
      <c r="F26" s="104">
        <v>2</v>
      </c>
      <c r="G26" s="123">
        <f>E26*F26</f>
        <v>2</v>
      </c>
      <c r="H26" s="105">
        <v>51.2</v>
      </c>
      <c r="I26" s="83">
        <f>D26*G26*H26</f>
        <v>5734.4000000000005</v>
      </c>
      <c r="J26" s="152"/>
      <c r="K26" s="32">
        <f>D26*G26*J26</f>
        <v>0</v>
      </c>
      <c r="M26" s="27"/>
      <c r="N26" s="27"/>
      <c r="O26" s="27"/>
      <c r="P26" s="31"/>
      <c r="Q26" s="30"/>
      <c r="R26" s="27"/>
      <c r="S26" s="27"/>
      <c r="T26" s="27"/>
      <c r="U26" s="31"/>
      <c r="V26" s="30"/>
    </row>
    <row r="27" spans="2:22" ht="15" x14ac:dyDescent="0.35">
      <c r="B27" s="16" t="s">
        <v>1</v>
      </c>
      <c r="C27" s="14" t="s">
        <v>3</v>
      </c>
      <c r="D27" s="56">
        <f>110-46</f>
        <v>64</v>
      </c>
      <c r="E27" s="72">
        <v>1</v>
      </c>
      <c r="F27" s="73">
        <v>2</v>
      </c>
      <c r="G27" s="124">
        <f t="shared" ref="G27:G35" si="3">E27*F27</f>
        <v>2</v>
      </c>
      <c r="H27" s="100">
        <v>32</v>
      </c>
      <c r="I27" s="84">
        <f t="shared" ref="I27:I35" si="4">D27*G27*H27</f>
        <v>4096</v>
      </c>
      <c r="J27" s="120"/>
      <c r="K27" s="15">
        <f t="shared" ref="K27:K35" si="5">D27*G27*J27</f>
        <v>0</v>
      </c>
      <c r="M27" s="27"/>
      <c r="N27" s="27"/>
      <c r="O27" s="27"/>
      <c r="P27" s="31"/>
      <c r="Q27" s="30"/>
      <c r="R27" s="27"/>
      <c r="S27" s="27"/>
      <c r="T27" s="27"/>
      <c r="U27" s="31"/>
      <c r="V27" s="30"/>
    </row>
    <row r="28" spans="2:22" ht="15" x14ac:dyDescent="0.35">
      <c r="B28" s="16" t="s">
        <v>11</v>
      </c>
      <c r="C28" s="14" t="s">
        <v>3</v>
      </c>
      <c r="D28" s="56">
        <v>2</v>
      </c>
      <c r="E28" s="72">
        <v>1</v>
      </c>
      <c r="F28" s="73">
        <v>2</v>
      </c>
      <c r="G28" s="124">
        <f t="shared" si="3"/>
        <v>2</v>
      </c>
      <c r="H28" s="100">
        <v>56</v>
      </c>
      <c r="I28" s="84">
        <f t="shared" si="4"/>
        <v>224</v>
      </c>
      <c r="J28" s="120"/>
      <c r="K28" s="15">
        <f t="shared" si="5"/>
        <v>0</v>
      </c>
      <c r="M28" s="27"/>
      <c r="N28" s="27"/>
      <c r="O28" s="27"/>
      <c r="P28" s="31"/>
      <c r="Q28" s="30"/>
      <c r="R28" s="27"/>
      <c r="S28" s="27"/>
      <c r="T28" s="27"/>
      <c r="U28" s="31"/>
      <c r="V28" s="30"/>
    </row>
    <row r="29" spans="2:22" ht="15" x14ac:dyDescent="0.35">
      <c r="B29" s="16" t="s">
        <v>28</v>
      </c>
      <c r="C29" s="14" t="s">
        <v>3</v>
      </c>
      <c r="D29" s="56">
        <v>10</v>
      </c>
      <c r="E29" s="72">
        <v>1</v>
      </c>
      <c r="F29" s="73">
        <v>2</v>
      </c>
      <c r="G29" s="124">
        <f t="shared" si="3"/>
        <v>2</v>
      </c>
      <c r="H29" s="100">
        <v>47</v>
      </c>
      <c r="I29" s="84">
        <f>D29*G29*H29</f>
        <v>940</v>
      </c>
      <c r="J29" s="120"/>
      <c r="K29" s="15">
        <f t="shared" si="5"/>
        <v>0</v>
      </c>
      <c r="M29" s="27"/>
      <c r="N29" s="27"/>
      <c r="O29" s="27"/>
      <c r="P29" s="31"/>
      <c r="Q29" s="30"/>
      <c r="R29" s="27"/>
      <c r="S29" s="27"/>
      <c r="T29" s="27"/>
      <c r="U29" s="31"/>
      <c r="V29" s="30"/>
    </row>
    <row r="30" spans="2:22" ht="15" x14ac:dyDescent="0.35">
      <c r="B30" s="16" t="s">
        <v>8</v>
      </c>
      <c r="C30" s="14" t="s">
        <v>3</v>
      </c>
      <c r="D30" s="56">
        <v>30</v>
      </c>
      <c r="E30" s="72">
        <v>1</v>
      </c>
      <c r="F30" s="73">
        <v>2</v>
      </c>
      <c r="G30" s="124">
        <f t="shared" si="3"/>
        <v>2</v>
      </c>
      <c r="H30" s="100">
        <v>32</v>
      </c>
      <c r="I30" s="84">
        <f t="shared" si="4"/>
        <v>1920</v>
      </c>
      <c r="J30" s="120"/>
      <c r="K30" s="15">
        <f t="shared" si="5"/>
        <v>0</v>
      </c>
      <c r="M30" s="27"/>
      <c r="N30" s="27"/>
      <c r="O30" s="27"/>
      <c r="P30" s="31"/>
      <c r="Q30" s="30"/>
      <c r="R30" s="27"/>
      <c r="S30" s="27"/>
      <c r="T30" s="27"/>
      <c r="U30" s="31"/>
      <c r="V30" s="30"/>
    </row>
    <row r="31" spans="2:22" ht="15" x14ac:dyDescent="0.35">
      <c r="B31" s="16" t="s">
        <v>9</v>
      </c>
      <c r="C31" s="14" t="s">
        <v>3</v>
      </c>
      <c r="D31" s="56">
        <v>60</v>
      </c>
      <c r="E31" s="72">
        <v>1</v>
      </c>
      <c r="F31" s="73">
        <v>2</v>
      </c>
      <c r="G31" s="124">
        <f t="shared" si="3"/>
        <v>2</v>
      </c>
      <c r="H31" s="101">
        <v>8</v>
      </c>
      <c r="I31" s="84">
        <f t="shared" si="4"/>
        <v>960</v>
      </c>
      <c r="J31" s="121"/>
      <c r="K31" s="15">
        <f t="shared" si="5"/>
        <v>0</v>
      </c>
      <c r="M31" s="27"/>
      <c r="N31" s="27"/>
      <c r="O31" s="27"/>
      <c r="P31" s="31"/>
      <c r="Q31" s="30"/>
      <c r="R31" s="27"/>
      <c r="S31" s="27"/>
      <c r="T31" s="27"/>
      <c r="U31" s="31"/>
      <c r="V31" s="30"/>
    </row>
    <row r="32" spans="2:22" ht="15" x14ac:dyDescent="0.35">
      <c r="B32" s="16" t="s">
        <v>10</v>
      </c>
      <c r="C32" s="14" t="s">
        <v>3</v>
      </c>
      <c r="D32" s="56">
        <v>60</v>
      </c>
      <c r="E32" s="72">
        <v>1</v>
      </c>
      <c r="F32" s="73">
        <v>2</v>
      </c>
      <c r="G32" s="124">
        <f t="shared" si="3"/>
        <v>2</v>
      </c>
      <c r="H32" s="101">
        <v>8</v>
      </c>
      <c r="I32" s="84">
        <f t="shared" si="4"/>
        <v>960</v>
      </c>
      <c r="J32" s="121"/>
      <c r="K32" s="15">
        <f t="shared" si="5"/>
        <v>0</v>
      </c>
      <c r="M32" s="27"/>
      <c r="N32" s="27"/>
      <c r="O32" s="27"/>
      <c r="P32" s="31"/>
      <c r="Q32" s="30"/>
      <c r="R32" s="27"/>
      <c r="S32" s="27"/>
      <c r="T32" s="27"/>
      <c r="U32" s="31"/>
      <c r="V32" s="30"/>
    </row>
    <row r="33" spans="2:22" ht="15" x14ac:dyDescent="0.35">
      <c r="B33" s="38" t="s">
        <v>4</v>
      </c>
      <c r="C33" s="14" t="s">
        <v>2</v>
      </c>
      <c r="D33" s="56">
        <v>1800</v>
      </c>
      <c r="E33" s="72">
        <v>1</v>
      </c>
      <c r="F33" s="73">
        <v>2</v>
      </c>
      <c r="G33" s="124">
        <f t="shared" si="3"/>
        <v>2</v>
      </c>
      <c r="H33" s="100">
        <v>2.4</v>
      </c>
      <c r="I33" s="84">
        <f t="shared" si="4"/>
        <v>8640</v>
      </c>
      <c r="J33" s="120"/>
      <c r="K33" s="15">
        <f t="shared" si="5"/>
        <v>0</v>
      </c>
      <c r="M33" s="27"/>
      <c r="N33" s="27"/>
      <c r="O33" s="27"/>
      <c r="P33" s="31"/>
      <c r="Q33" s="30"/>
      <c r="R33" s="27"/>
      <c r="S33" s="27"/>
      <c r="T33" s="27"/>
      <c r="U33" s="31"/>
      <c r="V33" s="30"/>
    </row>
    <row r="34" spans="2:22" ht="15" x14ac:dyDescent="0.35">
      <c r="B34" s="93" t="s">
        <v>5</v>
      </c>
      <c r="C34" s="17" t="s">
        <v>2</v>
      </c>
      <c r="D34" s="56">
        <v>600</v>
      </c>
      <c r="E34" s="72">
        <v>1</v>
      </c>
      <c r="F34" s="73">
        <v>2</v>
      </c>
      <c r="G34" s="124">
        <f t="shared" si="3"/>
        <v>2</v>
      </c>
      <c r="H34" s="100">
        <v>1.6</v>
      </c>
      <c r="I34" s="84">
        <f t="shared" si="4"/>
        <v>1920</v>
      </c>
      <c r="J34" s="120"/>
      <c r="K34" s="15">
        <f t="shared" si="5"/>
        <v>0</v>
      </c>
      <c r="M34" s="27"/>
      <c r="N34" s="27"/>
      <c r="O34" s="27"/>
      <c r="P34" s="31"/>
      <c r="Q34" s="30"/>
      <c r="R34" s="27"/>
      <c r="S34" s="27"/>
      <c r="T34" s="27"/>
      <c r="U34" s="31"/>
      <c r="V34" s="30"/>
    </row>
    <row r="35" spans="2:22" ht="15.5" thickBot="1" x14ac:dyDescent="0.4">
      <c r="B35" s="109" t="s">
        <v>6</v>
      </c>
      <c r="C35" s="18" t="s">
        <v>2</v>
      </c>
      <c r="D35" s="57">
        <v>1800</v>
      </c>
      <c r="E35" s="74">
        <v>1</v>
      </c>
      <c r="F35" s="75">
        <v>2</v>
      </c>
      <c r="G35" s="125">
        <f t="shared" si="3"/>
        <v>2</v>
      </c>
      <c r="H35" s="111">
        <v>2</v>
      </c>
      <c r="I35" s="85">
        <f t="shared" si="4"/>
        <v>7200</v>
      </c>
      <c r="J35" s="122"/>
      <c r="K35" s="19">
        <f t="shared" si="5"/>
        <v>0</v>
      </c>
      <c r="M35" s="27"/>
      <c r="N35" s="27"/>
      <c r="O35" s="27"/>
      <c r="P35" s="31"/>
      <c r="Q35" s="30"/>
      <c r="R35" s="27"/>
      <c r="S35" s="27"/>
      <c r="T35" s="27"/>
      <c r="U35" s="31"/>
      <c r="V35" s="30"/>
    </row>
    <row r="36" spans="2:22" ht="15" x14ac:dyDescent="0.35">
      <c r="D36" s="23"/>
      <c r="H36" s="34"/>
      <c r="I36" s="34"/>
      <c r="M36" s="27"/>
      <c r="N36" s="27"/>
      <c r="O36" s="27"/>
      <c r="P36" s="31"/>
      <c r="Q36" s="30"/>
      <c r="R36" s="27"/>
      <c r="S36" s="27"/>
      <c r="T36" s="27"/>
      <c r="U36" s="31"/>
      <c r="V36" s="30"/>
    </row>
    <row r="37" spans="2:22" ht="15.5" thickBot="1" x14ac:dyDescent="0.4">
      <c r="D37" s="23"/>
      <c r="H37" s="27"/>
      <c r="I37" s="25">
        <f>SUM(I26:I35)</f>
        <v>32594.400000000001</v>
      </c>
      <c r="K37" s="27"/>
      <c r="M37" s="27"/>
      <c r="N37" s="27"/>
      <c r="O37" s="27"/>
      <c r="P37" s="31"/>
      <c r="Q37" s="30"/>
      <c r="R37" s="27"/>
      <c r="S37" s="27"/>
      <c r="T37" s="27"/>
      <c r="U37" s="31"/>
      <c r="V37" s="30"/>
    </row>
    <row r="38" spans="2:22" ht="16" thickTop="1" thickBot="1" x14ac:dyDescent="0.4">
      <c r="D38" s="23"/>
      <c r="E38" s="27"/>
      <c r="F38" s="27"/>
      <c r="G38" s="27"/>
      <c r="H38" s="27"/>
      <c r="I38" s="27"/>
      <c r="J38" s="24" t="s">
        <v>20</v>
      </c>
      <c r="K38" s="28">
        <f>SUM(K26:K35)</f>
        <v>0</v>
      </c>
      <c r="M38" s="27"/>
      <c r="N38" s="27"/>
      <c r="O38" s="27"/>
      <c r="P38" s="31"/>
      <c r="Q38" s="30"/>
      <c r="R38" s="27"/>
      <c r="S38" s="27"/>
      <c r="T38" s="27"/>
      <c r="U38" s="31"/>
      <c r="V38" s="30"/>
    </row>
    <row r="39" spans="2:22" ht="15.5" thickTop="1" x14ac:dyDescent="0.35">
      <c r="D39" s="23"/>
      <c r="E39" s="27"/>
      <c r="F39" s="27"/>
      <c r="G39" s="27"/>
      <c r="H39" s="27"/>
      <c r="I39" s="27"/>
      <c r="J39" s="29"/>
      <c r="K39" s="30"/>
      <c r="M39" s="27"/>
      <c r="N39" s="27"/>
      <c r="O39" s="27"/>
      <c r="P39" s="31"/>
      <c r="Q39" s="30"/>
      <c r="R39" s="27"/>
      <c r="S39" s="27"/>
      <c r="T39" s="27"/>
      <c r="U39" s="31"/>
      <c r="V39" s="30"/>
    </row>
    <row r="40" spans="2:22" ht="15.5" thickBot="1" x14ac:dyDescent="0.4">
      <c r="D40" s="23"/>
      <c r="E40" s="27"/>
      <c r="F40" s="27"/>
      <c r="G40" s="27"/>
      <c r="H40" s="27"/>
      <c r="I40" s="27"/>
      <c r="J40" s="29"/>
      <c r="K40" s="30"/>
      <c r="M40" s="27"/>
      <c r="N40" s="27"/>
      <c r="O40" s="27"/>
      <c r="P40" s="31"/>
      <c r="Q40" s="30"/>
      <c r="R40" s="27"/>
      <c r="S40" s="27"/>
      <c r="T40" s="27"/>
      <c r="U40" s="31"/>
      <c r="V40" s="30"/>
    </row>
    <row r="41" spans="2:22" ht="81.5" customHeight="1" thickBot="1" x14ac:dyDescent="0.4">
      <c r="B41" s="7" t="s">
        <v>17</v>
      </c>
      <c r="C41" s="8" t="s">
        <v>7</v>
      </c>
      <c r="D41" s="9" t="s">
        <v>19</v>
      </c>
      <c r="E41" s="68" t="s">
        <v>38</v>
      </c>
      <c r="F41" s="69" t="s">
        <v>37</v>
      </c>
      <c r="G41" s="136" t="s">
        <v>33</v>
      </c>
      <c r="H41" s="137" t="s">
        <v>31</v>
      </c>
      <c r="I41" s="71" t="s">
        <v>46</v>
      </c>
      <c r="J41" s="10" t="s">
        <v>42</v>
      </c>
      <c r="K41" s="11" t="s">
        <v>45</v>
      </c>
      <c r="M41" s="27"/>
      <c r="N41" s="27"/>
      <c r="O41" s="27"/>
      <c r="P41" s="31"/>
      <c r="Q41" s="30"/>
      <c r="R41" s="27"/>
      <c r="S41" s="27"/>
      <c r="T41" s="27"/>
      <c r="U41" s="31"/>
      <c r="V41" s="30"/>
    </row>
    <row r="42" spans="2:22" ht="15" x14ac:dyDescent="0.35">
      <c r="B42" s="16" t="s">
        <v>27</v>
      </c>
      <c r="C42" s="14" t="s">
        <v>3</v>
      </c>
      <c r="D42" s="56">
        <v>56</v>
      </c>
      <c r="E42" s="103">
        <v>1</v>
      </c>
      <c r="F42" s="104">
        <v>3</v>
      </c>
      <c r="G42" s="123">
        <f>E42*F42</f>
        <v>3</v>
      </c>
      <c r="H42" s="102">
        <v>42.67</v>
      </c>
      <c r="I42" s="90">
        <f>D42*G42*H42</f>
        <v>7168.56</v>
      </c>
      <c r="J42" s="130"/>
      <c r="K42" s="87">
        <f>D42*G42*J42</f>
        <v>0</v>
      </c>
      <c r="M42" s="27"/>
      <c r="N42" s="27"/>
      <c r="O42" s="27"/>
      <c r="P42" s="31"/>
      <c r="Q42" s="30"/>
      <c r="R42" s="27"/>
      <c r="S42" s="27"/>
      <c r="T42" s="27"/>
      <c r="U42" s="31"/>
      <c r="V42" s="30"/>
    </row>
    <row r="43" spans="2:22" ht="15" x14ac:dyDescent="0.35">
      <c r="B43" s="16" t="s">
        <v>1</v>
      </c>
      <c r="C43" s="14" t="s">
        <v>3</v>
      </c>
      <c r="D43" s="56">
        <f>110-46</f>
        <v>64</v>
      </c>
      <c r="E43" s="88">
        <v>1</v>
      </c>
      <c r="F43" s="73">
        <v>3</v>
      </c>
      <c r="G43" s="124">
        <f t="shared" ref="G43:G51" si="6">E43*F43</f>
        <v>3</v>
      </c>
      <c r="H43" s="101">
        <v>26.666666666666668</v>
      </c>
      <c r="I43" s="91">
        <f t="shared" ref="I43:I51" si="7">D43*G43*H43</f>
        <v>5120</v>
      </c>
      <c r="J43" s="121"/>
      <c r="K43" s="36">
        <f t="shared" ref="K43:K51" si="8">D43*G43*J43</f>
        <v>0</v>
      </c>
      <c r="M43" s="27"/>
      <c r="N43" s="27"/>
      <c r="O43" s="27"/>
      <c r="P43" s="31"/>
      <c r="Q43" s="30"/>
      <c r="R43" s="27"/>
      <c r="S43" s="27"/>
      <c r="T43" s="27"/>
      <c r="U43" s="31"/>
      <c r="V43" s="30"/>
    </row>
    <row r="44" spans="2:22" ht="15" x14ac:dyDescent="0.35">
      <c r="B44" s="16" t="s">
        <v>11</v>
      </c>
      <c r="C44" s="14" t="s">
        <v>3</v>
      </c>
      <c r="D44" s="56">
        <v>2</v>
      </c>
      <c r="E44" s="88">
        <v>1</v>
      </c>
      <c r="F44" s="73">
        <v>3</v>
      </c>
      <c r="G44" s="124">
        <f t="shared" si="6"/>
        <v>3</v>
      </c>
      <c r="H44" s="101">
        <v>46.666666666666664</v>
      </c>
      <c r="I44" s="91">
        <f t="shared" si="7"/>
        <v>280</v>
      </c>
      <c r="J44" s="121"/>
      <c r="K44" s="36">
        <f t="shared" si="8"/>
        <v>0</v>
      </c>
      <c r="M44" s="27"/>
      <c r="N44" s="27"/>
      <c r="O44" s="27"/>
      <c r="P44" s="31"/>
      <c r="Q44" s="30"/>
      <c r="R44" s="27"/>
      <c r="S44" s="27"/>
      <c r="T44" s="27"/>
      <c r="U44" s="31"/>
      <c r="V44" s="30"/>
    </row>
    <row r="45" spans="2:22" ht="15" x14ac:dyDescent="0.35">
      <c r="B45" s="16" t="s">
        <v>28</v>
      </c>
      <c r="C45" s="14" t="s">
        <v>3</v>
      </c>
      <c r="D45" s="56">
        <v>10</v>
      </c>
      <c r="E45" s="88">
        <v>1</v>
      </c>
      <c r="F45" s="73">
        <v>3</v>
      </c>
      <c r="G45" s="124">
        <f t="shared" si="6"/>
        <v>3</v>
      </c>
      <c r="H45" s="101">
        <v>41</v>
      </c>
      <c r="I45" s="91">
        <f>D45*G45*H45</f>
        <v>1230</v>
      </c>
      <c r="J45" s="121"/>
      <c r="K45" s="36">
        <f t="shared" si="8"/>
        <v>0</v>
      </c>
      <c r="M45" s="27"/>
      <c r="N45" s="27"/>
      <c r="O45" s="27"/>
      <c r="P45" s="31"/>
      <c r="Q45" s="30"/>
      <c r="R45" s="27"/>
      <c r="S45" s="27"/>
      <c r="T45" s="27"/>
      <c r="U45" s="31"/>
      <c r="V45" s="30"/>
    </row>
    <row r="46" spans="2:22" ht="15" x14ac:dyDescent="0.35">
      <c r="B46" s="16" t="s">
        <v>8</v>
      </c>
      <c r="C46" s="14" t="s">
        <v>3</v>
      </c>
      <c r="D46" s="56">
        <v>30</v>
      </c>
      <c r="E46" s="88">
        <v>1</v>
      </c>
      <c r="F46" s="73">
        <v>3</v>
      </c>
      <c r="G46" s="124">
        <f t="shared" si="6"/>
        <v>3</v>
      </c>
      <c r="H46" s="100">
        <v>26.666666666666668</v>
      </c>
      <c r="I46" s="91">
        <f t="shared" si="7"/>
        <v>2400</v>
      </c>
      <c r="J46" s="121"/>
      <c r="K46" s="36">
        <f t="shared" si="8"/>
        <v>0</v>
      </c>
      <c r="M46" s="27"/>
      <c r="N46" s="27"/>
      <c r="O46" s="27"/>
      <c r="P46" s="31"/>
      <c r="Q46" s="30"/>
      <c r="R46" s="27"/>
      <c r="S46" s="27"/>
      <c r="T46" s="27"/>
      <c r="U46" s="31"/>
      <c r="V46" s="30"/>
    </row>
    <row r="47" spans="2:22" ht="15" x14ac:dyDescent="0.35">
      <c r="B47" s="16" t="s">
        <v>9</v>
      </c>
      <c r="C47" s="14" t="s">
        <v>3</v>
      </c>
      <c r="D47" s="56">
        <v>60</v>
      </c>
      <c r="E47" s="88">
        <v>1</v>
      </c>
      <c r="F47" s="73">
        <v>3</v>
      </c>
      <c r="G47" s="124">
        <f t="shared" si="6"/>
        <v>3</v>
      </c>
      <c r="H47" s="101">
        <v>6.666666666666667</v>
      </c>
      <c r="I47" s="91">
        <f t="shared" si="7"/>
        <v>1200</v>
      </c>
      <c r="J47" s="121"/>
      <c r="K47" s="36">
        <f t="shared" si="8"/>
        <v>0</v>
      </c>
      <c r="M47" s="27"/>
      <c r="N47" s="27"/>
      <c r="O47" s="27"/>
      <c r="P47" s="31"/>
      <c r="Q47" s="30"/>
      <c r="R47" s="27"/>
      <c r="S47" s="27"/>
      <c r="T47" s="27"/>
      <c r="U47" s="31"/>
      <c r="V47" s="30"/>
    </row>
    <row r="48" spans="2:22" ht="15" x14ac:dyDescent="0.35">
      <c r="B48" s="16" t="s">
        <v>10</v>
      </c>
      <c r="C48" s="14" t="s">
        <v>3</v>
      </c>
      <c r="D48" s="56">
        <v>60</v>
      </c>
      <c r="E48" s="88">
        <v>1</v>
      </c>
      <c r="F48" s="73">
        <v>3</v>
      </c>
      <c r="G48" s="124">
        <f t="shared" si="6"/>
        <v>3</v>
      </c>
      <c r="H48" s="101">
        <v>6.666666666666667</v>
      </c>
      <c r="I48" s="91">
        <f t="shared" si="7"/>
        <v>1200</v>
      </c>
      <c r="J48" s="121"/>
      <c r="K48" s="36">
        <f t="shared" si="8"/>
        <v>0</v>
      </c>
      <c r="M48" s="27"/>
      <c r="N48" s="27"/>
      <c r="O48" s="27"/>
      <c r="P48" s="31"/>
      <c r="Q48" s="30"/>
      <c r="R48" s="27"/>
      <c r="S48" s="27"/>
      <c r="T48" s="27"/>
      <c r="U48" s="31"/>
      <c r="V48" s="30"/>
    </row>
    <row r="49" spans="2:22" ht="15" x14ac:dyDescent="0.35">
      <c r="B49" s="38" t="s">
        <v>4</v>
      </c>
      <c r="C49" s="14" t="s">
        <v>2</v>
      </c>
      <c r="D49" s="56">
        <v>1800</v>
      </c>
      <c r="E49" s="88">
        <v>1</v>
      </c>
      <c r="F49" s="73">
        <v>3</v>
      </c>
      <c r="G49" s="124">
        <f t="shared" si="6"/>
        <v>3</v>
      </c>
      <c r="H49" s="100">
        <v>2</v>
      </c>
      <c r="I49" s="91">
        <f t="shared" si="7"/>
        <v>10800</v>
      </c>
      <c r="J49" s="121"/>
      <c r="K49" s="36">
        <f t="shared" si="8"/>
        <v>0</v>
      </c>
      <c r="M49" s="27"/>
      <c r="N49" s="27"/>
      <c r="O49" s="27"/>
      <c r="P49" s="31"/>
      <c r="Q49" s="30"/>
      <c r="R49" s="27"/>
      <c r="S49" s="27"/>
      <c r="T49" s="27"/>
      <c r="U49" s="31"/>
      <c r="V49" s="30"/>
    </row>
    <row r="50" spans="2:22" ht="15" x14ac:dyDescent="0.35">
      <c r="B50" s="93" t="s">
        <v>5</v>
      </c>
      <c r="C50" s="17" t="s">
        <v>2</v>
      </c>
      <c r="D50" s="56">
        <v>600</v>
      </c>
      <c r="E50" s="88">
        <v>1</v>
      </c>
      <c r="F50" s="73">
        <v>3</v>
      </c>
      <c r="G50" s="124">
        <f t="shared" si="6"/>
        <v>3</v>
      </c>
      <c r="H50" s="100">
        <v>1.3333333333333333</v>
      </c>
      <c r="I50" s="91">
        <f t="shared" si="7"/>
        <v>2400</v>
      </c>
      <c r="J50" s="121"/>
      <c r="K50" s="36">
        <f t="shared" si="8"/>
        <v>0</v>
      </c>
      <c r="M50" s="27"/>
      <c r="N50" s="27"/>
      <c r="O50" s="27"/>
      <c r="P50" s="31"/>
      <c r="Q50" s="30"/>
      <c r="R50" s="27"/>
      <c r="S50" s="27"/>
      <c r="T50" s="27"/>
      <c r="U50" s="31"/>
      <c r="V50" s="30"/>
    </row>
    <row r="51" spans="2:22" ht="15.5" thickBot="1" x14ac:dyDescent="0.4">
      <c r="B51" s="109" t="s">
        <v>6</v>
      </c>
      <c r="C51" s="18" t="s">
        <v>2</v>
      </c>
      <c r="D51" s="57">
        <v>1800</v>
      </c>
      <c r="E51" s="89">
        <v>1</v>
      </c>
      <c r="F51" s="75">
        <v>3</v>
      </c>
      <c r="G51" s="125">
        <f t="shared" si="6"/>
        <v>3</v>
      </c>
      <c r="H51" s="111">
        <v>1.6666666666666667</v>
      </c>
      <c r="I51" s="92">
        <f t="shared" si="7"/>
        <v>9000</v>
      </c>
      <c r="J51" s="129"/>
      <c r="K51" s="37">
        <f t="shared" si="8"/>
        <v>0</v>
      </c>
      <c r="M51" s="27"/>
      <c r="N51" s="27"/>
      <c r="O51" s="27"/>
      <c r="P51" s="31"/>
      <c r="Q51" s="30"/>
      <c r="R51" s="27"/>
      <c r="S51" s="27"/>
      <c r="T51" s="27"/>
      <c r="U51" s="31"/>
      <c r="V51" s="30"/>
    </row>
    <row r="52" spans="2:22" ht="15" x14ac:dyDescent="0.35">
      <c r="D52" s="23"/>
      <c r="M52" s="27"/>
      <c r="N52" s="27"/>
      <c r="O52" s="27"/>
      <c r="P52" s="31"/>
      <c r="Q52" s="30"/>
      <c r="R52" s="27"/>
      <c r="S52" s="27"/>
      <c r="T52" s="27"/>
      <c r="U52" s="31"/>
      <c r="V52" s="30"/>
    </row>
    <row r="53" spans="2:22" ht="15.5" thickBot="1" x14ac:dyDescent="0.4">
      <c r="D53" s="23"/>
      <c r="H53" s="27"/>
      <c r="I53" s="28">
        <f>SUM(I42:I51)</f>
        <v>40798.559999999998</v>
      </c>
      <c r="M53" s="27"/>
      <c r="N53" s="27"/>
      <c r="O53" s="27"/>
      <c r="P53" s="31"/>
      <c r="Q53" s="30"/>
      <c r="R53" s="27"/>
      <c r="S53" s="27"/>
      <c r="T53" s="27"/>
      <c r="U53" s="31"/>
      <c r="V53" s="30"/>
    </row>
    <row r="54" spans="2:22" ht="16" thickTop="1" thickBot="1" x14ac:dyDescent="0.4">
      <c r="D54" s="23"/>
      <c r="E54" s="27"/>
      <c r="F54" s="27"/>
      <c r="G54" s="27"/>
      <c r="H54" s="27"/>
      <c r="I54" s="27"/>
      <c r="J54" s="24" t="s">
        <v>20</v>
      </c>
      <c r="K54" s="28">
        <f>SUM(K42:K51)</f>
        <v>0</v>
      </c>
      <c r="M54" s="27"/>
      <c r="N54" s="27"/>
      <c r="O54" s="27"/>
      <c r="P54" s="31"/>
      <c r="Q54" s="30"/>
      <c r="R54" s="27"/>
      <c r="S54" s="27"/>
      <c r="T54" s="27"/>
      <c r="U54" s="31"/>
      <c r="V54" s="30"/>
    </row>
    <row r="55" spans="2:22" ht="15.5" thickTop="1" x14ac:dyDescent="0.35">
      <c r="D55" s="23"/>
      <c r="E55" s="27"/>
      <c r="F55" s="27"/>
      <c r="G55" s="27"/>
      <c r="H55" s="27"/>
      <c r="I55" s="27"/>
      <c r="J55" s="29"/>
      <c r="K55" s="30"/>
      <c r="M55" s="27"/>
      <c r="N55" s="27"/>
      <c r="O55" s="27"/>
      <c r="P55" s="31"/>
      <c r="Q55" s="30"/>
      <c r="R55" s="27"/>
      <c r="S55" s="27"/>
      <c r="T55" s="27"/>
      <c r="U55" s="31"/>
      <c r="V55" s="30"/>
    </row>
    <row r="56" spans="2:22" ht="15.5" thickBot="1" x14ac:dyDescent="0.4">
      <c r="D56" s="2"/>
      <c r="E56" s="23"/>
      <c r="F56" s="23"/>
      <c r="G56" s="23"/>
      <c r="H56" s="23"/>
      <c r="I56" s="23"/>
      <c r="J56" s="23"/>
    </row>
    <row r="57" spans="2:22" ht="81" customHeight="1" thickBot="1" x14ac:dyDescent="0.4">
      <c r="B57" s="7" t="s">
        <v>18</v>
      </c>
      <c r="C57" s="8" t="s">
        <v>7</v>
      </c>
      <c r="D57" s="9" t="s">
        <v>19</v>
      </c>
      <c r="E57" s="68" t="s">
        <v>36</v>
      </c>
      <c r="F57" s="69" t="s">
        <v>37</v>
      </c>
      <c r="G57" s="150" t="s">
        <v>33</v>
      </c>
      <c r="H57" s="151" t="s">
        <v>31</v>
      </c>
      <c r="I57" s="58" t="s">
        <v>25</v>
      </c>
      <c r="J57" s="10" t="s">
        <v>42</v>
      </c>
      <c r="K57" s="62" t="s">
        <v>44</v>
      </c>
    </row>
    <row r="58" spans="2:22" x14ac:dyDescent="0.35">
      <c r="B58" s="16" t="s">
        <v>27</v>
      </c>
      <c r="C58" s="60" t="s">
        <v>3</v>
      </c>
      <c r="D58" s="61">
        <v>154</v>
      </c>
      <c r="E58" s="76">
        <v>3</v>
      </c>
      <c r="F58" s="94">
        <v>1</v>
      </c>
      <c r="G58" s="127">
        <f>E58*F58</f>
        <v>3</v>
      </c>
      <c r="H58" s="99">
        <v>64</v>
      </c>
      <c r="I58" s="86">
        <f>D58*G58*H58</f>
        <v>29568</v>
      </c>
      <c r="J58" s="128"/>
      <c r="K58" s="32">
        <f>D58*G58*J58</f>
        <v>0</v>
      </c>
    </row>
    <row r="59" spans="2:22" x14ac:dyDescent="0.35">
      <c r="B59" s="13" t="s">
        <v>29</v>
      </c>
      <c r="C59" s="14" t="s">
        <v>3</v>
      </c>
      <c r="D59" s="56">
        <v>200</v>
      </c>
      <c r="E59" s="80">
        <v>3</v>
      </c>
      <c r="F59" s="79">
        <v>1</v>
      </c>
      <c r="G59" s="118">
        <f t="shared" ref="G59:G67" si="9">E59*F59</f>
        <v>3</v>
      </c>
      <c r="H59" s="101">
        <v>40</v>
      </c>
      <c r="I59" s="84">
        <f t="shared" ref="I59:I67" si="10">D59*G59*H59</f>
        <v>24000</v>
      </c>
      <c r="J59" s="121"/>
      <c r="K59" s="15">
        <f t="shared" ref="K59:K67" si="11">D59*G59*J59</f>
        <v>0</v>
      </c>
    </row>
    <row r="60" spans="2:22" x14ac:dyDescent="0.35">
      <c r="B60" s="67" t="s">
        <v>30</v>
      </c>
      <c r="C60" s="14" t="s">
        <v>3</v>
      </c>
      <c r="D60" s="61">
        <v>4</v>
      </c>
      <c r="E60" s="80">
        <v>3</v>
      </c>
      <c r="F60" s="79">
        <v>1</v>
      </c>
      <c r="G60" s="118">
        <f t="shared" si="9"/>
        <v>3</v>
      </c>
      <c r="H60" s="101">
        <v>70</v>
      </c>
      <c r="I60" s="84">
        <f t="shared" si="10"/>
        <v>840</v>
      </c>
      <c r="J60" s="121"/>
      <c r="K60" s="15">
        <f t="shared" si="11"/>
        <v>0</v>
      </c>
    </row>
    <row r="61" spans="2:22" x14ac:dyDescent="0.35">
      <c r="B61" s="67" t="s">
        <v>28</v>
      </c>
      <c r="C61" s="14" t="s">
        <v>3</v>
      </c>
      <c r="D61" s="61">
        <v>20</v>
      </c>
      <c r="E61" s="80">
        <v>3</v>
      </c>
      <c r="F61" s="79">
        <v>1</v>
      </c>
      <c r="G61" s="118">
        <f t="shared" si="9"/>
        <v>3</v>
      </c>
      <c r="H61" s="101">
        <v>56</v>
      </c>
      <c r="I61" s="84">
        <f t="shared" si="10"/>
        <v>3360</v>
      </c>
      <c r="J61" s="121"/>
      <c r="K61" s="15">
        <f t="shared" si="11"/>
        <v>0</v>
      </c>
    </row>
    <row r="62" spans="2:22" x14ac:dyDescent="0.35">
      <c r="B62" s="38" t="s">
        <v>8</v>
      </c>
      <c r="C62" s="14" t="s">
        <v>3</v>
      </c>
      <c r="D62" s="56">
        <v>60</v>
      </c>
      <c r="E62" s="80">
        <v>3</v>
      </c>
      <c r="F62" s="79">
        <v>1</v>
      </c>
      <c r="G62" s="118">
        <f t="shared" si="9"/>
        <v>3</v>
      </c>
      <c r="H62" s="101">
        <v>40</v>
      </c>
      <c r="I62" s="84">
        <f t="shared" si="10"/>
        <v>7200</v>
      </c>
      <c r="J62" s="121"/>
      <c r="K62" s="15">
        <f t="shared" si="11"/>
        <v>0</v>
      </c>
    </row>
    <row r="63" spans="2:22" x14ac:dyDescent="0.35">
      <c r="B63" s="16" t="s">
        <v>9</v>
      </c>
      <c r="C63" s="14" t="s">
        <v>3</v>
      </c>
      <c r="D63" s="56">
        <v>150</v>
      </c>
      <c r="E63" s="80">
        <v>3</v>
      </c>
      <c r="F63" s="79">
        <v>1</v>
      </c>
      <c r="G63" s="118">
        <f t="shared" si="9"/>
        <v>3</v>
      </c>
      <c r="H63" s="101">
        <v>10</v>
      </c>
      <c r="I63" s="84">
        <f t="shared" si="10"/>
        <v>4500</v>
      </c>
      <c r="J63" s="121"/>
      <c r="K63" s="15">
        <f t="shared" si="11"/>
        <v>0</v>
      </c>
    </row>
    <row r="64" spans="2:22" x14ac:dyDescent="0.35">
      <c r="B64" s="16" t="s">
        <v>10</v>
      </c>
      <c r="C64" s="14" t="s">
        <v>3</v>
      </c>
      <c r="D64" s="56">
        <v>150</v>
      </c>
      <c r="E64" s="80">
        <v>3</v>
      </c>
      <c r="F64" s="79">
        <v>1</v>
      </c>
      <c r="G64" s="118">
        <f t="shared" si="9"/>
        <v>3</v>
      </c>
      <c r="H64" s="101">
        <v>10</v>
      </c>
      <c r="I64" s="84">
        <f t="shared" si="10"/>
        <v>4500</v>
      </c>
      <c r="J64" s="121"/>
      <c r="K64" s="15">
        <f t="shared" si="11"/>
        <v>0</v>
      </c>
    </row>
    <row r="65" spans="2:22" x14ac:dyDescent="0.35">
      <c r="B65" s="38" t="s">
        <v>4</v>
      </c>
      <c r="C65" s="14" t="s">
        <v>2</v>
      </c>
      <c r="D65" s="56">
        <v>2000</v>
      </c>
      <c r="E65" s="80">
        <v>3</v>
      </c>
      <c r="F65" s="79">
        <v>1</v>
      </c>
      <c r="G65" s="118">
        <f t="shared" si="9"/>
        <v>3</v>
      </c>
      <c r="H65" s="101">
        <v>3</v>
      </c>
      <c r="I65" s="84">
        <f t="shared" si="10"/>
        <v>18000</v>
      </c>
      <c r="J65" s="121"/>
      <c r="K65" s="15">
        <f t="shared" si="11"/>
        <v>0</v>
      </c>
    </row>
    <row r="66" spans="2:22" x14ac:dyDescent="0.35">
      <c r="B66" s="93" t="s">
        <v>5</v>
      </c>
      <c r="C66" s="17" t="s">
        <v>2</v>
      </c>
      <c r="D66" s="56">
        <v>600</v>
      </c>
      <c r="E66" s="80">
        <v>3</v>
      </c>
      <c r="F66" s="79">
        <v>1</v>
      </c>
      <c r="G66" s="118">
        <f t="shared" si="9"/>
        <v>3</v>
      </c>
      <c r="H66" s="101">
        <v>2</v>
      </c>
      <c r="I66" s="84">
        <f t="shared" si="10"/>
        <v>3600</v>
      </c>
      <c r="J66" s="121"/>
      <c r="K66" s="15">
        <f t="shared" si="11"/>
        <v>0</v>
      </c>
    </row>
    <row r="67" spans="2:22" ht="13.5" thickBot="1" x14ac:dyDescent="0.4">
      <c r="B67" s="109" t="s">
        <v>6</v>
      </c>
      <c r="C67" s="18" t="s">
        <v>2</v>
      </c>
      <c r="D67" s="57">
        <v>2000</v>
      </c>
      <c r="E67" s="95">
        <v>3</v>
      </c>
      <c r="F67" s="82">
        <v>1</v>
      </c>
      <c r="G67" s="119">
        <f t="shared" si="9"/>
        <v>3</v>
      </c>
      <c r="H67" s="116">
        <v>2.5</v>
      </c>
      <c r="I67" s="85">
        <f t="shared" si="10"/>
        <v>15000</v>
      </c>
      <c r="J67" s="129"/>
      <c r="K67" s="19">
        <f t="shared" si="11"/>
        <v>0</v>
      </c>
    </row>
    <row r="68" spans="2:22" ht="15" x14ac:dyDescent="0.35">
      <c r="B68" s="20"/>
      <c r="C68" s="21"/>
      <c r="D68" s="2"/>
      <c r="K68" s="22"/>
      <c r="L68" s="22"/>
    </row>
    <row r="69" spans="2:22" ht="15.5" thickBot="1" x14ac:dyDescent="0.4">
      <c r="D69" s="23"/>
      <c r="H69" s="27"/>
      <c r="I69" s="28">
        <f>SUM(I58:I67)</f>
        <v>110568</v>
      </c>
      <c r="L69" s="26"/>
    </row>
    <row r="70" spans="2:22" ht="16" thickTop="1" thickBot="1" x14ac:dyDescent="0.4">
      <c r="D70" s="23"/>
      <c r="E70" s="27"/>
      <c r="F70" s="27"/>
      <c r="G70" s="27"/>
      <c r="H70" s="27"/>
      <c r="I70" s="27"/>
      <c r="J70" s="24" t="s">
        <v>20</v>
      </c>
      <c r="K70" s="28">
        <f>SUM(K58:K67)</f>
        <v>0</v>
      </c>
    </row>
    <row r="71" spans="2:22" ht="15.5" thickTop="1" x14ac:dyDescent="0.35">
      <c r="D71" s="23"/>
      <c r="E71" s="27"/>
      <c r="F71" s="27"/>
      <c r="G71" s="27"/>
      <c r="H71" s="27"/>
      <c r="I71" s="27"/>
      <c r="J71" s="27"/>
      <c r="K71" s="31"/>
      <c r="L71" s="30"/>
      <c r="M71" s="27"/>
      <c r="N71" s="27"/>
      <c r="O71" s="27"/>
      <c r="P71" s="31"/>
      <c r="Q71" s="30"/>
      <c r="R71" s="27"/>
      <c r="S71" s="27"/>
      <c r="T71" s="27"/>
      <c r="U71" s="31"/>
      <c r="V71" s="30"/>
    </row>
    <row r="72" spans="2:22" ht="15.5" thickBot="1" x14ac:dyDescent="0.4">
      <c r="D72" s="23"/>
      <c r="E72" s="27"/>
      <c r="F72" s="27"/>
      <c r="G72" s="27"/>
      <c r="H72" s="27"/>
      <c r="I72" s="27"/>
      <c r="J72" s="27"/>
      <c r="K72" s="31"/>
      <c r="L72" s="30"/>
      <c r="M72" s="27"/>
      <c r="N72" s="27"/>
      <c r="O72" s="27"/>
      <c r="P72" s="31"/>
      <c r="Q72" s="30"/>
      <c r="R72" s="27"/>
      <c r="S72" s="27"/>
      <c r="T72" s="27"/>
      <c r="U72" s="31"/>
      <c r="V72" s="30"/>
    </row>
    <row r="73" spans="2:22" ht="83.5" customHeight="1" thickBot="1" x14ac:dyDescent="0.4">
      <c r="B73" s="7" t="s">
        <v>18</v>
      </c>
      <c r="C73" s="8" t="s">
        <v>7</v>
      </c>
      <c r="D73" s="9" t="s">
        <v>19</v>
      </c>
      <c r="E73" s="68" t="s">
        <v>40</v>
      </c>
      <c r="F73" s="69" t="s">
        <v>37</v>
      </c>
      <c r="G73" s="150" t="s">
        <v>33</v>
      </c>
      <c r="H73" s="151" t="s">
        <v>31</v>
      </c>
      <c r="I73" s="58" t="s">
        <v>32</v>
      </c>
      <c r="J73" s="10" t="s">
        <v>42</v>
      </c>
      <c r="K73" s="62" t="s">
        <v>43</v>
      </c>
      <c r="L73" s="30"/>
      <c r="M73" s="27"/>
      <c r="N73" s="27"/>
      <c r="O73" s="27"/>
      <c r="P73" s="31"/>
      <c r="Q73" s="30"/>
      <c r="R73" s="27"/>
      <c r="S73" s="27"/>
      <c r="T73" s="27"/>
      <c r="U73" s="31"/>
      <c r="V73" s="30"/>
    </row>
    <row r="74" spans="2:22" ht="15" x14ac:dyDescent="0.35">
      <c r="B74" s="16" t="s">
        <v>27</v>
      </c>
      <c r="C74" s="60" t="s">
        <v>3</v>
      </c>
      <c r="D74" s="61">
        <v>154</v>
      </c>
      <c r="E74" s="96">
        <v>1</v>
      </c>
      <c r="F74" s="97">
        <v>2</v>
      </c>
      <c r="G74" s="126">
        <f>E74*F74</f>
        <v>2</v>
      </c>
      <c r="H74" s="99">
        <v>51.2</v>
      </c>
      <c r="I74" s="98">
        <f>D74*G74*H74</f>
        <v>15769.6</v>
      </c>
      <c r="J74" s="128"/>
      <c r="K74" s="32">
        <f>D74*G74*J74</f>
        <v>0</v>
      </c>
      <c r="L74" s="30"/>
      <c r="M74" s="27"/>
      <c r="N74" s="27"/>
      <c r="O74" s="27"/>
      <c r="P74" s="31"/>
      <c r="Q74" s="30"/>
      <c r="R74" s="27"/>
      <c r="S74" s="27"/>
      <c r="T74" s="27"/>
      <c r="U74" s="31"/>
      <c r="V74" s="30"/>
    </row>
    <row r="75" spans="2:22" ht="15" x14ac:dyDescent="0.35">
      <c r="B75" s="13" t="s">
        <v>1</v>
      </c>
      <c r="C75" s="14" t="s">
        <v>3</v>
      </c>
      <c r="D75" s="56">
        <v>200</v>
      </c>
      <c r="E75" s="88">
        <v>1</v>
      </c>
      <c r="F75" s="73">
        <v>2</v>
      </c>
      <c r="G75" s="124">
        <f t="shared" ref="G75:G83" si="12">E75*F75</f>
        <v>2</v>
      </c>
      <c r="H75" s="100">
        <v>32</v>
      </c>
      <c r="I75" s="91">
        <f t="shared" ref="I75:I83" si="13">D75*G75*H75</f>
        <v>12800</v>
      </c>
      <c r="J75" s="121"/>
      <c r="K75" s="15">
        <f t="shared" ref="K75:K83" si="14">D75*G75*J75</f>
        <v>0</v>
      </c>
      <c r="L75" s="30"/>
      <c r="M75" s="27"/>
      <c r="N75" s="27"/>
      <c r="O75" s="27"/>
      <c r="P75" s="31"/>
      <c r="Q75" s="30"/>
      <c r="R75" s="27"/>
      <c r="S75" s="27"/>
      <c r="T75" s="27"/>
      <c r="U75" s="31"/>
      <c r="V75" s="30"/>
    </row>
    <row r="76" spans="2:22" ht="15" x14ac:dyDescent="0.35">
      <c r="B76" s="67" t="s">
        <v>11</v>
      </c>
      <c r="C76" s="14" t="s">
        <v>3</v>
      </c>
      <c r="D76" s="56">
        <v>4</v>
      </c>
      <c r="E76" s="88">
        <v>1</v>
      </c>
      <c r="F76" s="73">
        <v>2</v>
      </c>
      <c r="G76" s="124">
        <f t="shared" si="12"/>
        <v>2</v>
      </c>
      <c r="H76" s="100">
        <v>56</v>
      </c>
      <c r="I76" s="91">
        <f t="shared" si="13"/>
        <v>448</v>
      </c>
      <c r="J76" s="121"/>
      <c r="K76" s="15">
        <f t="shared" si="14"/>
        <v>0</v>
      </c>
      <c r="L76" s="30"/>
      <c r="M76" s="27"/>
      <c r="N76" s="27"/>
      <c r="O76" s="27"/>
      <c r="P76" s="31"/>
      <c r="Q76" s="30"/>
      <c r="R76" s="27"/>
      <c r="S76" s="27"/>
      <c r="T76" s="27"/>
      <c r="U76" s="31"/>
      <c r="V76" s="30"/>
    </row>
    <row r="77" spans="2:22" ht="15" x14ac:dyDescent="0.35">
      <c r="B77" s="67" t="s">
        <v>28</v>
      </c>
      <c r="C77" s="14" t="s">
        <v>3</v>
      </c>
      <c r="D77" s="56">
        <v>20</v>
      </c>
      <c r="E77" s="88">
        <v>1</v>
      </c>
      <c r="F77" s="73">
        <v>2</v>
      </c>
      <c r="G77" s="124">
        <f t="shared" si="12"/>
        <v>2</v>
      </c>
      <c r="H77" s="100">
        <v>47</v>
      </c>
      <c r="I77" s="91">
        <f t="shared" si="13"/>
        <v>1880</v>
      </c>
      <c r="J77" s="121"/>
      <c r="K77" s="15">
        <f t="shared" si="14"/>
        <v>0</v>
      </c>
      <c r="L77" s="30"/>
      <c r="M77" s="27"/>
      <c r="N77" s="27"/>
      <c r="O77" s="27"/>
      <c r="P77" s="31"/>
      <c r="Q77" s="30"/>
      <c r="R77" s="27"/>
      <c r="S77" s="27"/>
      <c r="T77" s="27"/>
      <c r="U77" s="31"/>
      <c r="V77" s="30"/>
    </row>
    <row r="78" spans="2:22" ht="15" x14ac:dyDescent="0.35">
      <c r="B78" s="38" t="s">
        <v>8</v>
      </c>
      <c r="C78" s="14" t="s">
        <v>3</v>
      </c>
      <c r="D78" s="56">
        <v>60</v>
      </c>
      <c r="E78" s="88">
        <v>1</v>
      </c>
      <c r="F78" s="73">
        <v>2</v>
      </c>
      <c r="G78" s="124">
        <f t="shared" si="12"/>
        <v>2</v>
      </c>
      <c r="H78" s="100">
        <v>32</v>
      </c>
      <c r="I78" s="91">
        <f t="shared" si="13"/>
        <v>3840</v>
      </c>
      <c r="J78" s="121"/>
      <c r="K78" s="15">
        <f t="shared" si="14"/>
        <v>0</v>
      </c>
      <c r="L78" s="30"/>
      <c r="M78" s="27"/>
      <c r="N78" s="27"/>
      <c r="O78" s="27"/>
      <c r="P78" s="31"/>
      <c r="Q78" s="30"/>
      <c r="R78" s="27"/>
      <c r="S78" s="27"/>
      <c r="T78" s="27"/>
      <c r="U78" s="31"/>
      <c r="V78" s="30"/>
    </row>
    <row r="79" spans="2:22" ht="15" x14ac:dyDescent="0.35">
      <c r="B79" s="16" t="s">
        <v>9</v>
      </c>
      <c r="C79" s="14" t="s">
        <v>3</v>
      </c>
      <c r="D79" s="56">
        <v>150</v>
      </c>
      <c r="E79" s="88">
        <v>1</v>
      </c>
      <c r="F79" s="73">
        <v>2</v>
      </c>
      <c r="G79" s="124">
        <f t="shared" si="12"/>
        <v>2</v>
      </c>
      <c r="H79" s="101">
        <v>8</v>
      </c>
      <c r="I79" s="91">
        <f t="shared" si="13"/>
        <v>2400</v>
      </c>
      <c r="J79" s="121"/>
      <c r="K79" s="15">
        <f t="shared" si="14"/>
        <v>0</v>
      </c>
      <c r="L79" s="30"/>
      <c r="M79" s="27"/>
      <c r="N79" s="27"/>
      <c r="O79" s="27"/>
      <c r="P79" s="31"/>
      <c r="Q79" s="30"/>
      <c r="R79" s="27"/>
      <c r="S79" s="27"/>
      <c r="T79" s="27"/>
      <c r="U79" s="31"/>
      <c r="V79" s="30"/>
    </row>
    <row r="80" spans="2:22" ht="15" x14ac:dyDescent="0.35">
      <c r="B80" s="16" t="s">
        <v>10</v>
      </c>
      <c r="C80" s="14" t="s">
        <v>3</v>
      </c>
      <c r="D80" s="56">
        <v>150</v>
      </c>
      <c r="E80" s="88">
        <v>1</v>
      </c>
      <c r="F80" s="73">
        <v>2</v>
      </c>
      <c r="G80" s="124">
        <f t="shared" si="12"/>
        <v>2</v>
      </c>
      <c r="H80" s="101">
        <v>8</v>
      </c>
      <c r="I80" s="91">
        <f t="shared" si="13"/>
        <v>2400</v>
      </c>
      <c r="J80" s="121"/>
      <c r="K80" s="15">
        <f t="shared" si="14"/>
        <v>0</v>
      </c>
      <c r="L80" s="30"/>
      <c r="M80" s="27"/>
      <c r="N80" s="27"/>
      <c r="O80" s="27"/>
      <c r="P80" s="31"/>
      <c r="Q80" s="30"/>
      <c r="R80" s="27"/>
      <c r="S80" s="27"/>
      <c r="T80" s="27"/>
      <c r="U80" s="31"/>
      <c r="V80" s="30"/>
    </row>
    <row r="81" spans="2:22" ht="15" x14ac:dyDescent="0.35">
      <c r="B81" s="38" t="s">
        <v>4</v>
      </c>
      <c r="C81" s="107" t="s">
        <v>2</v>
      </c>
      <c r="D81" s="56">
        <v>2000</v>
      </c>
      <c r="E81" s="88">
        <v>1</v>
      </c>
      <c r="F81" s="73">
        <v>2</v>
      </c>
      <c r="G81" s="124">
        <f t="shared" si="12"/>
        <v>2</v>
      </c>
      <c r="H81" s="101">
        <v>2.4</v>
      </c>
      <c r="I81" s="91">
        <f t="shared" si="13"/>
        <v>9600</v>
      </c>
      <c r="J81" s="121"/>
      <c r="K81" s="15">
        <f t="shared" si="14"/>
        <v>0</v>
      </c>
      <c r="L81" s="30"/>
      <c r="M81" s="27"/>
      <c r="N81" s="27"/>
      <c r="O81" s="27"/>
      <c r="P81" s="31"/>
      <c r="Q81" s="30"/>
      <c r="R81" s="27"/>
      <c r="S81" s="27"/>
      <c r="T81" s="27"/>
      <c r="U81" s="31"/>
      <c r="V81" s="30"/>
    </row>
    <row r="82" spans="2:22" ht="15" x14ac:dyDescent="0.35">
      <c r="B82" s="93" t="s">
        <v>5</v>
      </c>
      <c r="C82" s="108" t="s">
        <v>2</v>
      </c>
      <c r="D82" s="56">
        <v>600</v>
      </c>
      <c r="E82" s="88">
        <v>1</v>
      </c>
      <c r="F82" s="73">
        <v>2</v>
      </c>
      <c r="G82" s="124">
        <f t="shared" si="12"/>
        <v>2</v>
      </c>
      <c r="H82" s="100">
        <v>1.6</v>
      </c>
      <c r="I82" s="91">
        <f t="shared" si="13"/>
        <v>1920</v>
      </c>
      <c r="J82" s="121"/>
      <c r="K82" s="15">
        <f t="shared" si="14"/>
        <v>0</v>
      </c>
      <c r="L82" s="30"/>
      <c r="M82" s="27"/>
      <c r="N82" s="27"/>
      <c r="O82" s="27"/>
      <c r="P82" s="31"/>
      <c r="Q82" s="30"/>
      <c r="R82" s="27"/>
      <c r="S82" s="27"/>
      <c r="T82" s="27"/>
      <c r="U82" s="31"/>
      <c r="V82" s="30"/>
    </row>
    <row r="83" spans="2:22" ht="15.5" thickBot="1" x14ac:dyDescent="0.4">
      <c r="B83" s="109" t="s">
        <v>6</v>
      </c>
      <c r="C83" s="110" t="s">
        <v>2</v>
      </c>
      <c r="D83" s="57">
        <v>2000</v>
      </c>
      <c r="E83" s="89">
        <v>1</v>
      </c>
      <c r="F83" s="75">
        <v>2</v>
      </c>
      <c r="G83" s="125">
        <f t="shared" si="12"/>
        <v>2</v>
      </c>
      <c r="H83" s="111">
        <v>2</v>
      </c>
      <c r="I83" s="92">
        <f t="shared" si="13"/>
        <v>8000</v>
      </c>
      <c r="J83" s="129"/>
      <c r="K83" s="19">
        <f t="shared" si="14"/>
        <v>0</v>
      </c>
      <c r="L83" s="30"/>
      <c r="M83" s="27"/>
      <c r="N83" s="27"/>
      <c r="O83" s="27"/>
      <c r="P83" s="31"/>
      <c r="Q83" s="30"/>
      <c r="R83" s="27"/>
      <c r="S83" s="27"/>
      <c r="T83" s="27"/>
      <c r="U83" s="31"/>
      <c r="V83" s="30"/>
    </row>
    <row r="84" spans="2:22" ht="15" x14ac:dyDescent="0.35">
      <c r="B84" s="112"/>
      <c r="C84" s="113"/>
      <c r="D84" s="114"/>
      <c r="E84" s="112"/>
      <c r="F84" s="112"/>
      <c r="G84" s="112"/>
      <c r="H84" s="115"/>
      <c r="I84" s="34"/>
      <c r="L84" s="30"/>
      <c r="M84" s="27"/>
      <c r="N84" s="27"/>
      <c r="O84" s="27"/>
      <c r="P84" s="31"/>
      <c r="Q84" s="30"/>
      <c r="R84" s="27"/>
      <c r="S84" s="27"/>
      <c r="T84" s="27"/>
      <c r="U84" s="31"/>
      <c r="V84" s="30"/>
    </row>
    <row r="85" spans="2:22" ht="15.5" thickBot="1" x14ac:dyDescent="0.4">
      <c r="D85" s="23"/>
      <c r="H85" s="27"/>
      <c r="I85" s="28">
        <f>SUM(I74:I83)</f>
        <v>59057.599999999999</v>
      </c>
      <c r="K85" s="27"/>
      <c r="L85" s="30"/>
      <c r="M85" s="27"/>
      <c r="N85" s="27"/>
      <c r="O85" s="27"/>
      <c r="P85" s="31"/>
      <c r="Q85" s="30"/>
      <c r="R85" s="27"/>
      <c r="S85" s="27"/>
      <c r="T85" s="27"/>
      <c r="U85" s="31"/>
      <c r="V85" s="30"/>
    </row>
    <row r="86" spans="2:22" ht="16" thickTop="1" thickBot="1" x14ac:dyDescent="0.4">
      <c r="D86" s="23"/>
      <c r="E86" s="27"/>
      <c r="F86" s="27"/>
      <c r="G86" s="27"/>
      <c r="H86" s="27"/>
      <c r="I86" s="27"/>
      <c r="J86" s="24" t="s">
        <v>20</v>
      </c>
      <c r="K86" s="28">
        <f>SUM(K74:K83)</f>
        <v>0</v>
      </c>
      <c r="L86" s="30"/>
      <c r="M86" s="27"/>
      <c r="N86" s="27"/>
      <c r="O86" s="27"/>
      <c r="P86" s="31"/>
      <c r="Q86" s="30"/>
      <c r="R86" s="27"/>
      <c r="S86" s="27"/>
      <c r="T86" s="27"/>
      <c r="U86" s="31"/>
      <c r="V86" s="30"/>
    </row>
    <row r="87" spans="2:22" ht="15.5" thickTop="1" x14ac:dyDescent="0.35">
      <c r="D87" s="23"/>
      <c r="E87" s="27"/>
      <c r="F87" s="27"/>
      <c r="G87" s="27"/>
      <c r="H87" s="27"/>
      <c r="I87" s="27"/>
      <c r="J87" s="27"/>
      <c r="K87" s="31"/>
      <c r="L87" s="30"/>
      <c r="M87" s="27"/>
      <c r="N87" s="27"/>
      <c r="O87" s="27"/>
      <c r="P87" s="31"/>
      <c r="Q87" s="30"/>
      <c r="R87" s="27"/>
      <c r="S87" s="27"/>
      <c r="T87" s="27"/>
      <c r="U87" s="31"/>
      <c r="V87" s="30"/>
    </row>
    <row r="88" spans="2:22" ht="15.5" thickBot="1" x14ac:dyDescent="0.4">
      <c r="D88" s="23"/>
      <c r="E88" s="27"/>
      <c r="F88" s="27"/>
      <c r="G88" s="27"/>
      <c r="H88" s="27"/>
      <c r="I88" s="27"/>
      <c r="J88" s="27"/>
      <c r="K88" s="31"/>
      <c r="L88" s="30"/>
      <c r="M88" s="27"/>
      <c r="N88" s="27"/>
      <c r="O88" s="27"/>
      <c r="P88" s="31"/>
      <c r="Q88" s="30"/>
      <c r="R88" s="27"/>
      <c r="S88" s="27"/>
      <c r="T88" s="27"/>
      <c r="U88" s="31"/>
      <c r="V88" s="30"/>
    </row>
    <row r="89" spans="2:22" ht="85.5" customHeight="1" thickBot="1" x14ac:dyDescent="0.4">
      <c r="B89" s="7" t="s">
        <v>18</v>
      </c>
      <c r="C89" s="8" t="s">
        <v>7</v>
      </c>
      <c r="D89" s="9" t="s">
        <v>19</v>
      </c>
      <c r="E89" s="68" t="s">
        <v>38</v>
      </c>
      <c r="F89" s="69" t="s">
        <v>37</v>
      </c>
      <c r="G89" s="150" t="s">
        <v>33</v>
      </c>
      <c r="H89" s="151" t="s">
        <v>31</v>
      </c>
      <c r="I89" s="58" t="s">
        <v>39</v>
      </c>
      <c r="J89" s="10" t="s">
        <v>42</v>
      </c>
      <c r="K89" s="62" t="s">
        <v>45</v>
      </c>
      <c r="L89" s="30"/>
      <c r="M89" s="27"/>
      <c r="N89" s="27"/>
      <c r="O89" s="27"/>
      <c r="P89" s="31"/>
      <c r="Q89" s="30"/>
      <c r="R89" s="27"/>
      <c r="S89" s="27"/>
      <c r="T89" s="27"/>
      <c r="U89" s="31"/>
      <c r="V89" s="30"/>
    </row>
    <row r="90" spans="2:22" ht="15" x14ac:dyDescent="0.35">
      <c r="B90" s="131" t="s">
        <v>27</v>
      </c>
      <c r="C90" s="59" t="s">
        <v>3</v>
      </c>
      <c r="D90" s="132">
        <v>154</v>
      </c>
      <c r="E90" s="96">
        <v>1</v>
      </c>
      <c r="F90" s="97">
        <v>3</v>
      </c>
      <c r="G90" s="143">
        <f>E90*F90</f>
        <v>3</v>
      </c>
      <c r="H90" s="138">
        <v>42.67</v>
      </c>
      <c r="I90" s="139">
        <f>D90*G90*H90</f>
        <v>19713.54</v>
      </c>
      <c r="J90" s="128"/>
      <c r="K90" s="35">
        <f>D90*G90*J90</f>
        <v>0</v>
      </c>
      <c r="L90" s="30"/>
      <c r="M90" s="27"/>
      <c r="N90" s="27"/>
      <c r="O90" s="27"/>
      <c r="P90" s="31"/>
      <c r="Q90" s="30"/>
      <c r="R90" s="27"/>
      <c r="S90" s="27"/>
      <c r="T90" s="27"/>
      <c r="U90" s="31"/>
      <c r="V90" s="30"/>
    </row>
    <row r="91" spans="2:22" ht="15" x14ac:dyDescent="0.35">
      <c r="B91" s="13" t="s">
        <v>29</v>
      </c>
      <c r="C91" s="14" t="s">
        <v>3</v>
      </c>
      <c r="D91" s="133">
        <v>200</v>
      </c>
      <c r="E91" s="88">
        <f>E90</f>
        <v>1</v>
      </c>
      <c r="F91" s="73">
        <v>3</v>
      </c>
      <c r="G91" s="144">
        <f t="shared" ref="G91:G99" si="15">E91*F91</f>
        <v>3</v>
      </c>
      <c r="H91" s="140">
        <v>26.666666666666668</v>
      </c>
      <c r="I91" s="146">
        <f t="shared" ref="I91:I99" si="16">D91*G91*H91</f>
        <v>16000</v>
      </c>
      <c r="J91" s="121"/>
      <c r="K91" s="36">
        <f t="shared" ref="K91:K99" si="17">D91*G91*J91</f>
        <v>0</v>
      </c>
      <c r="L91" s="30"/>
      <c r="M91" s="27"/>
      <c r="N91" s="27"/>
      <c r="O91" s="27"/>
      <c r="P91" s="31"/>
      <c r="Q91" s="30"/>
      <c r="R91" s="27"/>
      <c r="S91" s="27"/>
      <c r="T91" s="27"/>
      <c r="U91" s="31"/>
      <c r="V91" s="30"/>
    </row>
    <row r="92" spans="2:22" ht="15" x14ac:dyDescent="0.35">
      <c r="B92" s="67" t="s">
        <v>30</v>
      </c>
      <c r="C92" s="14" t="s">
        <v>3</v>
      </c>
      <c r="D92" s="134">
        <v>4</v>
      </c>
      <c r="E92" s="88">
        <f t="shared" ref="E92:E99" si="18">E91</f>
        <v>1</v>
      </c>
      <c r="F92" s="73">
        <v>3</v>
      </c>
      <c r="G92" s="144">
        <f t="shared" si="15"/>
        <v>3</v>
      </c>
      <c r="H92" s="140">
        <v>46.666666666666664</v>
      </c>
      <c r="I92" s="146">
        <f t="shared" si="16"/>
        <v>560</v>
      </c>
      <c r="J92" s="121"/>
      <c r="K92" s="36">
        <f t="shared" si="17"/>
        <v>0</v>
      </c>
      <c r="L92" s="30"/>
      <c r="M92" s="27"/>
      <c r="N92" s="27"/>
      <c r="O92" s="27"/>
      <c r="P92" s="31"/>
      <c r="Q92" s="30"/>
      <c r="R92" s="27"/>
      <c r="S92" s="27"/>
      <c r="T92" s="27"/>
      <c r="U92" s="31"/>
      <c r="V92" s="30"/>
    </row>
    <row r="93" spans="2:22" ht="15" x14ac:dyDescent="0.35">
      <c r="B93" s="67" t="s">
        <v>28</v>
      </c>
      <c r="C93" s="14" t="s">
        <v>3</v>
      </c>
      <c r="D93" s="134">
        <v>20</v>
      </c>
      <c r="E93" s="88">
        <v>1</v>
      </c>
      <c r="F93" s="73">
        <v>3</v>
      </c>
      <c r="G93" s="144">
        <v>3</v>
      </c>
      <c r="H93" s="140">
        <v>41</v>
      </c>
      <c r="I93" s="146">
        <f t="shared" si="16"/>
        <v>2460</v>
      </c>
      <c r="J93" s="121"/>
      <c r="K93" s="36">
        <f t="shared" si="17"/>
        <v>0</v>
      </c>
      <c r="L93" s="30"/>
      <c r="M93" s="27"/>
      <c r="N93" s="27"/>
      <c r="O93" s="27"/>
      <c r="P93" s="31"/>
      <c r="Q93" s="30"/>
      <c r="R93" s="27"/>
      <c r="S93" s="27"/>
      <c r="T93" s="27"/>
      <c r="U93" s="31"/>
      <c r="V93" s="30"/>
    </row>
    <row r="94" spans="2:22" ht="15" x14ac:dyDescent="0.35">
      <c r="B94" s="93" t="s">
        <v>8</v>
      </c>
      <c r="C94" s="14" t="s">
        <v>3</v>
      </c>
      <c r="D94" s="134">
        <v>60</v>
      </c>
      <c r="E94" s="88">
        <f>E92</f>
        <v>1</v>
      </c>
      <c r="F94" s="73">
        <v>3</v>
      </c>
      <c r="G94" s="144">
        <f t="shared" si="15"/>
        <v>3</v>
      </c>
      <c r="H94" s="140">
        <v>26.666666666666668</v>
      </c>
      <c r="I94" s="146">
        <f t="shared" si="16"/>
        <v>4800</v>
      </c>
      <c r="J94" s="121"/>
      <c r="K94" s="36">
        <f t="shared" si="17"/>
        <v>0</v>
      </c>
      <c r="L94" s="30"/>
      <c r="M94" s="27"/>
      <c r="N94" s="27"/>
      <c r="O94" s="27"/>
      <c r="P94" s="31"/>
      <c r="Q94" s="30"/>
      <c r="R94" s="27"/>
      <c r="S94" s="27"/>
      <c r="T94" s="27"/>
      <c r="U94" s="31"/>
      <c r="V94" s="30"/>
    </row>
    <row r="95" spans="2:22" ht="15" x14ac:dyDescent="0.35">
      <c r="B95" s="16" t="s">
        <v>9</v>
      </c>
      <c r="C95" s="14" t="s">
        <v>3</v>
      </c>
      <c r="D95" s="133">
        <v>150</v>
      </c>
      <c r="E95" s="88">
        <v>1</v>
      </c>
      <c r="F95" s="73">
        <v>3</v>
      </c>
      <c r="G95" s="144">
        <f t="shared" si="15"/>
        <v>3</v>
      </c>
      <c r="H95" s="141">
        <v>6.666666666666667</v>
      </c>
      <c r="I95" s="146">
        <f t="shared" si="16"/>
        <v>3000</v>
      </c>
      <c r="J95" s="121"/>
      <c r="K95" s="36">
        <f t="shared" si="17"/>
        <v>0</v>
      </c>
      <c r="L95" s="30"/>
      <c r="M95" s="27"/>
      <c r="N95" s="27"/>
      <c r="O95" s="27"/>
      <c r="P95" s="31"/>
      <c r="Q95" s="30"/>
      <c r="R95" s="27"/>
      <c r="S95" s="27"/>
      <c r="T95" s="27"/>
      <c r="U95" s="31"/>
      <c r="V95" s="30"/>
    </row>
    <row r="96" spans="2:22" ht="15" x14ac:dyDescent="0.35">
      <c r="B96" s="16" t="s">
        <v>10</v>
      </c>
      <c r="C96" s="14" t="s">
        <v>3</v>
      </c>
      <c r="D96" s="133">
        <v>150</v>
      </c>
      <c r="E96" s="88">
        <f>E94</f>
        <v>1</v>
      </c>
      <c r="F96" s="73">
        <v>3</v>
      </c>
      <c r="G96" s="144">
        <f t="shared" si="15"/>
        <v>3</v>
      </c>
      <c r="H96" s="141">
        <v>6.666666666666667</v>
      </c>
      <c r="I96" s="146">
        <f t="shared" si="16"/>
        <v>3000</v>
      </c>
      <c r="J96" s="121"/>
      <c r="K96" s="36">
        <f t="shared" si="17"/>
        <v>0</v>
      </c>
      <c r="L96" s="30"/>
      <c r="M96" s="27"/>
      <c r="N96" s="27"/>
      <c r="O96" s="27"/>
      <c r="P96" s="31"/>
      <c r="Q96" s="30"/>
      <c r="R96" s="27"/>
      <c r="S96" s="27"/>
      <c r="T96" s="27"/>
      <c r="U96" s="31"/>
      <c r="V96" s="30"/>
    </row>
    <row r="97" spans="2:22" ht="15" x14ac:dyDescent="0.35">
      <c r="B97" s="38" t="s">
        <v>4</v>
      </c>
      <c r="C97" s="107" t="s">
        <v>2</v>
      </c>
      <c r="D97" s="133">
        <v>2000</v>
      </c>
      <c r="E97" s="88">
        <f t="shared" si="18"/>
        <v>1</v>
      </c>
      <c r="F97" s="73">
        <v>3</v>
      </c>
      <c r="G97" s="144">
        <f t="shared" si="15"/>
        <v>3</v>
      </c>
      <c r="H97" s="140">
        <v>2</v>
      </c>
      <c r="I97" s="146">
        <f t="shared" si="16"/>
        <v>12000</v>
      </c>
      <c r="J97" s="121"/>
      <c r="K97" s="36">
        <f t="shared" si="17"/>
        <v>0</v>
      </c>
      <c r="L97" s="30"/>
      <c r="M97" s="27"/>
      <c r="N97" s="27"/>
      <c r="O97" s="27"/>
      <c r="P97" s="31"/>
      <c r="Q97" s="30"/>
      <c r="R97" s="27"/>
      <c r="S97" s="27"/>
      <c r="T97" s="27"/>
      <c r="U97" s="31"/>
      <c r="V97" s="30"/>
    </row>
    <row r="98" spans="2:22" x14ac:dyDescent="0.35">
      <c r="B98" s="93" t="s">
        <v>5</v>
      </c>
      <c r="C98" s="108" t="s">
        <v>2</v>
      </c>
      <c r="D98" s="133">
        <v>600</v>
      </c>
      <c r="E98" s="88">
        <f t="shared" si="18"/>
        <v>1</v>
      </c>
      <c r="F98" s="73">
        <v>3</v>
      </c>
      <c r="G98" s="144">
        <f t="shared" si="15"/>
        <v>3</v>
      </c>
      <c r="H98" s="140">
        <v>1.3333333333333333</v>
      </c>
      <c r="I98" s="146">
        <f t="shared" si="16"/>
        <v>2400</v>
      </c>
      <c r="J98" s="121"/>
      <c r="K98" s="36">
        <f t="shared" si="17"/>
        <v>0</v>
      </c>
    </row>
    <row r="99" spans="2:22" ht="13.5" thickBot="1" x14ac:dyDescent="0.4">
      <c r="B99" s="109" t="s">
        <v>6</v>
      </c>
      <c r="C99" s="110" t="s">
        <v>2</v>
      </c>
      <c r="D99" s="135">
        <v>2000</v>
      </c>
      <c r="E99" s="89">
        <f t="shared" si="18"/>
        <v>1</v>
      </c>
      <c r="F99" s="75">
        <v>3</v>
      </c>
      <c r="G99" s="145">
        <f t="shared" si="15"/>
        <v>3</v>
      </c>
      <c r="H99" s="142">
        <v>1.6666666666666667</v>
      </c>
      <c r="I99" s="147">
        <f t="shared" si="16"/>
        <v>10000</v>
      </c>
      <c r="J99" s="129"/>
      <c r="K99" s="37">
        <f t="shared" si="17"/>
        <v>0</v>
      </c>
    </row>
    <row r="100" spans="2:22" x14ac:dyDescent="0.35">
      <c r="B100" s="39"/>
      <c r="C100" s="40"/>
      <c r="D100" s="40"/>
    </row>
    <row r="101" spans="2:22" ht="15.5" thickBot="1" x14ac:dyDescent="0.4">
      <c r="B101" s="39"/>
      <c r="C101" s="40"/>
      <c r="D101" s="40"/>
      <c r="H101" s="27"/>
      <c r="I101" s="28">
        <f>SUM(I90:I99)</f>
        <v>73933.540000000008</v>
      </c>
    </row>
    <row r="102" spans="2:22" ht="16" thickTop="1" thickBot="1" x14ac:dyDescent="0.4">
      <c r="B102" s="39"/>
      <c r="C102" s="40"/>
      <c r="D102" s="40"/>
      <c r="H102" s="27"/>
      <c r="I102" s="31"/>
      <c r="J102" s="24" t="s">
        <v>20</v>
      </c>
      <c r="K102" s="28">
        <f>SUM(K90:K99)</f>
        <v>0</v>
      </c>
    </row>
    <row r="103" spans="2:22" ht="13.5" thickTop="1" x14ac:dyDescent="0.35">
      <c r="B103" s="39"/>
      <c r="C103" s="40"/>
      <c r="D103" s="40"/>
      <c r="I103" s="31"/>
      <c r="J103" s="27"/>
    </row>
    <row r="104" spans="2:22" ht="15.5" thickBot="1" x14ac:dyDescent="0.45">
      <c r="B104" s="41" t="s">
        <v>21</v>
      </c>
      <c r="C104" s="42"/>
      <c r="D104" s="42">
        <f>I21+I37+I53+I69+I85+I101</f>
        <v>357640.1</v>
      </c>
      <c r="E104" s="27"/>
      <c r="F104" s="27"/>
      <c r="G104" s="27"/>
      <c r="H104" s="27"/>
      <c r="I104" s="27"/>
      <c r="J104" s="43"/>
    </row>
    <row r="105" spans="2:22" x14ac:dyDescent="0.35">
      <c r="B105" s="39"/>
      <c r="C105" s="40"/>
      <c r="D105" s="40"/>
      <c r="J105" s="43"/>
    </row>
    <row r="106" spans="2:22" ht="16.5" thickBot="1" x14ac:dyDescent="0.45">
      <c r="B106" s="66" t="s">
        <v>24</v>
      </c>
      <c r="C106" s="63"/>
      <c r="D106" s="64">
        <f>E10+E26+E42+E58+E74+E90</f>
        <v>9</v>
      </c>
      <c r="E106" s="65"/>
      <c r="F106" s="65"/>
      <c r="I106" s="51"/>
      <c r="J106" s="52"/>
      <c r="K106" s="53"/>
    </row>
    <row r="107" spans="2:22" ht="16" x14ac:dyDescent="0.35">
      <c r="B107" s="39"/>
      <c r="C107" s="40"/>
      <c r="D107" s="40"/>
      <c r="I107" s="53"/>
      <c r="J107" s="148" t="s">
        <v>12</v>
      </c>
      <c r="K107" s="53"/>
    </row>
    <row r="108" spans="2:22" ht="16.5" thickBot="1" x14ac:dyDescent="0.45">
      <c r="B108" s="66" t="s">
        <v>23</v>
      </c>
      <c r="C108" s="63"/>
      <c r="D108" s="64">
        <f>G10+G26+G42+G58+G74+G90</f>
        <v>15</v>
      </c>
      <c r="I108" s="55"/>
      <c r="J108" s="52"/>
      <c r="K108" s="53"/>
    </row>
    <row r="109" spans="2:22" ht="16" x14ac:dyDescent="0.35">
      <c r="I109" s="55"/>
      <c r="J109" s="148" t="s">
        <v>14</v>
      </c>
      <c r="K109" s="53"/>
    </row>
    <row r="110" spans="2:22" ht="16.5" thickBot="1" x14ac:dyDescent="0.4">
      <c r="B110" s="44" t="s">
        <v>0</v>
      </c>
      <c r="C110" s="45"/>
      <c r="D110" s="46">
        <f>K22+K38+K54+K70+K86+K102</f>
        <v>0</v>
      </c>
      <c r="I110" s="53"/>
      <c r="J110" s="55" t="s">
        <v>15</v>
      </c>
    </row>
    <row r="111" spans="2:22" x14ac:dyDescent="0.35">
      <c r="B111" s="47"/>
      <c r="C111" s="48"/>
      <c r="D111" s="34"/>
    </row>
    <row r="112" spans="2:22" ht="15" x14ac:dyDescent="0.35">
      <c r="B112" s="49" t="s">
        <v>22</v>
      </c>
      <c r="C112" s="50"/>
      <c r="D112" s="34"/>
    </row>
    <row r="113" spans="4:12" x14ac:dyDescent="0.35">
      <c r="D113" s="34"/>
      <c r="H113" s="51"/>
    </row>
    <row r="114" spans="4:12" ht="16" x14ac:dyDescent="0.35">
      <c r="H114" s="53"/>
    </row>
    <row r="115" spans="4:12" x14ac:dyDescent="0.35">
      <c r="H115" s="55"/>
    </row>
    <row r="116" spans="4:12" ht="16" x14ac:dyDescent="0.35">
      <c r="H116" s="55" t="s">
        <v>13</v>
      </c>
      <c r="L116" s="53"/>
    </row>
    <row r="117" spans="4:12" ht="16" x14ac:dyDescent="0.35">
      <c r="H117" s="53"/>
      <c r="L117" s="53"/>
    </row>
    <row r="118" spans="4:12" ht="16" x14ac:dyDescent="0.35">
      <c r="L118" s="53"/>
    </row>
    <row r="119" spans="4:12" ht="16" x14ac:dyDescent="0.35">
      <c r="J119" s="54" t="s">
        <v>13</v>
      </c>
      <c r="K119" s="55"/>
      <c r="L119" s="53"/>
    </row>
    <row r="120" spans="4:12" ht="16" x14ac:dyDescent="0.35">
      <c r="J120" s="52"/>
      <c r="K120" s="53"/>
      <c r="L120" s="55"/>
    </row>
    <row r="122" spans="4:12" x14ac:dyDescent="0.35">
      <c r="E122" s="34"/>
      <c r="F122" s="34"/>
      <c r="G122" s="34"/>
    </row>
    <row r="124" spans="4:12" x14ac:dyDescent="0.35">
      <c r="E124" s="34"/>
      <c r="F124" s="34"/>
      <c r="G124" s="34"/>
    </row>
    <row r="126" spans="4:12" x14ac:dyDescent="0.35">
      <c r="E126" s="34"/>
      <c r="F126" s="34"/>
      <c r="G126" s="34"/>
    </row>
  </sheetData>
  <sheetProtection algorithmName="SHA-512" hashValue="JWMl1T7wLsaXHLUgxU4pQc6J/sydW/Q138G74p3DbJpRk/tc2lbFohJLG3+QKMuTKC6nzELAAyQ07At28SJyjA==" saltValue="fXvnstvDFSzQl/iS0zEdpg==" spinCount="100000" sheet="1" objects="1" scenarios="1"/>
  <mergeCells count="1">
    <mergeCell ref="C4:K7"/>
  </mergeCells>
  <phoneticPr fontId="1" type="noConversion"/>
  <pageMargins left="0.25" right="0.25" top="0.75" bottom="0.75" header="0.3" footer="0.3"/>
  <pageSetup paperSize="8" scale="4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22_030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IFEMA MADRID</cp:lastModifiedBy>
  <cp:lastPrinted>2022-02-01T09:52:54Z</cp:lastPrinted>
  <dcterms:created xsi:type="dcterms:W3CDTF">2020-03-12T09:49:53Z</dcterms:created>
  <dcterms:modified xsi:type="dcterms:W3CDTF">2022-06-16T12:16:06Z</dcterms:modified>
</cp:coreProperties>
</file>