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31 Módulos CONCIERTOS LLAVE EN MANO\3.Pliego y calendario\"/>
    </mc:Choice>
  </mc:AlternateContent>
  <xr:revisionPtr revIDLastSave="0" documentId="13_ncr:1_{C0D98CAD-1AD7-4329-BB94-37C39F9F3925}" xr6:coauthVersionLast="47" xr6:coauthVersionMax="47" xr10:uidLastSave="{00000000-0000-0000-0000-000000000000}"/>
  <bookViews>
    <workbookView xWindow="-60" yWindow="-16320" windowWidth="29040" windowHeight="15840" xr2:uid="{001A5121-B6B0-4E01-9870-5E5CD1589DCD}"/>
  </bookViews>
  <sheets>
    <sheet name="22_031" sheetId="1" r:id="rId1"/>
  </sheets>
  <definedNames>
    <definedName name="_xlnm.Print_Area" localSheetId="0">'22_031'!$A$1:$K$50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8" i="1" l="1"/>
  <c r="G29" i="1"/>
  <c r="G30" i="1"/>
  <c r="G28" i="1"/>
  <c r="G20" i="1"/>
  <c r="G21" i="1"/>
  <c r="G19" i="1"/>
  <c r="F29" i="1" l="1"/>
  <c r="F30" i="1"/>
  <c r="F28" i="1"/>
  <c r="F20" i="1"/>
  <c r="F21" i="1"/>
  <c r="F19" i="1"/>
  <c r="F11" i="1"/>
  <c r="F12" i="1"/>
  <c r="F10" i="1"/>
  <c r="C40" i="1" l="1"/>
  <c r="J30" i="1"/>
  <c r="H30" i="1"/>
  <c r="J28" i="1"/>
  <c r="H28" i="1"/>
  <c r="J29" i="1"/>
  <c r="H29" i="1"/>
  <c r="H21" i="1"/>
  <c r="J21" i="1"/>
  <c r="J20" i="1"/>
  <c r="H20" i="1"/>
  <c r="H19" i="1"/>
  <c r="J19" i="1"/>
  <c r="J12" i="1"/>
  <c r="H12" i="1"/>
  <c r="H11" i="1"/>
  <c r="J11" i="1"/>
  <c r="H10" i="1"/>
  <c r="J10" i="1"/>
  <c r="J33" i="1" l="1"/>
  <c r="H32" i="1"/>
  <c r="H23" i="1"/>
  <c r="H14" i="1"/>
  <c r="J24" i="1"/>
  <c r="J15" i="1"/>
  <c r="C42" i="1" l="1"/>
  <c r="C36" i="1"/>
</calcChain>
</file>

<file path=xl/sharedStrings.xml><?xml version="1.0" encoding="utf-8"?>
<sst xmlns="http://schemas.openxmlformats.org/spreadsheetml/2006/main" count="51" uniqueCount="33">
  <si>
    <t>MODULOS PREFABRICADOS</t>
  </si>
  <si>
    <r>
      <t xml:space="preserve">UBICACIÓN: </t>
    </r>
    <r>
      <rPr>
        <sz val="10"/>
        <color rgb="FF000000"/>
        <rFont val="Barlow"/>
      </rPr>
      <t>IFEMA MADRID</t>
    </r>
  </si>
  <si>
    <t>PRESUPUESTO MÁXIMO DE LICITACIÓN</t>
  </si>
  <si>
    <t>TOTAL OFERTADO (*)</t>
  </si>
  <si>
    <t xml:space="preserve">           </t>
  </si>
  <si>
    <t>(Firma y sello de la empresa)</t>
  </si>
  <si>
    <t>(*) Esta cifra será la que deberá reflejarse en el Anexo IX-A MODELO DE OFERTA ECONÓMICA al Pliego de Clausulas Administrativas Particulares</t>
  </si>
  <si>
    <r>
      <rPr>
        <b/>
        <sz val="10"/>
        <color theme="4"/>
        <rFont val="Barlow"/>
      </rPr>
      <t>Días de uso</t>
    </r>
    <r>
      <rPr>
        <sz val="10"/>
        <color theme="4"/>
        <rFont val="Barlow"/>
      </rPr>
      <t xml:space="preserve"> 
del mismo montaje
</t>
    </r>
    <r>
      <rPr>
        <b/>
        <sz val="10"/>
        <color theme="4"/>
        <rFont val="Barlow"/>
      </rPr>
      <t>(c)</t>
    </r>
  </si>
  <si>
    <t>Q
(a)</t>
  </si>
  <si>
    <t>Concepto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</si>
  <si>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</si>
  <si>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(1 día de uso del mismo montaje en 6 eventos/año)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</si>
  <si>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(2 días de uso del mismo montaje en 4 eventos/año)</t>
    </r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</si>
  <si>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(e)</t>
    </r>
  </si>
  <si>
    <r>
      <rPr>
        <b/>
        <sz val="10"/>
        <color theme="4"/>
        <rFont val="Barlow"/>
      </rPr>
      <t>Subtotal anual máximo</t>
    </r>
    <r>
      <rPr>
        <sz val="10"/>
        <color theme="4"/>
        <rFont val="Barlow"/>
      </rPr>
      <t xml:space="preserve"> 
(3 días de uso del mismo montaje en 2</t>
    </r>
    <r>
      <rPr>
        <sz val="10"/>
        <color rgb="FFFF0000"/>
        <rFont val="Barlow"/>
      </rPr>
      <t xml:space="preserve"> </t>
    </r>
    <r>
      <rPr>
        <sz val="10"/>
        <color theme="4"/>
        <rFont val="Barlow"/>
      </rPr>
      <t>eventos/año)</t>
    </r>
  </si>
  <si>
    <t>Fdo.: ..........................................................</t>
  </si>
  <si>
    <t>En ..........................., a ........ de .............................. de 20...</t>
  </si>
  <si>
    <r>
      <t xml:space="preserve">Nº eventos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 (b)</t>
    </r>
  </si>
  <si>
    <r>
      <t xml:space="preserve">Nº eventos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 (b)</t>
    </r>
  </si>
  <si>
    <r>
      <t xml:space="preserve">Nº eventos estimados
</t>
    </r>
    <r>
      <rPr>
        <sz val="10"/>
        <color theme="4"/>
        <rFont val="Barlow"/>
      </rPr>
      <t>(3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 xml:space="preserve"> (b)</t>
    </r>
  </si>
  <si>
    <r>
      <rPr>
        <b/>
        <sz val="10"/>
        <color theme="4"/>
        <rFont val="Barlow"/>
      </rPr>
      <t>Total días de uso estimados</t>
    </r>
    <r>
      <rPr>
        <sz val="10"/>
        <color theme="4"/>
        <rFont val="Barlow"/>
      </rPr>
      <t xml:space="preserve">
(</t>
    </r>
    <r>
      <rPr>
        <b/>
        <sz val="10"/>
        <color theme="4"/>
        <rFont val="Barlow"/>
      </rPr>
      <t>D</t>
    </r>
    <r>
      <rPr>
        <sz val="10"/>
        <color theme="4"/>
        <rFont val="Barlow"/>
      </rPr>
      <t xml:space="preserve"> = b x c)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</si>
  <si>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(1 día de uso del mismo montaje en 12 eventos)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</si>
  <si>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(2 días de uso del mismo montaje en 8 eventos)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</si>
  <si>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(3 días de uso del mismo montaje en 4 eventos)
</t>
    </r>
    <r>
      <rPr>
        <b/>
        <sz val="10"/>
        <color theme="4"/>
        <rFont val="Barlow"/>
      </rPr>
      <t>(a x D x e)</t>
    </r>
  </si>
  <si>
    <t>Modulo 4,80mts x 2,40mts (+/- 40 cm)</t>
  </si>
  <si>
    <t>Modulo 6,00mts x 2,40mts  (+/- 40 cm)</t>
  </si>
  <si>
    <t>Modulo de 7,20mts x 2,40 mts (+/- 40 cm)</t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</si>
  <si>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día de uso del mismo montaje)
</t>
    </r>
    <r>
      <rPr>
        <b/>
        <sz val="10"/>
        <color theme="4"/>
        <rFont val="Barlow"/>
      </rPr>
      <t>(e)</t>
    </r>
    <r>
      <rPr>
        <sz val="10"/>
        <color theme="4"/>
        <rFont val="Barlow"/>
      </rPr>
      <t xml:space="preserve"> </t>
    </r>
  </si>
  <si>
    <t>EVENTOS ESTIMADOS</t>
  </si>
  <si>
    <t>DÍAS DE USO ESTIMADOS</t>
  </si>
  <si>
    <t>Subtotal ofertado</t>
  </si>
  <si>
    <r>
      <rPr>
        <u/>
        <sz val="10"/>
        <color theme="1"/>
        <rFont val="Barlow"/>
      </rPr>
      <t>NOTA</t>
    </r>
    <r>
      <rPr>
        <sz val="10"/>
        <color theme="1"/>
        <rFont val="Barlow"/>
      </rPr>
      <t>:
- Se deberán cumplimentar únicamente las celdas sombreadas en color salmón. 
- Los importes ofertados incluirán todos los costes directos e indirectos necesarios para la prestación del servicio, incluyendo los salariales, medios técnicos, materiales y de cualquier otra índole.
- Serán excluidas aquellas ofertas que superen el importe máximo unitario citado en el cuadro y, como consecuencia de ello, tampoco podrá superarse el presupuesto tipo de licitación.
- Los precios unitarios que se incorporen en este anexo corresponderán a los días de prestación efectiva de servicio por el uso del equipamiento de un mismo montaje.
- Este anexo contiene la estimación de unidades, que únicamente se proporciona a los efectos de valoración de la oferta económica en su conjunto.</t>
    </r>
  </si>
  <si>
    <r>
      <rPr>
        <b/>
        <sz val="10"/>
        <color theme="4"/>
        <rFont val="Barlow"/>
      </rPr>
      <t>Días de uso</t>
    </r>
    <r>
      <rPr>
        <sz val="10"/>
        <color theme="4"/>
        <rFont val="Barlow"/>
      </rPr>
      <t xml:space="preserve"> 
del mismo montaje
(c)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</si>
</sst>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8" x14ac:knownFonts="1">
    <font>
      <sz val="12"/>
      <color theme="1"/>
      <name val="Calibri"/>
      <family val="2"/>
      <scheme val="minor"/>
    </font>
    <font>
      <b/>
      <sz val="10"/>
      <name val="Barlow"/>
    </font>
    <font>
      <sz val="10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sz val="10"/>
      <color rgb="FFFF0000"/>
      <name val="Barlow"/>
    </font>
    <font>
      <b/>
      <u/>
      <sz val="10"/>
      <color rgb="FFFF0000"/>
      <name val="Barlow"/>
    </font>
    <font>
      <b/>
      <u/>
      <sz val="10"/>
      <name val="Barlow"/>
    </font>
    <font>
      <b/>
      <sz val="10"/>
      <color theme="1"/>
      <name val="Barlow"/>
    </font>
    <font>
      <b/>
      <sz val="10"/>
      <color theme="0"/>
      <name val="Barlow"/>
    </font>
    <font>
      <i/>
      <sz val="10"/>
      <name val="Barlow"/>
    </font>
    <font>
      <sz val="10"/>
      <color rgb="FF04183B"/>
      <name val="Barlow"/>
    </font>
    <font>
      <i/>
      <sz val="10"/>
      <color rgb="FF000000"/>
      <name val="Barlow"/>
    </font>
    <font>
      <u/>
      <sz val="10"/>
      <color theme="1"/>
      <name val="Barlow"/>
    </font>
    <font>
      <sz val="10"/>
      <color rgb="FFFF0000"/>
      <name val="Barlow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164" fontId="2" fillId="6" borderId="28" xfId="0" applyNumberFormat="1" applyFont="1" applyFill="1" applyBorder="1" applyAlignment="1" applyProtection="1">
      <alignment horizontal="center"/>
      <protection locked="0"/>
    </xf>
    <xf numFmtId="164" fontId="2" fillId="6" borderId="22" xfId="0" applyNumberFormat="1" applyFont="1" applyFill="1" applyBorder="1" applyAlignment="1" applyProtection="1">
      <alignment horizontal="center"/>
      <protection locked="0"/>
    </xf>
    <xf numFmtId="164" fontId="2" fillId="6" borderId="23" xfId="0" applyNumberFormat="1" applyFont="1" applyFill="1" applyBorder="1" applyAlignment="1" applyProtection="1">
      <alignment horizontal="center"/>
      <protection locked="0"/>
    </xf>
    <xf numFmtId="164" fontId="2" fillId="6" borderId="30" xfId="0" applyNumberFormat="1" applyFont="1" applyFill="1" applyBorder="1" applyAlignment="1" applyProtection="1">
      <alignment horizontal="center"/>
      <protection locked="0"/>
    </xf>
    <xf numFmtId="164" fontId="2" fillId="6" borderId="20" xfId="0" applyNumberFormat="1" applyFont="1" applyFill="1" applyBorder="1" applyAlignment="1" applyProtection="1">
      <alignment horizontal="center"/>
      <protection locked="0"/>
    </xf>
    <xf numFmtId="164" fontId="2" fillId="6" borderId="2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Border="1" applyProtection="1"/>
    <xf numFmtId="0" fontId="1" fillId="0" borderId="0" xfId="0" applyFont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5" fillId="0" borderId="0" xfId="0" applyFont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25" xfId="0" applyFont="1" applyFill="1" applyBorder="1" applyAlignment="1" applyProtection="1">
      <alignment horizontal="center" vertical="center" wrapText="1"/>
    </xf>
    <xf numFmtId="0" fontId="5" fillId="0" borderId="33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</xf>
    <xf numFmtId="0" fontId="6" fillId="0" borderId="2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left" vertical="center"/>
    </xf>
    <xf numFmtId="0" fontId="4" fillId="2" borderId="27" xfId="0" applyFont="1" applyFill="1" applyBorder="1" applyAlignment="1" applyProtection="1">
      <alignment horizontal="center" vertical="center"/>
    </xf>
    <xf numFmtId="3" fontId="7" fillId="0" borderId="3" xfId="0" applyNumberFormat="1" applyFont="1" applyFill="1" applyBorder="1" applyAlignment="1" applyProtection="1">
      <alignment horizontal="center"/>
    </xf>
    <xf numFmtId="1" fontId="2" fillId="0" borderId="19" xfId="0" applyNumberFormat="1" applyFont="1" applyFill="1" applyBorder="1" applyAlignment="1" applyProtection="1">
      <alignment horizontal="center"/>
    </xf>
    <xf numFmtId="1" fontId="2" fillId="5" borderId="6" xfId="0" applyNumberFormat="1" applyFont="1" applyFill="1" applyBorder="1" applyAlignment="1" applyProtection="1">
      <alignment horizontal="center"/>
    </xf>
    <xf numFmtId="164" fontId="7" fillId="0" borderId="32" xfId="0" applyNumberFormat="1" applyFont="1" applyFill="1" applyBorder="1" applyAlignment="1" applyProtection="1">
      <alignment horizontal="center" vertical="center"/>
    </xf>
    <xf numFmtId="164" fontId="2" fillId="0" borderId="5" xfId="0" applyNumberFormat="1" applyFont="1" applyFill="1" applyBorder="1" applyAlignment="1" applyProtection="1">
      <alignment horizontal="center"/>
    </xf>
    <xf numFmtId="164" fontId="2" fillId="3" borderId="6" xfId="0" applyNumberFormat="1" applyFont="1" applyFill="1" applyBorder="1" applyAlignment="1" applyProtection="1">
      <alignment horizontal="center"/>
    </xf>
    <xf numFmtId="3" fontId="2" fillId="0" borderId="0" xfId="0" applyNumberFormat="1" applyFont="1" applyAlignment="1" applyProtection="1">
      <alignment horizontal="center"/>
    </xf>
    <xf numFmtId="164" fontId="2" fillId="0" borderId="0" xfId="0" applyNumberFormat="1" applyFont="1" applyAlignment="1" applyProtection="1">
      <alignment horizontal="center"/>
    </xf>
    <xf numFmtId="0" fontId="7" fillId="0" borderId="11" xfId="0" applyFont="1" applyBorder="1" applyAlignment="1" applyProtection="1">
      <alignment horizontal="left" vertical="center"/>
    </xf>
    <xf numFmtId="0" fontId="4" fillId="2" borderId="11" xfId="0" applyFont="1" applyFill="1" applyBorder="1" applyAlignment="1" applyProtection="1">
      <alignment horizontal="center" vertical="center"/>
    </xf>
    <xf numFmtId="3" fontId="7" fillId="0" borderId="7" xfId="0" applyNumberFormat="1" applyFont="1" applyFill="1" applyBorder="1" applyAlignment="1" applyProtection="1">
      <alignment horizontal="center"/>
    </xf>
    <xf numFmtId="1" fontId="2" fillId="0" borderId="9" xfId="0" applyNumberFormat="1" applyFont="1" applyFill="1" applyBorder="1" applyAlignment="1" applyProtection="1">
      <alignment horizontal="center"/>
    </xf>
    <xf numFmtId="1" fontId="2" fillId="5" borderId="10" xfId="0" applyNumberFormat="1" applyFont="1" applyFill="1" applyBorder="1" applyAlignment="1" applyProtection="1">
      <alignment horizontal="center"/>
    </xf>
    <xf numFmtId="164" fontId="7" fillId="0" borderId="22" xfId="0" applyNumberFormat="1" applyFont="1" applyFill="1" applyBorder="1" applyAlignment="1" applyProtection="1">
      <alignment horizontal="center" vertical="center"/>
    </xf>
    <xf numFmtId="164" fontId="2" fillId="0" borderId="10" xfId="0" applyNumberFormat="1" applyFont="1" applyFill="1" applyBorder="1" applyAlignment="1" applyProtection="1">
      <alignment horizontal="center"/>
    </xf>
    <xf numFmtId="164" fontId="2" fillId="3" borderId="10" xfId="0" applyNumberFormat="1" applyFont="1" applyFill="1" applyBorder="1" applyAlignment="1" applyProtection="1">
      <alignment horizontal="center"/>
    </xf>
    <xf numFmtId="0" fontId="7" fillId="0" borderId="16" xfId="0" applyFont="1" applyBorder="1" applyAlignment="1" applyProtection="1">
      <alignment horizontal="left" vertical="center"/>
    </xf>
    <xf numFmtId="0" fontId="4" fillId="2" borderId="16" xfId="0" applyFont="1" applyFill="1" applyBorder="1" applyAlignment="1" applyProtection="1">
      <alignment horizontal="center" vertical="center"/>
    </xf>
    <xf numFmtId="3" fontId="7" fillId="0" borderId="12" xfId="0" applyNumberFormat="1" applyFont="1" applyFill="1" applyBorder="1" applyAlignment="1" applyProtection="1">
      <alignment horizontal="center"/>
    </xf>
    <xf numFmtId="1" fontId="2" fillId="0" borderId="14" xfId="0" applyNumberFormat="1" applyFont="1" applyFill="1" applyBorder="1" applyAlignment="1" applyProtection="1">
      <alignment horizontal="center"/>
    </xf>
    <xf numFmtId="1" fontId="2" fillId="5" borderId="15" xfId="0" applyNumberFormat="1" applyFont="1" applyFill="1" applyBorder="1" applyAlignment="1" applyProtection="1">
      <alignment horizontal="center"/>
    </xf>
    <xf numFmtId="164" fontId="7" fillId="0" borderId="23" xfId="0" applyNumberFormat="1" applyFont="1" applyFill="1" applyBorder="1" applyAlignment="1" applyProtection="1">
      <alignment horizontal="center" vertical="center"/>
    </xf>
    <xf numFmtId="164" fontId="2" fillId="0" borderId="15" xfId="0" applyNumberFormat="1" applyFont="1" applyFill="1" applyBorder="1" applyAlignment="1" applyProtection="1">
      <alignment horizontal="center"/>
    </xf>
    <xf numFmtId="164" fontId="2" fillId="3" borderId="15" xfId="0" applyNumberFormat="1" applyFont="1" applyFill="1" applyBorder="1" applyAlignment="1" applyProtection="1">
      <alignment horizontal="center"/>
    </xf>
    <xf numFmtId="0" fontId="8" fillId="0" borderId="0" xfId="0" applyFont="1" applyProtection="1"/>
    <xf numFmtId="0" fontId="2" fillId="0" borderId="0" xfId="0" applyFont="1" applyAlignment="1" applyProtection="1">
      <alignment horizontal="center"/>
    </xf>
    <xf numFmtId="3" fontId="2" fillId="0" borderId="0" xfId="0" applyNumberFormat="1" applyFont="1" applyProtection="1"/>
    <xf numFmtId="164" fontId="2" fillId="0" borderId="0" xfId="0" applyNumberFormat="1" applyFont="1" applyProtection="1"/>
    <xf numFmtId="0" fontId="9" fillId="0" borderId="0" xfId="0" applyFont="1" applyAlignment="1" applyProtection="1">
      <alignment horizontal="center"/>
    </xf>
    <xf numFmtId="164" fontId="1" fillId="0" borderId="18" xfId="0" applyNumberFormat="1" applyFont="1" applyBorder="1" applyAlignment="1" applyProtection="1">
      <alignment horizontal="center"/>
    </xf>
    <xf numFmtId="164" fontId="7" fillId="0" borderId="0" xfId="0" applyNumberFormat="1" applyFont="1" applyProtection="1"/>
    <xf numFmtId="0" fontId="7" fillId="0" borderId="0" xfId="0" applyFont="1" applyProtection="1"/>
    <xf numFmtId="164" fontId="10" fillId="0" borderId="0" xfId="0" applyNumberFormat="1" applyFont="1" applyAlignment="1" applyProtection="1">
      <alignment horizontal="center"/>
    </xf>
    <xf numFmtId="164" fontId="7" fillId="0" borderId="0" xfId="0" applyNumberFormat="1" applyFont="1" applyAlignment="1" applyProtection="1">
      <alignment horizontal="center"/>
    </xf>
    <xf numFmtId="164" fontId="1" fillId="0" borderId="0" xfId="0" applyNumberFormat="1" applyFont="1" applyAlignment="1" applyProtection="1">
      <alignment horizontal="center"/>
    </xf>
    <xf numFmtId="0" fontId="6" fillId="0" borderId="25" xfId="0" applyFont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3" fontId="2" fillId="0" borderId="19" xfId="0" applyNumberFormat="1" applyFont="1" applyFill="1" applyBorder="1" applyAlignment="1" applyProtection="1">
      <alignment horizontal="center"/>
    </xf>
    <xf numFmtId="3" fontId="2" fillId="5" borderId="6" xfId="0" applyNumberFormat="1" applyFont="1" applyFill="1" applyBorder="1" applyAlignment="1" applyProtection="1">
      <alignment horizontal="center"/>
    </xf>
    <xf numFmtId="164" fontId="7" fillId="0" borderId="28" xfId="0" applyNumberFormat="1" applyFont="1" applyFill="1" applyBorder="1" applyAlignment="1" applyProtection="1">
      <alignment horizontal="center"/>
    </xf>
    <xf numFmtId="164" fontId="2" fillId="0" borderId="6" xfId="0" applyNumberFormat="1" applyFont="1" applyFill="1" applyBorder="1" applyAlignment="1" applyProtection="1">
      <alignment horizontal="center"/>
    </xf>
    <xf numFmtId="0" fontId="4" fillId="2" borderId="8" xfId="0" applyFont="1" applyFill="1" applyBorder="1" applyAlignment="1" applyProtection="1">
      <alignment horizontal="center" vertical="center"/>
    </xf>
    <xf numFmtId="3" fontId="2" fillId="0" borderId="9" xfId="0" applyNumberFormat="1" applyFont="1" applyFill="1" applyBorder="1" applyAlignment="1" applyProtection="1">
      <alignment horizontal="center"/>
    </xf>
    <xf numFmtId="3" fontId="2" fillId="5" borderId="10" xfId="0" applyNumberFormat="1" applyFont="1" applyFill="1" applyBorder="1" applyAlignment="1" applyProtection="1">
      <alignment horizontal="center"/>
    </xf>
    <xf numFmtId="164" fontId="7" fillId="0" borderId="22" xfId="0" applyNumberFormat="1" applyFont="1" applyFill="1" applyBorder="1" applyAlignment="1" applyProtection="1">
      <alignment horizontal="center"/>
    </xf>
    <xf numFmtId="0" fontId="4" fillId="2" borderId="13" xfId="0" applyFont="1" applyFill="1" applyBorder="1" applyAlignment="1" applyProtection="1">
      <alignment horizontal="center" vertical="center"/>
    </xf>
    <xf numFmtId="3" fontId="2" fillId="0" borderId="14" xfId="0" applyNumberFormat="1" applyFont="1" applyFill="1" applyBorder="1" applyAlignment="1" applyProtection="1">
      <alignment horizontal="center"/>
    </xf>
    <xf numFmtId="3" fontId="2" fillId="5" borderId="15" xfId="0" applyNumberFormat="1" applyFont="1" applyFill="1" applyBorder="1" applyAlignment="1" applyProtection="1">
      <alignment horizontal="center"/>
    </xf>
    <xf numFmtId="164" fontId="7" fillId="0" borderId="23" xfId="0" applyNumberFormat="1" applyFont="1" applyFill="1" applyBorder="1" applyAlignment="1" applyProtection="1">
      <alignment horizontal="center"/>
    </xf>
    <xf numFmtId="164" fontId="11" fillId="0" borderId="18" xfId="0" applyNumberFormat="1" applyFont="1" applyBorder="1" applyAlignment="1" applyProtection="1">
      <alignment horizontal="center"/>
    </xf>
    <xf numFmtId="0" fontId="6" fillId="0" borderId="29" xfId="0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horizontal="center"/>
    </xf>
    <xf numFmtId="164" fontId="2" fillId="0" borderId="5" xfId="0" applyNumberFormat="1" applyFont="1" applyBorder="1" applyAlignment="1" applyProtection="1">
      <alignment horizontal="center"/>
    </xf>
    <xf numFmtId="164" fontId="2" fillId="0" borderId="17" xfId="0" applyNumberFormat="1" applyFont="1" applyBorder="1" applyAlignment="1" applyProtection="1">
      <alignment horizontal="center"/>
    </xf>
    <xf numFmtId="0" fontId="1" fillId="0" borderId="21" xfId="0" applyFont="1" applyBorder="1" applyProtection="1"/>
    <xf numFmtId="164" fontId="11" fillId="0" borderId="21" xfId="0" applyNumberFormat="1" applyFont="1" applyBorder="1" applyProtection="1"/>
    <xf numFmtId="0" fontId="12" fillId="4" borderId="21" xfId="0" applyFont="1" applyFill="1" applyBorder="1" applyProtection="1"/>
    <xf numFmtId="2" fontId="12" fillId="4" borderId="21" xfId="0" applyNumberFormat="1" applyFont="1" applyFill="1" applyBorder="1" applyProtection="1"/>
    <xf numFmtId="1" fontId="2" fillId="0" borderId="0" xfId="0" applyNumberFormat="1" applyFont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4" fillId="0" borderId="0" xfId="0" applyFont="1" applyAlignment="1" applyProtection="1">
      <alignment horizontal="right" vertical="center"/>
    </xf>
    <xf numFmtId="0" fontId="13" fillId="0" borderId="0" xfId="0" applyFont="1" applyProtection="1"/>
    <xf numFmtId="0" fontId="14" fillId="0" borderId="0" xfId="0" applyFont="1" applyAlignment="1" applyProtection="1">
      <alignment horizontal="justify" vertical="center"/>
    </xf>
    <xf numFmtId="0" fontId="6" fillId="0" borderId="35" xfId="0" applyFont="1" applyBorder="1" applyAlignment="1" applyProtection="1">
      <alignment horizontal="center" vertical="center" wrapText="1"/>
    </xf>
    <xf numFmtId="164" fontId="7" fillId="0" borderId="32" xfId="0" applyNumberFormat="1" applyFont="1" applyFill="1" applyBorder="1" applyAlignment="1" applyProtection="1">
      <alignment horizontal="center"/>
    </xf>
    <xf numFmtId="164" fontId="2" fillId="6" borderId="32" xfId="0" quotePrefix="1" applyNumberFormat="1" applyFont="1" applyFill="1" applyBorder="1" applyAlignment="1" applyProtection="1">
      <alignment horizontal="center"/>
      <protection locked="0"/>
    </xf>
    <xf numFmtId="164" fontId="2" fillId="3" borderId="5" xfId="0" applyNumberFormat="1" applyFont="1" applyFill="1" applyBorder="1" applyAlignment="1" applyProtection="1">
      <alignment horizontal="center"/>
    </xf>
    <xf numFmtId="0" fontId="6" fillId="0" borderId="31" xfId="0" applyFont="1" applyBorder="1" applyAlignment="1" applyProtection="1">
      <alignment horizontal="center" vertical="center" wrapText="1"/>
    </xf>
    <xf numFmtId="0" fontId="14" fillId="0" borderId="0" xfId="0" applyFont="1" applyProtection="1"/>
    <xf numFmtId="0" fontId="2" fillId="0" borderId="0" xfId="0" applyFont="1" applyBorder="1" applyAlignment="1" applyProtection="1">
      <alignment horizontal="left" vertical="center" wrapText="1"/>
    </xf>
    <xf numFmtId="0" fontId="2" fillId="0" borderId="0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0039-AA60-4AE4-881E-AE7AAD671862}">
  <sheetPr>
    <pageSetUpPr fitToPage="1"/>
  </sheetPr>
  <dimension ref="B3:U46"/>
  <sheetViews>
    <sheetView tabSelected="1" topLeftCell="A7" zoomScale="115" zoomScaleNormal="115" zoomScaleSheetLayoutView="85" workbookViewId="0">
      <selection activeCell="I12" sqref="I10:I12"/>
    </sheetView>
  </sheetViews>
  <sheetFormatPr baseColWidth="10" defaultColWidth="10.83203125" defaultRowHeight="13" x14ac:dyDescent="0.3"/>
  <cols>
    <col min="1" max="1" width="10.83203125" style="7"/>
    <col min="2" max="2" width="48.83203125" style="7" customWidth="1"/>
    <col min="3" max="3" width="12.08203125" style="7" bestFit="1" customWidth="1"/>
    <col min="4" max="6" width="23.25" style="7" customWidth="1"/>
    <col min="7" max="7" width="22.9140625" style="7" bestFit="1" customWidth="1"/>
    <col min="8" max="8" width="22.58203125" style="7" hidden="1" customWidth="1"/>
    <col min="9" max="10" width="22.08203125" style="7" customWidth="1"/>
    <col min="11" max="11" width="18.5" style="7" bestFit="1" customWidth="1"/>
    <col min="12" max="12" width="13.1640625" style="7" bestFit="1" customWidth="1"/>
    <col min="13" max="13" width="23.08203125" style="7" customWidth="1"/>
    <col min="14" max="14" width="22.58203125" style="7" bestFit="1" customWidth="1"/>
    <col min="15" max="15" width="22.08203125" style="7" bestFit="1" customWidth="1"/>
    <col min="16" max="16" width="15.1640625" style="7" customWidth="1"/>
    <col min="17" max="18" width="10.83203125" style="7"/>
    <col min="19" max="19" width="22.58203125" style="7" bestFit="1" customWidth="1"/>
    <col min="20" max="20" width="22.08203125" style="7" bestFit="1" customWidth="1"/>
    <col min="21" max="21" width="16" style="7" customWidth="1"/>
    <col min="22" max="16384" width="10.83203125" style="7"/>
  </cols>
  <sheetData>
    <row r="3" spans="2:21" x14ac:dyDescent="0.3">
      <c r="K3" s="8"/>
    </row>
    <row r="4" spans="2:21" ht="15" customHeight="1" x14ac:dyDescent="0.3">
      <c r="B4" s="9" t="s">
        <v>0</v>
      </c>
      <c r="C4" s="94" t="s">
        <v>31</v>
      </c>
      <c r="D4" s="95"/>
      <c r="E4" s="95"/>
      <c r="F4" s="95"/>
      <c r="G4" s="95"/>
      <c r="H4" s="95"/>
      <c r="I4" s="95"/>
      <c r="J4" s="95"/>
      <c r="K4" s="10"/>
    </row>
    <row r="5" spans="2:21" ht="15" x14ac:dyDescent="0.3">
      <c r="B5" s="11" t="s">
        <v>1</v>
      </c>
      <c r="C5" s="95"/>
      <c r="D5" s="95"/>
      <c r="E5" s="95"/>
      <c r="F5" s="95"/>
      <c r="G5" s="95"/>
      <c r="H5" s="95"/>
      <c r="I5" s="95"/>
      <c r="J5" s="95"/>
      <c r="K5" s="10"/>
    </row>
    <row r="6" spans="2:21" ht="15" x14ac:dyDescent="0.3">
      <c r="B6" s="11"/>
      <c r="C6" s="95"/>
      <c r="D6" s="95"/>
      <c r="E6" s="95"/>
      <c r="F6" s="95"/>
      <c r="G6" s="95"/>
      <c r="H6" s="95"/>
      <c r="I6" s="95"/>
      <c r="J6" s="95"/>
      <c r="K6" s="10"/>
    </row>
    <row r="7" spans="2:21" ht="54" customHeight="1" x14ac:dyDescent="0.3">
      <c r="B7" s="12"/>
      <c r="C7" s="95"/>
      <c r="D7" s="95"/>
      <c r="E7" s="95"/>
      <c r="F7" s="95"/>
      <c r="G7" s="95"/>
      <c r="H7" s="95"/>
      <c r="I7" s="95"/>
      <c r="J7" s="95"/>
      <c r="K7" s="10"/>
    </row>
    <row r="8" spans="2:21" ht="13.5" thickBot="1" x14ac:dyDescent="0.35">
      <c r="C8" s="93"/>
      <c r="K8" s="8"/>
    </row>
    <row r="9" spans="2:21" ht="71.5" thickBot="1" x14ac:dyDescent="0.35">
      <c r="B9" s="13" t="s">
        <v>9</v>
      </c>
      <c r="C9" s="14" t="s">
        <v>8</v>
      </c>
      <c r="D9" s="15" t="s">
        <v>17</v>
      </c>
      <c r="E9" s="16" t="s">
        <v>7</v>
      </c>
      <c r="F9" s="17" t="s">
        <v>20</v>
      </c>
      <c r="G9" s="18" t="s">
        <v>10</v>
      </c>
      <c r="H9" s="19" t="s">
        <v>11</v>
      </c>
      <c r="I9" s="20" t="s">
        <v>13</v>
      </c>
      <c r="J9" s="17" t="s">
        <v>21</v>
      </c>
      <c r="K9" s="8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2:21" x14ac:dyDescent="0.3">
      <c r="B10" s="22" t="s">
        <v>24</v>
      </c>
      <c r="C10" s="23">
        <v>2</v>
      </c>
      <c r="D10" s="24">
        <v>12</v>
      </c>
      <c r="E10" s="25">
        <v>1</v>
      </c>
      <c r="F10" s="26">
        <f>D10*E10</f>
        <v>12</v>
      </c>
      <c r="G10" s="27">
        <v>320</v>
      </c>
      <c r="H10" s="28">
        <f>C10*F10*G10</f>
        <v>7680</v>
      </c>
      <c r="I10" s="1"/>
      <c r="J10" s="29">
        <f>C10*F10*I10</f>
        <v>0</v>
      </c>
      <c r="L10" s="30"/>
      <c r="M10" s="31"/>
      <c r="N10" s="31"/>
      <c r="O10" s="31"/>
      <c r="P10" s="31"/>
      <c r="Q10" s="30"/>
      <c r="R10" s="31"/>
      <c r="S10" s="31"/>
      <c r="T10" s="31"/>
    </row>
    <row r="11" spans="2:21" x14ac:dyDescent="0.3">
      <c r="B11" s="32" t="s">
        <v>25</v>
      </c>
      <c r="C11" s="33">
        <v>34</v>
      </c>
      <c r="D11" s="34">
        <v>12</v>
      </c>
      <c r="E11" s="35">
        <v>1</v>
      </c>
      <c r="F11" s="36">
        <f t="shared" ref="F11:F12" si="0">D11*E11</f>
        <v>12</v>
      </c>
      <c r="G11" s="37">
        <v>400</v>
      </c>
      <c r="H11" s="38">
        <f t="shared" ref="H11:H12" si="1">C11*F11*G11</f>
        <v>163200</v>
      </c>
      <c r="I11" s="2"/>
      <c r="J11" s="39">
        <f t="shared" ref="J11:J12" si="2">C11*F11*I11</f>
        <v>0</v>
      </c>
      <c r="L11" s="30"/>
      <c r="M11" s="31"/>
      <c r="N11" s="31"/>
      <c r="O11" s="31"/>
      <c r="P11" s="31"/>
      <c r="Q11" s="30"/>
      <c r="R11" s="31"/>
      <c r="S11" s="31"/>
      <c r="T11" s="31"/>
    </row>
    <row r="12" spans="2:21" ht="13.5" thickBot="1" x14ac:dyDescent="0.35">
      <c r="B12" s="40" t="s">
        <v>26</v>
      </c>
      <c r="C12" s="41">
        <v>2</v>
      </c>
      <c r="D12" s="42">
        <v>12</v>
      </c>
      <c r="E12" s="43">
        <v>1</v>
      </c>
      <c r="F12" s="44">
        <f t="shared" si="0"/>
        <v>12</v>
      </c>
      <c r="G12" s="45">
        <v>480</v>
      </c>
      <c r="H12" s="46">
        <f t="shared" si="1"/>
        <v>11520</v>
      </c>
      <c r="I12" s="3"/>
      <c r="J12" s="47">
        <f t="shared" si="2"/>
        <v>0</v>
      </c>
      <c r="L12" s="30"/>
      <c r="M12" s="31"/>
      <c r="N12" s="31"/>
      <c r="O12" s="31"/>
      <c r="P12" s="31"/>
      <c r="Q12" s="30"/>
      <c r="R12" s="31"/>
      <c r="S12" s="31"/>
      <c r="T12" s="31"/>
    </row>
    <row r="13" spans="2:21" ht="15" x14ac:dyDescent="0.4">
      <c r="B13" s="48"/>
      <c r="C13" s="49"/>
      <c r="I13" s="50"/>
      <c r="J13" s="50"/>
      <c r="M13" s="51"/>
      <c r="N13" s="51"/>
    </row>
    <row r="14" spans="2:21" ht="15.5" thickBot="1" x14ac:dyDescent="0.45">
      <c r="C14" s="52"/>
      <c r="H14" s="53">
        <f>SUM(H10:H12)</f>
        <v>182400</v>
      </c>
      <c r="I14" s="54"/>
      <c r="J14" s="54"/>
      <c r="L14" s="55"/>
      <c r="M14" s="55"/>
      <c r="N14" s="56"/>
      <c r="O14" s="57"/>
      <c r="P14" s="57"/>
      <c r="Q14" s="55"/>
      <c r="R14" s="55"/>
      <c r="S14" s="56"/>
      <c r="T14" s="57"/>
      <c r="U14" s="55"/>
    </row>
    <row r="15" spans="2:21" ht="16" thickTop="1" thickBot="1" x14ac:dyDescent="0.45">
      <c r="C15" s="52"/>
      <c r="D15" s="31"/>
      <c r="E15" s="31"/>
      <c r="F15" s="31"/>
      <c r="G15" s="57"/>
      <c r="H15" s="57"/>
      <c r="I15" s="53" t="s">
        <v>30</v>
      </c>
      <c r="J15" s="53">
        <f>SUM(J10:J12)</f>
        <v>0</v>
      </c>
      <c r="L15" s="57"/>
      <c r="M15" s="57"/>
      <c r="N15" s="57"/>
      <c r="O15" s="56"/>
      <c r="P15" s="58"/>
      <c r="Q15" s="57"/>
      <c r="R15" s="57"/>
      <c r="S15" s="57"/>
      <c r="T15" s="56"/>
      <c r="U15" s="58"/>
    </row>
    <row r="16" spans="2:21" ht="13.5" thickTop="1" x14ac:dyDescent="0.3">
      <c r="G16" s="55"/>
      <c r="H16" s="55"/>
      <c r="I16" s="55"/>
      <c r="J16" s="55"/>
      <c r="K16" s="55"/>
      <c r="L16" s="55"/>
      <c r="M16" s="55"/>
      <c r="N16" s="55"/>
      <c r="O16" s="55"/>
      <c r="P16" s="55"/>
      <c r="Q16" s="55"/>
      <c r="R16" s="55"/>
      <c r="S16" s="55"/>
      <c r="T16" s="55"/>
      <c r="U16" s="55"/>
    </row>
    <row r="17" spans="2:21" ht="13.5" thickBot="1" x14ac:dyDescent="0.35"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</row>
    <row r="18" spans="2:21" ht="70" customHeight="1" thickBot="1" x14ac:dyDescent="0.35">
      <c r="B18" s="13" t="s">
        <v>9</v>
      </c>
      <c r="C18" s="14" t="s">
        <v>8</v>
      </c>
      <c r="D18" s="15" t="s">
        <v>18</v>
      </c>
      <c r="E18" s="20" t="s">
        <v>7</v>
      </c>
      <c r="F18" s="88" t="s">
        <v>20</v>
      </c>
      <c r="G18" s="18" t="s">
        <v>10</v>
      </c>
      <c r="H18" s="92" t="s">
        <v>12</v>
      </c>
      <c r="I18" s="92" t="s">
        <v>13</v>
      </c>
      <c r="J18" s="19" t="s">
        <v>22</v>
      </c>
      <c r="L18" s="55"/>
      <c r="M18" s="55"/>
      <c r="N18" s="55"/>
      <c r="O18" s="55"/>
      <c r="P18" s="55"/>
      <c r="Q18" s="55"/>
      <c r="R18" s="55"/>
      <c r="S18" s="55"/>
      <c r="T18" s="55"/>
      <c r="U18" s="55"/>
    </row>
    <row r="19" spans="2:21" x14ac:dyDescent="0.3">
      <c r="B19" s="22" t="s">
        <v>24</v>
      </c>
      <c r="C19" s="60">
        <v>2</v>
      </c>
      <c r="D19" s="24">
        <v>8</v>
      </c>
      <c r="E19" s="61">
        <v>2</v>
      </c>
      <c r="F19" s="62">
        <f>D19*E19</f>
        <v>16</v>
      </c>
      <c r="G19" s="89">
        <f>G10*0.8</f>
        <v>256</v>
      </c>
      <c r="H19" s="28">
        <f>C19*F19*G19</f>
        <v>8192</v>
      </c>
      <c r="I19" s="90"/>
      <c r="J19" s="91">
        <f>C19*F19*I19</f>
        <v>0</v>
      </c>
      <c r="L19" s="55"/>
      <c r="M19" s="55"/>
      <c r="N19" s="55"/>
      <c r="O19" s="55"/>
      <c r="P19" s="55"/>
      <c r="Q19" s="55"/>
      <c r="R19" s="55"/>
      <c r="S19" s="55"/>
      <c r="T19" s="55"/>
      <c r="U19" s="55"/>
    </row>
    <row r="20" spans="2:21" x14ac:dyDescent="0.3">
      <c r="B20" s="32" t="s">
        <v>25</v>
      </c>
      <c r="C20" s="65">
        <v>34</v>
      </c>
      <c r="D20" s="34">
        <v>8</v>
      </c>
      <c r="E20" s="66">
        <v>2</v>
      </c>
      <c r="F20" s="67">
        <f t="shared" ref="F20:F21" si="3">D20*E20</f>
        <v>16</v>
      </c>
      <c r="G20" s="68">
        <f t="shared" ref="G20:G21" si="4">G11*0.8</f>
        <v>320</v>
      </c>
      <c r="H20" s="38">
        <f t="shared" ref="H20:H21" si="5">C20*F20*G20</f>
        <v>174080</v>
      </c>
      <c r="I20" s="2"/>
      <c r="J20" s="39">
        <f t="shared" ref="J20:J21" si="6">C20*F20*I20</f>
        <v>0</v>
      </c>
      <c r="L20" s="55"/>
      <c r="M20" s="55"/>
      <c r="N20" s="55"/>
      <c r="O20" s="55"/>
      <c r="P20" s="55"/>
      <c r="Q20" s="55"/>
      <c r="R20" s="55"/>
      <c r="S20" s="55"/>
      <c r="T20" s="55"/>
      <c r="U20" s="55"/>
    </row>
    <row r="21" spans="2:21" ht="13.5" thickBot="1" x14ac:dyDescent="0.35">
      <c r="B21" s="40" t="s">
        <v>26</v>
      </c>
      <c r="C21" s="69">
        <v>2</v>
      </c>
      <c r="D21" s="42">
        <v>8</v>
      </c>
      <c r="E21" s="70">
        <v>2</v>
      </c>
      <c r="F21" s="71">
        <f t="shared" si="3"/>
        <v>16</v>
      </c>
      <c r="G21" s="72">
        <f t="shared" si="4"/>
        <v>384</v>
      </c>
      <c r="H21" s="46">
        <f t="shared" si="5"/>
        <v>12288</v>
      </c>
      <c r="I21" s="3"/>
      <c r="J21" s="47">
        <f t="shared" si="6"/>
        <v>0</v>
      </c>
      <c r="L21" s="55"/>
      <c r="M21" s="55"/>
      <c r="N21" s="55"/>
      <c r="O21" s="55"/>
      <c r="P21" s="55"/>
      <c r="Q21" s="55"/>
      <c r="R21" s="55"/>
      <c r="S21" s="55"/>
      <c r="T21" s="55"/>
      <c r="U21" s="55"/>
    </row>
    <row r="22" spans="2:21" x14ac:dyDescent="0.3">
      <c r="G22" s="51"/>
      <c r="H22" s="51"/>
      <c r="L22" s="55"/>
      <c r="M22" s="55"/>
      <c r="N22" s="55"/>
      <c r="O22" s="55"/>
      <c r="P22" s="55"/>
      <c r="Q22" s="55"/>
      <c r="R22" s="55"/>
      <c r="S22" s="55"/>
      <c r="T22" s="55"/>
      <c r="U22" s="55"/>
    </row>
    <row r="23" spans="2:21" ht="15.5" thickBot="1" x14ac:dyDescent="0.45">
      <c r="D23" s="55"/>
      <c r="E23" s="55"/>
      <c r="F23" s="55"/>
      <c r="H23" s="73">
        <f>SUM(H19:H21)</f>
        <v>194560</v>
      </c>
      <c r="I23" s="57"/>
      <c r="J23" s="57"/>
      <c r="L23" s="55"/>
      <c r="M23" s="55"/>
      <c r="N23" s="55"/>
      <c r="O23" s="55"/>
      <c r="P23" s="55"/>
      <c r="Q23" s="55"/>
      <c r="R23" s="55"/>
      <c r="S23" s="55"/>
      <c r="T23" s="55"/>
      <c r="U23" s="55"/>
    </row>
    <row r="24" spans="2:21" ht="16" thickTop="1" thickBot="1" x14ac:dyDescent="0.45">
      <c r="D24" s="57"/>
      <c r="E24" s="57"/>
      <c r="F24" s="57"/>
      <c r="G24" s="57"/>
      <c r="H24" s="57"/>
      <c r="I24" s="53" t="s">
        <v>30</v>
      </c>
      <c r="J24" s="53">
        <f>SUM(J19:J21)</f>
        <v>0</v>
      </c>
      <c r="L24" s="55"/>
      <c r="M24" s="55"/>
      <c r="N24" s="55"/>
      <c r="O24" s="55"/>
      <c r="P24" s="55"/>
      <c r="Q24" s="55"/>
      <c r="R24" s="55"/>
      <c r="S24" s="55"/>
      <c r="T24" s="55"/>
      <c r="U24" s="55"/>
    </row>
    <row r="25" spans="2:21" ht="13.5" thickTop="1" x14ac:dyDescent="0.3"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</row>
    <row r="26" spans="2:21" ht="13.5" thickBot="1" x14ac:dyDescent="0.35"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55"/>
    </row>
    <row r="27" spans="2:21" ht="71.5" thickBot="1" x14ac:dyDescent="0.35">
      <c r="B27" s="13" t="s">
        <v>9</v>
      </c>
      <c r="C27" s="14" t="s">
        <v>8</v>
      </c>
      <c r="D27" s="15" t="s">
        <v>19</v>
      </c>
      <c r="E27" s="16" t="s">
        <v>32</v>
      </c>
      <c r="F27" s="59" t="s">
        <v>20</v>
      </c>
      <c r="G27" s="18" t="s">
        <v>10</v>
      </c>
      <c r="H27" s="19" t="s">
        <v>14</v>
      </c>
      <c r="I27" s="74" t="s">
        <v>27</v>
      </c>
      <c r="J27" s="19" t="s">
        <v>23</v>
      </c>
      <c r="L27" s="55"/>
      <c r="M27" s="55"/>
      <c r="N27" s="55"/>
      <c r="O27" s="55"/>
      <c r="P27" s="55"/>
      <c r="Q27" s="55"/>
      <c r="R27" s="55"/>
      <c r="S27" s="55"/>
      <c r="T27" s="55"/>
      <c r="U27" s="55"/>
    </row>
    <row r="28" spans="2:21" x14ac:dyDescent="0.3">
      <c r="B28" s="22" t="s">
        <v>24</v>
      </c>
      <c r="C28" s="60">
        <v>2</v>
      </c>
      <c r="D28" s="24">
        <v>4</v>
      </c>
      <c r="E28" s="61">
        <v>3</v>
      </c>
      <c r="F28" s="62">
        <f>D28*E28</f>
        <v>12</v>
      </c>
      <c r="G28" s="63">
        <f>0.67*G10</f>
        <v>214.4</v>
      </c>
      <c r="H28" s="64">
        <f>C28*F28*G28</f>
        <v>5145.6000000000004</v>
      </c>
      <c r="I28" s="4"/>
      <c r="J28" s="75">
        <f>C28*F28*I28</f>
        <v>0</v>
      </c>
      <c r="L28" s="55"/>
      <c r="M28" s="55"/>
      <c r="N28" s="55"/>
      <c r="O28" s="55"/>
      <c r="P28" s="55"/>
      <c r="Q28" s="55"/>
      <c r="R28" s="55"/>
      <c r="S28" s="55"/>
      <c r="T28" s="55"/>
      <c r="U28" s="55"/>
    </row>
    <row r="29" spans="2:21" x14ac:dyDescent="0.3">
      <c r="B29" s="32" t="s">
        <v>25</v>
      </c>
      <c r="C29" s="65">
        <v>34</v>
      </c>
      <c r="D29" s="34">
        <v>4</v>
      </c>
      <c r="E29" s="66">
        <v>3</v>
      </c>
      <c r="F29" s="67">
        <f t="shared" ref="F29:F30" si="7">D29*E29</f>
        <v>12</v>
      </c>
      <c r="G29" s="68">
        <f t="shared" ref="G29:G30" si="8">0.67*G11</f>
        <v>268</v>
      </c>
      <c r="H29" s="38">
        <f t="shared" ref="H29:H30" si="9">C29*F29*G29</f>
        <v>109344</v>
      </c>
      <c r="I29" s="5"/>
      <c r="J29" s="76">
        <f t="shared" ref="J29:J30" si="10">C29*F29*I29</f>
        <v>0</v>
      </c>
      <c r="L29" s="55"/>
      <c r="M29" s="55"/>
      <c r="N29" s="55"/>
      <c r="O29" s="55"/>
      <c r="P29" s="55"/>
      <c r="Q29" s="55"/>
      <c r="R29" s="55"/>
      <c r="S29" s="55"/>
      <c r="T29" s="55"/>
      <c r="U29" s="55"/>
    </row>
    <row r="30" spans="2:21" ht="13.5" thickBot="1" x14ac:dyDescent="0.35">
      <c r="B30" s="40" t="s">
        <v>26</v>
      </c>
      <c r="C30" s="69">
        <v>2</v>
      </c>
      <c r="D30" s="42">
        <v>4</v>
      </c>
      <c r="E30" s="70">
        <v>3</v>
      </c>
      <c r="F30" s="71">
        <f t="shared" si="7"/>
        <v>12</v>
      </c>
      <c r="G30" s="72">
        <f t="shared" si="8"/>
        <v>321.60000000000002</v>
      </c>
      <c r="H30" s="46">
        <f t="shared" si="9"/>
        <v>7718.4000000000005</v>
      </c>
      <c r="I30" s="6"/>
      <c r="J30" s="77">
        <f t="shared" si="10"/>
        <v>0</v>
      </c>
      <c r="L30" s="55"/>
      <c r="M30" s="55"/>
      <c r="N30" s="55"/>
      <c r="O30" s="55"/>
      <c r="P30" s="55"/>
      <c r="Q30" s="55"/>
      <c r="R30" s="55"/>
      <c r="S30" s="55"/>
      <c r="T30" s="55"/>
      <c r="U30" s="55"/>
    </row>
    <row r="31" spans="2:21" x14ac:dyDescent="0.3">
      <c r="L31" s="55"/>
      <c r="M31" s="55"/>
      <c r="N31" s="55"/>
      <c r="O31" s="55"/>
      <c r="P31" s="55"/>
      <c r="Q31" s="55"/>
      <c r="R31" s="55"/>
      <c r="S31" s="55"/>
      <c r="T31" s="55"/>
      <c r="U31" s="55"/>
    </row>
    <row r="32" spans="2:21" ht="15.5" thickBot="1" x14ac:dyDescent="0.45">
      <c r="D32" s="55"/>
      <c r="E32" s="55"/>
      <c r="F32" s="55"/>
      <c r="H32" s="73">
        <f>SUM(H28:H30)</f>
        <v>122208</v>
      </c>
      <c r="I32" s="57"/>
      <c r="J32" s="55"/>
      <c r="L32" s="55"/>
      <c r="M32" s="55"/>
      <c r="N32" s="55"/>
      <c r="O32" s="55"/>
      <c r="P32" s="55"/>
      <c r="Q32" s="55"/>
      <c r="R32" s="55"/>
      <c r="S32" s="55"/>
      <c r="T32" s="55"/>
      <c r="U32" s="55"/>
    </row>
    <row r="33" spans="2:21" ht="16" thickTop="1" thickBot="1" x14ac:dyDescent="0.45">
      <c r="D33" s="57"/>
      <c r="E33" s="57"/>
      <c r="F33" s="57"/>
      <c r="G33" s="57"/>
      <c r="H33" s="57"/>
      <c r="I33" s="53" t="s">
        <v>30</v>
      </c>
      <c r="J33" s="53">
        <f>SUM(J28:J30)</f>
        <v>0</v>
      </c>
      <c r="L33" s="55"/>
      <c r="M33" s="55"/>
      <c r="N33" s="55"/>
      <c r="O33" s="55"/>
      <c r="P33" s="55"/>
      <c r="Q33" s="55"/>
      <c r="R33" s="55"/>
      <c r="S33" s="55"/>
      <c r="T33" s="55"/>
      <c r="U33" s="55"/>
    </row>
    <row r="34" spans="2:21" ht="13.5" thickTop="1" x14ac:dyDescent="0.3">
      <c r="G34" s="55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</row>
    <row r="36" spans="2:21" ht="15.5" hidden="1" thickBot="1" x14ac:dyDescent="0.45">
      <c r="B36" s="78" t="s">
        <v>2</v>
      </c>
      <c r="C36" s="79">
        <f>H14+H23+H32</f>
        <v>499168</v>
      </c>
      <c r="E36" s="51"/>
    </row>
    <row r="38" spans="2:21" ht="15.5" thickBot="1" x14ac:dyDescent="0.45">
      <c r="B38" s="80" t="s">
        <v>28</v>
      </c>
      <c r="C38" s="81">
        <f>D10+D19+D28</f>
        <v>24</v>
      </c>
      <c r="D38" s="82"/>
    </row>
    <row r="39" spans="2:21" ht="15.5" x14ac:dyDescent="0.35">
      <c r="G39" s="83"/>
      <c r="H39" s="84" t="s">
        <v>16</v>
      </c>
      <c r="I39" s="83"/>
    </row>
    <row r="40" spans="2:21" ht="16.5" thickBot="1" x14ac:dyDescent="0.45">
      <c r="B40" s="80" t="s">
        <v>29</v>
      </c>
      <c r="C40" s="81">
        <f>F10+F19+F28</f>
        <v>40</v>
      </c>
      <c r="G40" s="85"/>
      <c r="H40" s="83"/>
      <c r="I40" s="83"/>
    </row>
    <row r="41" spans="2:21" ht="15.5" x14ac:dyDescent="0.35">
      <c r="G41" s="85" t="s">
        <v>4</v>
      </c>
      <c r="H41" s="84" t="s">
        <v>15</v>
      </c>
      <c r="I41" s="83"/>
    </row>
    <row r="42" spans="2:21" ht="16.5" thickBot="1" x14ac:dyDescent="0.45">
      <c r="B42" s="78" t="s">
        <v>3</v>
      </c>
      <c r="C42" s="79">
        <f>J15+J24+J33</f>
        <v>0</v>
      </c>
      <c r="G42" s="83"/>
      <c r="H42" s="84" t="s">
        <v>5</v>
      </c>
    </row>
    <row r="44" spans="2:21" ht="15" x14ac:dyDescent="0.4">
      <c r="B44" s="86" t="s">
        <v>6</v>
      </c>
    </row>
    <row r="46" spans="2:21" ht="15.5" x14ac:dyDescent="0.35">
      <c r="H46" s="87"/>
      <c r="I46" s="83"/>
      <c r="J46" s="83"/>
    </row>
  </sheetData>
  <sheetProtection algorithmName="SHA-512" hashValue="hJD1diRqpHKzLwb/Yt5kpeYk7KEcJ2+qz5vINdi85lXUbzk6rWKKNibohhzbxl89K+9lvbdCIAsqQj0psnrkcQ==" saltValue="P+riILhH1QjRwg35+LTgFw==" spinCount="100000" sheet="1" objects="1" scenarios="1"/>
  <mergeCells count="1">
    <mergeCell ref="C4:J7"/>
  </mergeCells>
  <pageMargins left="0.7" right="0.7" top="0.75" bottom="0.75" header="0.3" footer="0.3"/>
  <pageSetup paperSize="8" scale="48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22_031</vt:lpstr>
      <vt:lpstr>'22_031'!Área_de_impresión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MADRID</dc:creator>
  <cp:lastModifiedBy>IFEMA MADRID</cp:lastModifiedBy>
  <cp:lastPrinted>2022-02-01T09:49:06Z</cp:lastPrinted>
  <dcterms:created xsi:type="dcterms:W3CDTF">2021-10-26T15:57:58Z</dcterms:created>
  <dcterms:modified xsi:type="dcterms:W3CDTF">2022-06-23T14:25:28Z</dcterms:modified>
</cp:coreProperties>
</file>