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10 Servicio decoración floral\3.Pliego y calendario\"/>
    </mc:Choice>
  </mc:AlternateContent>
  <xr:revisionPtr revIDLastSave="0" documentId="13_ncr:1_{BF9CA3B1-3AA1-46C3-BFE4-881EA8DCE9F4}" xr6:coauthVersionLast="47" xr6:coauthVersionMax="47" xr10:uidLastSave="{00000000-0000-0000-0000-000000000000}"/>
  <bookViews>
    <workbookView xWindow="-110" yWindow="-110" windowWidth="34620" windowHeight="13900" xr2:uid="{1CAAB01A-ACED-4CA9-99B4-0F6C2A09ECE8}"/>
  </bookViews>
  <sheets>
    <sheet name="Anexo IX B - 23 110" sheetId="1" r:id="rId1"/>
  </sheets>
  <definedNames>
    <definedName name="_xlnm._FilterDatabase" localSheetId="0" hidden="1">'Anexo IX B - 23 110'!$B$4:$H$38</definedName>
    <definedName name="_xlnm.Print_Titles" localSheetId="0">'Anexo IX B - 23 110'!$4:$4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5" i="1"/>
  <c r="J36" i="1"/>
  <c r="J35" i="1"/>
  <c r="I35" i="1"/>
  <c r="K35" i="1" s="1"/>
  <c r="G37" i="1"/>
  <c r="I37" i="1" s="1"/>
  <c r="K37" i="1" s="1"/>
  <c r="I36" i="1"/>
  <c r="K36" i="1" s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K38" i="1" l="1"/>
  <c r="J37" i="1"/>
  <c r="K34" i="1"/>
  <c r="K40" i="1" s="1"/>
  <c r="I34" i="1"/>
  <c r="I38" i="1"/>
  <c r="I40" i="1" l="1"/>
</calcChain>
</file>

<file path=xl/sharedStrings.xml><?xml version="1.0" encoding="utf-8"?>
<sst xmlns="http://schemas.openxmlformats.org/spreadsheetml/2006/main" count="182" uniqueCount="137">
  <si>
    <t>ref.
catálogo</t>
  </si>
  <si>
    <t>ref. SAP</t>
  </si>
  <si>
    <t>DESCRIPCIÓN</t>
  </si>
  <si>
    <t>TAMAÑO MÍNIMO</t>
  </si>
  <si>
    <t>RÉGIMEN 
ALQUILER / VENTA</t>
  </si>
  <si>
    <t>PL01</t>
  </si>
  <si>
    <t>6RL19001</t>
  </si>
  <si>
    <t>20-30 cm</t>
  </si>
  <si>
    <t>VENTA</t>
  </si>
  <si>
    <t>PL02</t>
  </si>
  <si>
    <t>6RL19002</t>
  </si>
  <si>
    <t>ALQUILER</t>
  </si>
  <si>
    <t>PL03</t>
  </si>
  <si>
    <t>6RL19003</t>
  </si>
  <si>
    <t>140-150 cm</t>
  </si>
  <si>
    <t>PL05</t>
  </si>
  <si>
    <t>6RL19005</t>
  </si>
  <si>
    <t>Buxus en bola 80-90 cm</t>
  </si>
  <si>
    <t>80-90 cm</t>
  </si>
  <si>
    <t>PL07</t>
  </si>
  <si>
    <t>6RL19007</t>
  </si>
  <si>
    <t>90-100 cm</t>
  </si>
  <si>
    <t>PL08</t>
  </si>
  <si>
    <t>6RL19008</t>
  </si>
  <si>
    <t>PL16</t>
  </si>
  <si>
    <t>6RL19016</t>
  </si>
  <si>
    <t>Dracena marginata 160-180 cm</t>
  </si>
  <si>
    <t>160-180 cm</t>
  </si>
  <si>
    <t>PL17</t>
  </si>
  <si>
    <t>6RL19017</t>
  </si>
  <si>
    <t>Ficus benjamina 100-120 cm</t>
  </si>
  <si>
    <t>100-120 cm</t>
  </si>
  <si>
    <t>PL19</t>
  </si>
  <si>
    <t>6RL19019</t>
  </si>
  <si>
    <t>Ficus benjamina 180-200 cm</t>
  </si>
  <si>
    <t>180-200 cm</t>
  </si>
  <si>
    <t>PL27</t>
  </si>
  <si>
    <t>6RL19027</t>
  </si>
  <si>
    <t xml:space="preserve">Kentia 150 cm </t>
  </si>
  <si>
    <t>150 cm</t>
  </si>
  <si>
    <t>PL28</t>
  </si>
  <si>
    <t>6RL19028</t>
  </si>
  <si>
    <t>PL32</t>
  </si>
  <si>
    <t>6RL19032</t>
  </si>
  <si>
    <t>150-170 cm</t>
  </si>
  <si>
    <t>PL35</t>
  </si>
  <si>
    <t>6RL19035</t>
  </si>
  <si>
    <t>PL39</t>
  </si>
  <si>
    <t>6RL19039</t>
  </si>
  <si>
    <t>50 cm</t>
  </si>
  <si>
    <t>PL48</t>
  </si>
  <si>
    <t>6RL19048</t>
  </si>
  <si>
    <t>Schefflera 100-120 cm</t>
  </si>
  <si>
    <t>PL50</t>
  </si>
  <si>
    <t>6RL19050</t>
  </si>
  <si>
    <t>Schefflera 180-200 cm</t>
  </si>
  <si>
    <t>PL51</t>
  </si>
  <si>
    <t>6RL19051</t>
  </si>
  <si>
    <t>Spathiphyllum 70 cm</t>
  </si>
  <si>
    <t>70 cm</t>
  </si>
  <si>
    <t>PL52</t>
  </si>
  <si>
    <t>6RL19052</t>
  </si>
  <si>
    <t>Yucca Elephantipes 160 cm</t>
  </si>
  <si>
    <t>160 cm</t>
  </si>
  <si>
    <t>PL53</t>
  </si>
  <si>
    <t>6RL19053</t>
  </si>
  <si>
    <t>Ficus robusta 180 cm</t>
  </si>
  <si>
    <t>PL54</t>
  </si>
  <si>
    <t>6RL19054</t>
  </si>
  <si>
    <t>Ficus lyrata 130 cm</t>
  </si>
  <si>
    <t>PL55</t>
  </si>
  <si>
    <t>6RL19055</t>
  </si>
  <si>
    <t>Laurus nobilis 200-250 cm</t>
  </si>
  <si>
    <t>PL56</t>
  </si>
  <si>
    <t>6RL19056</t>
  </si>
  <si>
    <t>Citrus sinensis (naranjo) 150-165 cm</t>
  </si>
  <si>
    <t>PL60</t>
  </si>
  <si>
    <t>6RL19060</t>
  </si>
  <si>
    <t>Phoenix roebelenii 150-170 cm</t>
  </si>
  <si>
    <t>PL63</t>
  </si>
  <si>
    <t>6RL19063</t>
  </si>
  <si>
    <t>Bambú (3 unidades) 150-200 cm</t>
  </si>
  <si>
    <t>PL64</t>
  </si>
  <si>
    <t>6RL19064</t>
  </si>
  <si>
    <t>PL65</t>
  </si>
  <si>
    <t>6RL19065</t>
  </si>
  <si>
    <t>Helechos 60 cm</t>
  </si>
  <si>
    <t>60 cm</t>
  </si>
  <si>
    <t>PL66</t>
  </si>
  <si>
    <t>6RL19066</t>
  </si>
  <si>
    <t>Aloe vera 45 cm</t>
  </si>
  <si>
    <t>45 cm</t>
  </si>
  <si>
    <t>PL67</t>
  </si>
  <si>
    <t>6RL19067</t>
  </si>
  <si>
    <t>Sansevieria trifasciata 60 cm</t>
  </si>
  <si>
    <t>a1</t>
  </si>
  <si>
    <t>PL70</t>
  </si>
  <si>
    <t>6RL19070</t>
  </si>
  <si>
    <t>Alquiler de plantas y flores (genérico)</t>
  </si>
  <si>
    <t>-</t>
  </si>
  <si>
    <t>PL69</t>
  </si>
  <si>
    <t>6RL19069</t>
  </si>
  <si>
    <t xml:space="preserve">(*) Proyectos de decoración personalizados  </t>
  </si>
  <si>
    <t>PL71</t>
  </si>
  <si>
    <t>6RL190xx</t>
  </si>
  <si>
    <t xml:space="preserve">(*) Composiciones y conjuntos (genérico) </t>
  </si>
  <si>
    <t>PL72</t>
  </si>
  <si>
    <t>(*) Ramos/Flores  (genérico)</t>
  </si>
  <si>
    <t>(*) Partidas de precio fijo y no licitable</t>
  </si>
  <si>
    <t>Nº 
orden</t>
  </si>
  <si>
    <t>Importe unitario máximo</t>
  </si>
  <si>
    <t>Estimación unidades 
(1 AÑO)</t>
  </si>
  <si>
    <t>Subtotal máximo</t>
  </si>
  <si>
    <t>Kentia 180-200 cm</t>
  </si>
  <si>
    <t>Limonero 150-170 cm</t>
  </si>
  <si>
    <t>180 cm</t>
  </si>
  <si>
    <t>130 cm</t>
  </si>
  <si>
    <t xml:space="preserve">Importe unitario ofertado </t>
  </si>
  <si>
    <t>Subtotal ofertado</t>
  </si>
  <si>
    <t>ESTIMACIÓN MÁXIMA DE LICITACIÓN</t>
  </si>
  <si>
    <t>(**) La cifra aquí reflejada deberá coincidir con la señalada en el Anexo IX-A</t>
  </si>
  <si>
    <t>200-250 cm</t>
  </si>
  <si>
    <t>150-165 cm</t>
  </si>
  <si>
    <t>150-200 cm</t>
  </si>
  <si>
    <t>100-150 cm</t>
  </si>
  <si>
    <t>Jardinera con bambú (10-15 u.) 100-150 cm</t>
  </si>
  <si>
    <t>Columna con planta colgante 90-100 cm</t>
  </si>
  <si>
    <t>Phalaenopsis - Orquidea 50 cm</t>
  </si>
  <si>
    <t>15-20 cm</t>
  </si>
  <si>
    <t>Anthurium pequeño 20-30 cm</t>
  </si>
  <si>
    <t>150-180 cm</t>
  </si>
  <si>
    <t>Palmera Areca 140-150 cm</t>
  </si>
  <si>
    <t>Phalaenopsis - Orquidea pequeña en jarrón de vidrio o cerámica 10cm de diámetro
15-20 cm</t>
  </si>
  <si>
    <t>Columna con arbusto bola 90-100 cm</t>
  </si>
  <si>
    <t>Árbol bola 150-180 cm</t>
  </si>
  <si>
    <r>
      <rPr>
        <sz val="12"/>
        <color theme="1"/>
        <rFont val="Barlow"/>
      </rPr>
      <t xml:space="preserve">(**) </t>
    </r>
    <r>
      <rPr>
        <b/>
        <sz val="12"/>
        <color theme="1"/>
        <rFont val="Barlow"/>
      </rPr>
      <t>IMPORTE TOTAL OFERTADO</t>
    </r>
  </si>
  <si>
    <r>
      <t xml:space="preserve">* El licitador deberá </t>
    </r>
    <r>
      <rPr>
        <u/>
        <sz val="12"/>
        <color theme="1"/>
        <rFont val="Barlow"/>
      </rPr>
      <t>cumplimentar</t>
    </r>
    <r>
      <rPr>
        <sz val="12"/>
        <color theme="1"/>
        <rFont val="Barlow"/>
      </rPr>
      <t xml:space="preserve"> únicamente las </t>
    </r>
    <r>
      <rPr>
        <u/>
        <sz val="12"/>
        <color theme="1"/>
        <rFont val="Barlow"/>
      </rPr>
      <t>celdas sombreadas en color gris</t>
    </r>
    <r>
      <rPr>
        <sz val="12"/>
        <color theme="1"/>
        <rFont val="Barlow"/>
      </rPr>
      <t xml:space="preserve"> de la columna "Importe unitario ofertado".
* Las partidas de las filas 35, 36 y 27 no son licitables, por ello, aparecen ya cumplimentadas las celdas de las columnas "Importe unitario ofertado" y "Subtotal ofertado".
* La cifra relativa a IMPORTE TOTAL OFERTADO se calcula automáticamente, una vez se hayan cumplimentado todas las celdas sombreadas en gris. Esta cifra deberá coincidir con la indicada en el Anexo IX-A al Pliego de Cláusulas Administrativas Particulares.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</si>
</sst>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Barlow"/>
    </font>
    <font>
      <b/>
      <sz val="12"/>
      <color theme="1"/>
      <name val="Barlow"/>
    </font>
    <font>
      <sz val="12"/>
      <name val="Barlow"/>
    </font>
    <font>
      <i/>
      <sz val="12"/>
      <color theme="1"/>
      <name val="Barlow"/>
    </font>
    <font>
      <sz val="12"/>
      <color rgb="FFFF0000"/>
      <name val="Barlow"/>
    </font>
    <font>
      <b/>
      <sz val="12"/>
      <name val="Barlow"/>
    </font>
    <font>
      <u/>
      <sz val="12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4" fontId="1" fillId="5" borderId="15" xfId="0" applyNumberFormat="1" applyFont="1" applyFill="1" applyBorder="1" applyAlignment="1" applyProtection="1">
      <alignment horizontal="center" vertical="center"/>
      <protection locked="0"/>
    </xf>
    <xf numFmtId="44" fontId="1" fillId="5" borderId="17" xfId="0" applyNumberFormat="1" applyFont="1" applyFill="1" applyBorder="1" applyAlignment="1" applyProtection="1">
      <alignment horizontal="center" vertical="center"/>
      <protection locked="0"/>
    </xf>
    <xf numFmtId="44" fontId="1" fillId="5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1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/>
    </xf>
    <xf numFmtId="164" fontId="3" fillId="0" borderId="15" xfId="0" applyNumberFormat="1" applyFont="1" applyBorder="1" applyAlignment="1" applyProtection="1">
      <alignment horizontal="center" vertical="center" wrapText="1"/>
    </xf>
    <xf numFmtId="165" fontId="1" fillId="0" borderId="16" xfId="0" applyNumberFormat="1" applyFont="1" applyBorder="1" applyAlignment="1" applyProtection="1">
      <alignment horizontal="center" vertical="center"/>
    </xf>
    <xf numFmtId="44" fontId="1" fillId="0" borderId="16" xfId="0" applyNumberFormat="1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/>
    </xf>
    <xf numFmtId="164" fontId="3" fillId="0" borderId="17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165" fontId="1" fillId="0" borderId="18" xfId="0" applyNumberFormat="1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/>
    </xf>
    <xf numFmtId="164" fontId="3" fillId="0" borderId="19" xfId="0" applyNumberFormat="1" applyFont="1" applyBorder="1" applyAlignment="1" applyProtection="1">
      <alignment horizontal="center" vertical="center" wrapText="1"/>
    </xf>
    <xf numFmtId="165" fontId="1" fillId="0" borderId="20" xfId="0" applyNumberFormat="1" applyFont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165" fontId="1" fillId="0" borderId="13" xfId="0" applyNumberFormat="1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164" fontId="1" fillId="0" borderId="0" xfId="0" applyNumberFormat="1" applyFont="1" applyAlignment="1" applyProtection="1">
      <alignment vertical="center"/>
    </xf>
    <xf numFmtId="165" fontId="2" fillId="4" borderId="6" xfId="0" applyNumberFormat="1" applyFont="1" applyFill="1" applyBorder="1" applyAlignment="1" applyProtection="1">
      <alignment horizontal="center" vertical="center"/>
    </xf>
    <xf numFmtId="44" fontId="1" fillId="6" borderId="10" xfId="0" applyNumberFormat="1" applyFont="1" applyFill="1" applyBorder="1" applyAlignment="1" applyProtection="1">
      <alignment horizontal="center" vertical="center"/>
    </xf>
    <xf numFmtId="8" fontId="1" fillId="0" borderId="3" xfId="0" applyNumberFormat="1" applyFont="1" applyBorder="1" applyAlignment="1" applyProtection="1">
      <alignment horizontal="center" vertical="center"/>
    </xf>
    <xf numFmtId="164" fontId="3" fillId="0" borderId="3" xfId="0" applyNumberFormat="1" applyFont="1" applyBorder="1" applyAlignment="1" applyProtection="1">
      <alignment horizontal="center" vertical="center" wrapText="1"/>
    </xf>
    <xf numFmtId="165" fontId="1" fillId="0" borderId="12" xfId="0" applyNumberFormat="1" applyFont="1" applyBorder="1" applyAlignment="1" applyProtection="1">
      <alignment horizontal="center" vertical="center"/>
    </xf>
    <xf numFmtId="164" fontId="1" fillId="0" borderId="21" xfId="0" applyNumberFormat="1" applyFont="1" applyBorder="1" applyAlignment="1" applyProtection="1">
      <alignment horizontal="center" vertical="center"/>
    </xf>
    <xf numFmtId="44" fontId="1" fillId="0" borderId="22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8" fontId="1" fillId="0" borderId="5" xfId="0" applyNumberFormat="1" applyFont="1" applyBorder="1" applyAlignment="1" applyProtection="1">
      <alignment horizontal="center" vertical="center"/>
    </xf>
    <xf numFmtId="164" fontId="3" fillId="0" borderId="5" xfId="0" applyNumberFormat="1" applyFont="1" applyBorder="1" applyAlignment="1" applyProtection="1">
      <alignment horizontal="center" vertical="center" wrapText="1"/>
    </xf>
    <xf numFmtId="165" fontId="1" fillId="0" borderId="23" xfId="0" applyNumberFormat="1" applyFont="1" applyBorder="1" applyAlignment="1" applyProtection="1">
      <alignment horizontal="center" vertical="center"/>
    </xf>
    <xf numFmtId="164" fontId="1" fillId="0" borderId="19" xfId="0" applyNumberFormat="1" applyFont="1" applyBorder="1" applyAlignment="1" applyProtection="1">
      <alignment horizontal="center" vertical="center"/>
    </xf>
    <xf numFmtId="44" fontId="1" fillId="0" borderId="20" xfId="0" applyNumberFormat="1" applyFont="1" applyBorder="1" applyAlignment="1" applyProtection="1">
      <alignment horizontal="center" vertical="center"/>
    </xf>
    <xf numFmtId="8" fontId="1" fillId="0" borderId="0" xfId="0" applyNumberFormat="1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 wrapText="1"/>
    </xf>
    <xf numFmtId="8" fontId="2" fillId="4" borderId="14" xfId="0" applyNumberFormat="1" applyFont="1" applyFill="1" applyBorder="1" applyAlignment="1" applyProtection="1">
      <alignment horizontal="center" vertical="center"/>
    </xf>
    <xf numFmtId="44" fontId="2" fillId="6" borderId="6" xfId="0" applyNumberFormat="1" applyFont="1" applyFill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 wrapText="1"/>
    </xf>
    <xf numFmtId="164" fontId="2" fillId="0" borderId="8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44" fontId="2" fillId="3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DDC1F-016B-4515-AE71-1A4C2672C5D4}">
  <sheetPr>
    <pageSetUpPr fitToPage="1"/>
  </sheetPr>
  <dimension ref="A2:L44"/>
  <sheetViews>
    <sheetView tabSelected="1" zoomScale="70" zoomScaleNormal="70" workbookViewId="0">
      <selection activeCell="S10" sqref="S10"/>
    </sheetView>
  </sheetViews>
  <sheetFormatPr baseColWidth="10" defaultColWidth="11.453125" defaultRowHeight="18.5" outlineLevelCol="1" x14ac:dyDescent="0.35"/>
  <cols>
    <col min="1" max="1" width="9.36328125" style="5" customWidth="1" outlineLevel="1"/>
    <col min="2" max="2" width="13.453125" style="5" hidden="1" customWidth="1"/>
    <col min="3" max="3" width="13" style="5" hidden="1" customWidth="1"/>
    <col min="4" max="4" width="54.81640625" style="5" customWidth="1"/>
    <col min="5" max="5" width="19.54296875" style="5" customWidth="1"/>
    <col min="6" max="6" width="19" style="5" bestFit="1" customWidth="1"/>
    <col min="7" max="8" width="15.6328125" style="5" customWidth="1"/>
    <col min="9" max="9" width="18.08984375" style="5" hidden="1" customWidth="1"/>
    <col min="10" max="10" width="20.453125" style="5" bestFit="1" customWidth="1"/>
    <col min="11" max="11" width="14.6328125" style="5" bestFit="1" customWidth="1"/>
    <col min="12" max="16384" width="11.453125" style="5"/>
  </cols>
  <sheetData>
    <row r="2" spans="1:12" ht="94.5" customHeight="1" x14ac:dyDescent="0.35">
      <c r="A2" s="4" t="s">
        <v>136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9" thickBot="1" x14ac:dyDescent="0.4"/>
    <row r="4" spans="1:12" ht="56" thickBot="1" x14ac:dyDescent="0.4">
      <c r="A4" s="6" t="s">
        <v>109</v>
      </c>
      <c r="B4" s="7" t="s">
        <v>0</v>
      </c>
      <c r="C4" s="7" t="s">
        <v>1</v>
      </c>
      <c r="D4" s="8" t="s">
        <v>2</v>
      </c>
      <c r="E4" s="8" t="s">
        <v>3</v>
      </c>
      <c r="F4" s="9" t="s">
        <v>4</v>
      </c>
      <c r="G4" s="10" t="s">
        <v>110</v>
      </c>
      <c r="H4" s="11" t="s">
        <v>111</v>
      </c>
      <c r="I4" s="12" t="s">
        <v>112</v>
      </c>
      <c r="J4" s="13" t="s">
        <v>117</v>
      </c>
      <c r="K4" s="14" t="s">
        <v>118</v>
      </c>
    </row>
    <row r="5" spans="1:12" ht="29.15" customHeight="1" x14ac:dyDescent="0.35">
      <c r="A5" s="15">
        <v>1</v>
      </c>
      <c r="B5" s="16" t="s">
        <v>5</v>
      </c>
      <c r="C5" s="16" t="s">
        <v>6</v>
      </c>
      <c r="D5" s="17" t="s">
        <v>129</v>
      </c>
      <c r="E5" s="16" t="s">
        <v>7</v>
      </c>
      <c r="F5" s="18" t="s">
        <v>8</v>
      </c>
      <c r="G5" s="19">
        <v>30</v>
      </c>
      <c r="H5" s="16">
        <v>6</v>
      </c>
      <c r="I5" s="20">
        <f>+G5*H5</f>
        <v>180</v>
      </c>
      <c r="J5" s="1"/>
      <c r="K5" s="21">
        <f>H5*J5</f>
        <v>0</v>
      </c>
    </row>
    <row r="6" spans="1:12" ht="29.15" customHeight="1" x14ac:dyDescent="0.35">
      <c r="A6" s="22">
        <v>2</v>
      </c>
      <c r="B6" s="23" t="s">
        <v>9</v>
      </c>
      <c r="C6" s="23" t="s">
        <v>10</v>
      </c>
      <c r="D6" s="24" t="s">
        <v>134</v>
      </c>
      <c r="E6" s="23" t="s">
        <v>130</v>
      </c>
      <c r="F6" s="25" t="s">
        <v>11</v>
      </c>
      <c r="G6" s="26">
        <v>60</v>
      </c>
      <c r="H6" s="16">
        <v>30</v>
      </c>
      <c r="I6" s="20">
        <f t="shared" ref="I6:I25" si="0">+G6*H6</f>
        <v>1800</v>
      </c>
      <c r="J6" s="2"/>
      <c r="K6" s="21">
        <f t="shared" ref="K6:K32" si="1">H6*J6</f>
        <v>0</v>
      </c>
    </row>
    <row r="7" spans="1:12" ht="29.15" customHeight="1" x14ac:dyDescent="0.35">
      <c r="A7" s="22">
        <v>3</v>
      </c>
      <c r="B7" s="23" t="s">
        <v>12</v>
      </c>
      <c r="C7" s="23" t="s">
        <v>13</v>
      </c>
      <c r="D7" s="24" t="s">
        <v>131</v>
      </c>
      <c r="E7" s="23" t="s">
        <v>14</v>
      </c>
      <c r="F7" s="25" t="s">
        <v>11</v>
      </c>
      <c r="G7" s="26">
        <v>50</v>
      </c>
      <c r="H7" s="16">
        <v>15</v>
      </c>
      <c r="I7" s="20">
        <f t="shared" si="0"/>
        <v>750</v>
      </c>
      <c r="J7" s="2"/>
      <c r="K7" s="21">
        <f t="shared" si="1"/>
        <v>0</v>
      </c>
    </row>
    <row r="8" spans="1:12" ht="29.15" customHeight="1" x14ac:dyDescent="0.35">
      <c r="A8" s="22">
        <v>4</v>
      </c>
      <c r="B8" s="23" t="s">
        <v>15</v>
      </c>
      <c r="C8" s="23" t="s">
        <v>16</v>
      </c>
      <c r="D8" s="24" t="s">
        <v>17</v>
      </c>
      <c r="E8" s="23" t="s">
        <v>18</v>
      </c>
      <c r="F8" s="25" t="s">
        <v>11</v>
      </c>
      <c r="G8" s="26">
        <v>80</v>
      </c>
      <c r="H8" s="16">
        <v>7</v>
      </c>
      <c r="I8" s="20">
        <f t="shared" si="0"/>
        <v>560</v>
      </c>
      <c r="J8" s="2"/>
      <c r="K8" s="21">
        <f t="shared" si="1"/>
        <v>0</v>
      </c>
    </row>
    <row r="9" spans="1:12" ht="29.15" customHeight="1" x14ac:dyDescent="0.35">
      <c r="A9" s="22">
        <v>5</v>
      </c>
      <c r="B9" s="23" t="s">
        <v>19</v>
      </c>
      <c r="C9" s="23" t="s">
        <v>20</v>
      </c>
      <c r="D9" s="24" t="s">
        <v>126</v>
      </c>
      <c r="E9" s="23" t="s">
        <v>21</v>
      </c>
      <c r="F9" s="25" t="s">
        <v>11</v>
      </c>
      <c r="G9" s="26">
        <v>95</v>
      </c>
      <c r="H9" s="16">
        <v>6</v>
      </c>
      <c r="I9" s="20">
        <f t="shared" si="0"/>
        <v>570</v>
      </c>
      <c r="J9" s="2"/>
      <c r="K9" s="21">
        <f t="shared" si="1"/>
        <v>0</v>
      </c>
    </row>
    <row r="10" spans="1:12" ht="29.15" customHeight="1" x14ac:dyDescent="0.35">
      <c r="A10" s="22">
        <v>6</v>
      </c>
      <c r="B10" s="23" t="s">
        <v>22</v>
      </c>
      <c r="C10" s="23" t="s">
        <v>23</v>
      </c>
      <c r="D10" s="24" t="s">
        <v>133</v>
      </c>
      <c r="E10" s="23" t="s">
        <v>21</v>
      </c>
      <c r="F10" s="25" t="s">
        <v>11</v>
      </c>
      <c r="G10" s="26">
        <v>95</v>
      </c>
      <c r="H10" s="16">
        <v>6</v>
      </c>
      <c r="I10" s="20">
        <f t="shared" si="0"/>
        <v>570</v>
      </c>
      <c r="J10" s="2"/>
      <c r="K10" s="21">
        <f t="shared" si="1"/>
        <v>0</v>
      </c>
    </row>
    <row r="11" spans="1:12" ht="29.15" customHeight="1" x14ac:dyDescent="0.35">
      <c r="A11" s="22">
        <v>7</v>
      </c>
      <c r="B11" s="23" t="s">
        <v>24</v>
      </c>
      <c r="C11" s="23" t="s">
        <v>25</v>
      </c>
      <c r="D11" s="24" t="s">
        <v>26</v>
      </c>
      <c r="E11" s="23" t="s">
        <v>27</v>
      </c>
      <c r="F11" s="25" t="s">
        <v>11</v>
      </c>
      <c r="G11" s="26">
        <v>45</v>
      </c>
      <c r="H11" s="23">
        <v>30</v>
      </c>
      <c r="I11" s="20">
        <f t="shared" si="0"/>
        <v>1350</v>
      </c>
      <c r="J11" s="2"/>
      <c r="K11" s="21">
        <f t="shared" si="1"/>
        <v>0</v>
      </c>
    </row>
    <row r="12" spans="1:12" ht="29.15" customHeight="1" x14ac:dyDescent="0.35">
      <c r="A12" s="22">
        <v>8</v>
      </c>
      <c r="B12" s="23" t="s">
        <v>28</v>
      </c>
      <c r="C12" s="23" t="s">
        <v>29</v>
      </c>
      <c r="D12" s="24" t="s">
        <v>30</v>
      </c>
      <c r="E12" s="23" t="s">
        <v>31</v>
      </c>
      <c r="F12" s="25" t="s">
        <v>11</v>
      </c>
      <c r="G12" s="26">
        <v>30</v>
      </c>
      <c r="H12" s="23">
        <v>10</v>
      </c>
      <c r="I12" s="20">
        <f t="shared" si="0"/>
        <v>300</v>
      </c>
      <c r="J12" s="2"/>
      <c r="K12" s="21">
        <f t="shared" si="1"/>
        <v>0</v>
      </c>
    </row>
    <row r="13" spans="1:12" ht="29.15" customHeight="1" x14ac:dyDescent="0.35">
      <c r="A13" s="22">
        <v>9</v>
      </c>
      <c r="B13" s="23" t="s">
        <v>32</v>
      </c>
      <c r="C13" s="23" t="s">
        <v>33</v>
      </c>
      <c r="D13" s="24" t="s">
        <v>34</v>
      </c>
      <c r="E13" s="23" t="s">
        <v>35</v>
      </c>
      <c r="F13" s="25" t="s">
        <v>11</v>
      </c>
      <c r="G13" s="26">
        <v>60</v>
      </c>
      <c r="H13" s="23">
        <v>10</v>
      </c>
      <c r="I13" s="20">
        <f t="shared" si="0"/>
        <v>600</v>
      </c>
      <c r="J13" s="2"/>
      <c r="K13" s="21">
        <f t="shared" si="1"/>
        <v>0</v>
      </c>
    </row>
    <row r="14" spans="1:12" ht="29.15" customHeight="1" x14ac:dyDescent="0.35">
      <c r="A14" s="22">
        <v>10</v>
      </c>
      <c r="B14" s="23" t="s">
        <v>36</v>
      </c>
      <c r="C14" s="23" t="s">
        <v>37</v>
      </c>
      <c r="D14" s="24" t="s">
        <v>38</v>
      </c>
      <c r="E14" s="23" t="s">
        <v>39</v>
      </c>
      <c r="F14" s="25" t="s">
        <v>11</v>
      </c>
      <c r="G14" s="26">
        <v>60</v>
      </c>
      <c r="H14" s="23">
        <v>60</v>
      </c>
      <c r="I14" s="20">
        <f t="shared" si="0"/>
        <v>3600</v>
      </c>
      <c r="J14" s="2"/>
      <c r="K14" s="21">
        <f t="shared" si="1"/>
        <v>0</v>
      </c>
    </row>
    <row r="15" spans="1:12" ht="29.15" customHeight="1" x14ac:dyDescent="0.35">
      <c r="A15" s="22">
        <v>11</v>
      </c>
      <c r="B15" s="23" t="s">
        <v>40</v>
      </c>
      <c r="C15" s="23" t="s">
        <v>41</v>
      </c>
      <c r="D15" s="24" t="s">
        <v>113</v>
      </c>
      <c r="E15" s="23" t="s">
        <v>35</v>
      </c>
      <c r="F15" s="25" t="s">
        <v>11</v>
      </c>
      <c r="G15" s="26">
        <v>70</v>
      </c>
      <c r="H15" s="23">
        <v>20</v>
      </c>
      <c r="I15" s="20">
        <f t="shared" si="0"/>
        <v>1400</v>
      </c>
      <c r="J15" s="2"/>
      <c r="K15" s="21">
        <f t="shared" si="1"/>
        <v>0</v>
      </c>
    </row>
    <row r="16" spans="1:12" ht="29.15" customHeight="1" x14ac:dyDescent="0.35">
      <c r="A16" s="22">
        <v>12</v>
      </c>
      <c r="B16" s="23" t="s">
        <v>42</v>
      </c>
      <c r="C16" s="23" t="s">
        <v>43</v>
      </c>
      <c r="D16" s="27" t="s">
        <v>114</v>
      </c>
      <c r="E16" s="23" t="s">
        <v>44</v>
      </c>
      <c r="F16" s="25" t="s">
        <v>11</v>
      </c>
      <c r="G16" s="26">
        <v>95</v>
      </c>
      <c r="H16" s="23">
        <v>6</v>
      </c>
      <c r="I16" s="20">
        <f t="shared" si="0"/>
        <v>570</v>
      </c>
      <c r="J16" s="2"/>
      <c r="K16" s="21">
        <f t="shared" si="1"/>
        <v>0</v>
      </c>
    </row>
    <row r="17" spans="1:11" ht="55.5" x14ac:dyDescent="0.35">
      <c r="A17" s="22">
        <v>13</v>
      </c>
      <c r="B17" s="28" t="s">
        <v>45</v>
      </c>
      <c r="C17" s="23" t="s">
        <v>46</v>
      </c>
      <c r="D17" s="24" t="s">
        <v>132</v>
      </c>
      <c r="E17" s="29" t="s">
        <v>128</v>
      </c>
      <c r="F17" s="25" t="s">
        <v>8</v>
      </c>
      <c r="G17" s="26">
        <v>50</v>
      </c>
      <c r="H17" s="23">
        <v>15</v>
      </c>
      <c r="I17" s="20">
        <f t="shared" si="0"/>
        <v>750</v>
      </c>
      <c r="J17" s="2"/>
      <c r="K17" s="21">
        <f t="shared" si="1"/>
        <v>0</v>
      </c>
    </row>
    <row r="18" spans="1:11" ht="29.15" customHeight="1" x14ac:dyDescent="0.35">
      <c r="A18" s="22">
        <v>14</v>
      </c>
      <c r="B18" s="23" t="s">
        <v>47</v>
      </c>
      <c r="C18" s="23" t="s">
        <v>48</v>
      </c>
      <c r="D18" s="27" t="s">
        <v>127</v>
      </c>
      <c r="E18" s="23" t="s">
        <v>49</v>
      </c>
      <c r="F18" s="25" t="s">
        <v>8</v>
      </c>
      <c r="G18" s="26">
        <v>50</v>
      </c>
      <c r="H18" s="23">
        <v>6</v>
      </c>
      <c r="I18" s="20">
        <f t="shared" si="0"/>
        <v>300</v>
      </c>
      <c r="J18" s="2"/>
      <c r="K18" s="21">
        <f t="shared" si="1"/>
        <v>0</v>
      </c>
    </row>
    <row r="19" spans="1:11" ht="29.15" customHeight="1" x14ac:dyDescent="0.35">
      <c r="A19" s="22">
        <v>15</v>
      </c>
      <c r="B19" s="23" t="s">
        <v>50</v>
      </c>
      <c r="C19" s="23" t="s">
        <v>51</v>
      </c>
      <c r="D19" s="24" t="s">
        <v>52</v>
      </c>
      <c r="E19" s="23" t="s">
        <v>31</v>
      </c>
      <c r="F19" s="25" t="s">
        <v>11</v>
      </c>
      <c r="G19" s="26">
        <v>30</v>
      </c>
      <c r="H19" s="23">
        <v>15</v>
      </c>
      <c r="I19" s="20">
        <f>+G19*H19</f>
        <v>450</v>
      </c>
      <c r="J19" s="2"/>
      <c r="K19" s="21">
        <f t="shared" si="1"/>
        <v>0</v>
      </c>
    </row>
    <row r="20" spans="1:11" ht="29.15" customHeight="1" x14ac:dyDescent="0.35">
      <c r="A20" s="22">
        <v>16</v>
      </c>
      <c r="B20" s="23" t="s">
        <v>53</v>
      </c>
      <c r="C20" s="23" t="s">
        <v>54</v>
      </c>
      <c r="D20" s="24" t="s">
        <v>55</v>
      </c>
      <c r="E20" s="23" t="s">
        <v>35</v>
      </c>
      <c r="F20" s="25" t="s">
        <v>11</v>
      </c>
      <c r="G20" s="26">
        <v>60</v>
      </c>
      <c r="H20" s="23">
        <v>6</v>
      </c>
      <c r="I20" s="20">
        <f t="shared" si="0"/>
        <v>360</v>
      </c>
      <c r="J20" s="2"/>
      <c r="K20" s="21">
        <f t="shared" si="1"/>
        <v>0</v>
      </c>
    </row>
    <row r="21" spans="1:11" ht="29.15" customHeight="1" x14ac:dyDescent="0.35">
      <c r="A21" s="22">
        <v>17</v>
      </c>
      <c r="B21" s="23" t="s">
        <v>56</v>
      </c>
      <c r="C21" s="23" t="s">
        <v>57</v>
      </c>
      <c r="D21" s="24" t="s">
        <v>58</v>
      </c>
      <c r="E21" s="23" t="s">
        <v>59</v>
      </c>
      <c r="F21" s="25" t="s">
        <v>8</v>
      </c>
      <c r="G21" s="26">
        <v>35</v>
      </c>
      <c r="H21" s="23">
        <v>50</v>
      </c>
      <c r="I21" s="20">
        <f t="shared" si="0"/>
        <v>1750</v>
      </c>
      <c r="J21" s="2"/>
      <c r="K21" s="21">
        <f t="shared" si="1"/>
        <v>0</v>
      </c>
    </row>
    <row r="22" spans="1:11" ht="29.15" customHeight="1" x14ac:dyDescent="0.35">
      <c r="A22" s="22">
        <v>18</v>
      </c>
      <c r="B22" s="23" t="s">
        <v>60</v>
      </c>
      <c r="C22" s="23" t="s">
        <v>61</v>
      </c>
      <c r="D22" s="24" t="s">
        <v>62</v>
      </c>
      <c r="E22" s="23" t="s">
        <v>63</v>
      </c>
      <c r="F22" s="25" t="s">
        <v>11</v>
      </c>
      <c r="G22" s="26">
        <v>50</v>
      </c>
      <c r="H22" s="23">
        <v>6</v>
      </c>
      <c r="I22" s="20">
        <f t="shared" si="0"/>
        <v>300</v>
      </c>
      <c r="J22" s="2"/>
      <c r="K22" s="21">
        <f t="shared" si="1"/>
        <v>0</v>
      </c>
    </row>
    <row r="23" spans="1:11" ht="29.15" customHeight="1" x14ac:dyDescent="0.35">
      <c r="A23" s="22">
        <v>19</v>
      </c>
      <c r="B23" s="23" t="s">
        <v>64</v>
      </c>
      <c r="C23" s="23" t="s">
        <v>65</v>
      </c>
      <c r="D23" s="24" t="s">
        <v>66</v>
      </c>
      <c r="E23" s="23" t="s">
        <v>115</v>
      </c>
      <c r="F23" s="25" t="s">
        <v>11</v>
      </c>
      <c r="G23" s="26">
        <v>65</v>
      </c>
      <c r="H23" s="23">
        <v>6</v>
      </c>
      <c r="I23" s="20">
        <f t="shared" si="0"/>
        <v>390</v>
      </c>
      <c r="J23" s="2"/>
      <c r="K23" s="21">
        <f t="shared" si="1"/>
        <v>0</v>
      </c>
    </row>
    <row r="24" spans="1:11" ht="29.15" customHeight="1" x14ac:dyDescent="0.35">
      <c r="A24" s="22">
        <v>20</v>
      </c>
      <c r="B24" s="23" t="s">
        <v>67</v>
      </c>
      <c r="C24" s="23" t="s">
        <v>68</v>
      </c>
      <c r="D24" s="24" t="s">
        <v>69</v>
      </c>
      <c r="E24" s="23" t="s">
        <v>116</v>
      </c>
      <c r="F24" s="25" t="s">
        <v>11</v>
      </c>
      <c r="G24" s="26">
        <v>45</v>
      </c>
      <c r="H24" s="23">
        <v>6</v>
      </c>
      <c r="I24" s="20">
        <f t="shared" si="0"/>
        <v>270</v>
      </c>
      <c r="J24" s="2"/>
      <c r="K24" s="21">
        <f t="shared" si="1"/>
        <v>0</v>
      </c>
    </row>
    <row r="25" spans="1:11" ht="29.15" customHeight="1" x14ac:dyDescent="0.35">
      <c r="A25" s="22">
        <v>21</v>
      </c>
      <c r="B25" s="23" t="s">
        <v>70</v>
      </c>
      <c r="C25" s="23" t="s">
        <v>71</v>
      </c>
      <c r="D25" s="24" t="s">
        <v>72</v>
      </c>
      <c r="E25" s="23" t="s">
        <v>121</v>
      </c>
      <c r="F25" s="25" t="s">
        <v>11</v>
      </c>
      <c r="G25" s="26">
        <v>130</v>
      </c>
      <c r="H25" s="23">
        <v>6</v>
      </c>
      <c r="I25" s="20">
        <f t="shared" si="0"/>
        <v>780</v>
      </c>
      <c r="J25" s="2"/>
      <c r="K25" s="21">
        <f t="shared" si="1"/>
        <v>0</v>
      </c>
    </row>
    <row r="26" spans="1:11" ht="29.15" customHeight="1" x14ac:dyDescent="0.35">
      <c r="A26" s="22">
        <v>22</v>
      </c>
      <c r="B26" s="23" t="s">
        <v>73</v>
      </c>
      <c r="C26" s="23" t="s">
        <v>74</v>
      </c>
      <c r="D26" s="24" t="s">
        <v>75</v>
      </c>
      <c r="E26" s="23" t="s">
        <v>122</v>
      </c>
      <c r="F26" s="25" t="s">
        <v>11</v>
      </c>
      <c r="G26" s="26">
        <v>215</v>
      </c>
      <c r="H26" s="23">
        <v>6</v>
      </c>
      <c r="I26" s="20">
        <f>+G26*H26</f>
        <v>1290</v>
      </c>
      <c r="J26" s="2"/>
      <c r="K26" s="21">
        <f t="shared" si="1"/>
        <v>0</v>
      </c>
    </row>
    <row r="27" spans="1:11" ht="29.15" customHeight="1" x14ac:dyDescent="0.35">
      <c r="A27" s="22">
        <v>23</v>
      </c>
      <c r="B27" s="23" t="s">
        <v>76</v>
      </c>
      <c r="C27" s="23" t="s">
        <v>77</v>
      </c>
      <c r="D27" s="24" t="s">
        <v>78</v>
      </c>
      <c r="E27" s="23" t="s">
        <v>44</v>
      </c>
      <c r="F27" s="25" t="s">
        <v>11</v>
      </c>
      <c r="G27" s="26">
        <v>160</v>
      </c>
      <c r="H27" s="23">
        <v>6</v>
      </c>
      <c r="I27" s="20">
        <f t="shared" ref="I27:I32" si="2">+G27*H27</f>
        <v>960</v>
      </c>
      <c r="J27" s="2"/>
      <c r="K27" s="21">
        <f t="shared" si="1"/>
        <v>0</v>
      </c>
    </row>
    <row r="28" spans="1:11" ht="29.15" customHeight="1" x14ac:dyDescent="0.35">
      <c r="A28" s="22">
        <v>24</v>
      </c>
      <c r="B28" s="23" t="s">
        <v>79</v>
      </c>
      <c r="C28" s="23" t="s">
        <v>80</v>
      </c>
      <c r="D28" s="24" t="s">
        <v>81</v>
      </c>
      <c r="E28" s="23" t="s">
        <v>123</v>
      </c>
      <c r="F28" s="25" t="s">
        <v>11</v>
      </c>
      <c r="G28" s="26">
        <v>60</v>
      </c>
      <c r="H28" s="23">
        <v>6</v>
      </c>
      <c r="I28" s="30">
        <f t="shared" si="2"/>
        <v>360</v>
      </c>
      <c r="J28" s="2"/>
      <c r="K28" s="21">
        <f t="shared" si="1"/>
        <v>0</v>
      </c>
    </row>
    <row r="29" spans="1:11" ht="29.15" customHeight="1" x14ac:dyDescent="0.35">
      <c r="A29" s="22">
        <v>25</v>
      </c>
      <c r="B29" s="23" t="s">
        <v>82</v>
      </c>
      <c r="C29" s="23" t="s">
        <v>83</v>
      </c>
      <c r="D29" s="24" t="s">
        <v>125</v>
      </c>
      <c r="E29" s="23" t="s">
        <v>124</v>
      </c>
      <c r="F29" s="25" t="s">
        <v>11</v>
      </c>
      <c r="G29" s="26">
        <v>240</v>
      </c>
      <c r="H29" s="23">
        <v>6</v>
      </c>
      <c r="I29" s="20">
        <f t="shared" si="2"/>
        <v>1440</v>
      </c>
      <c r="J29" s="2"/>
      <c r="K29" s="21">
        <f t="shared" si="1"/>
        <v>0</v>
      </c>
    </row>
    <row r="30" spans="1:11" ht="29.15" customHeight="1" x14ac:dyDescent="0.35">
      <c r="A30" s="22">
        <v>26</v>
      </c>
      <c r="B30" s="23" t="s">
        <v>84</v>
      </c>
      <c r="C30" s="23" t="s">
        <v>85</v>
      </c>
      <c r="D30" s="24" t="s">
        <v>86</v>
      </c>
      <c r="E30" s="23" t="s">
        <v>87</v>
      </c>
      <c r="F30" s="25" t="s">
        <v>8</v>
      </c>
      <c r="G30" s="26">
        <v>40</v>
      </c>
      <c r="H30" s="23">
        <v>10</v>
      </c>
      <c r="I30" s="20">
        <f t="shared" si="2"/>
        <v>400</v>
      </c>
      <c r="J30" s="2"/>
      <c r="K30" s="21">
        <f t="shared" si="1"/>
        <v>0</v>
      </c>
    </row>
    <row r="31" spans="1:11" ht="29.15" customHeight="1" x14ac:dyDescent="0.35">
      <c r="A31" s="22">
        <v>27</v>
      </c>
      <c r="B31" s="23" t="s">
        <v>88</v>
      </c>
      <c r="C31" s="23" t="s">
        <v>89</v>
      </c>
      <c r="D31" s="24" t="s">
        <v>90</v>
      </c>
      <c r="E31" s="23" t="s">
        <v>91</v>
      </c>
      <c r="F31" s="25" t="s">
        <v>11</v>
      </c>
      <c r="G31" s="26">
        <v>45</v>
      </c>
      <c r="H31" s="23">
        <v>6</v>
      </c>
      <c r="I31" s="20">
        <f t="shared" si="2"/>
        <v>270</v>
      </c>
      <c r="J31" s="2"/>
      <c r="K31" s="21">
        <f t="shared" si="1"/>
        <v>0</v>
      </c>
    </row>
    <row r="32" spans="1:11" ht="29" customHeight="1" thickBot="1" x14ac:dyDescent="0.4">
      <c r="A32" s="31">
        <v>28</v>
      </c>
      <c r="B32" s="32" t="s">
        <v>92</v>
      </c>
      <c r="C32" s="32" t="s">
        <v>93</v>
      </c>
      <c r="D32" s="33" t="s">
        <v>94</v>
      </c>
      <c r="E32" s="32" t="s">
        <v>87</v>
      </c>
      <c r="F32" s="34" t="s">
        <v>8</v>
      </c>
      <c r="G32" s="35">
        <v>30</v>
      </c>
      <c r="H32" s="32">
        <v>6</v>
      </c>
      <c r="I32" s="36">
        <f t="shared" si="2"/>
        <v>180</v>
      </c>
      <c r="J32" s="3"/>
      <c r="K32" s="21">
        <f t="shared" si="1"/>
        <v>0</v>
      </c>
    </row>
    <row r="33" spans="1:11" s="23" customFormat="1" hidden="1" x14ac:dyDescent="0.35">
      <c r="A33" s="16" t="s">
        <v>95</v>
      </c>
      <c r="B33" s="16" t="s">
        <v>96</v>
      </c>
      <c r="C33" s="16" t="s">
        <v>97</v>
      </c>
      <c r="D33" s="17" t="s">
        <v>98</v>
      </c>
      <c r="E33" s="16" t="s">
        <v>99</v>
      </c>
      <c r="F33" s="16" t="s">
        <v>99</v>
      </c>
      <c r="G33" s="37"/>
      <c r="H33" s="16" t="s">
        <v>99</v>
      </c>
      <c r="I33" s="38">
        <v>0</v>
      </c>
      <c r="J33" s="16"/>
      <c r="K33" s="39"/>
    </row>
    <row r="34" spans="1:11" ht="27.5" customHeight="1" thickBot="1" x14ac:dyDescent="0.4">
      <c r="A34" s="16"/>
      <c r="B34" s="40"/>
      <c r="C34" s="41"/>
      <c r="D34" s="42"/>
      <c r="E34" s="42"/>
      <c r="F34" s="42"/>
      <c r="G34" s="43"/>
      <c r="H34" s="42"/>
      <c r="I34" s="44">
        <f>SUM(I5:I33)</f>
        <v>22500</v>
      </c>
      <c r="K34" s="45">
        <f>SUM(K5:K32)</f>
        <v>0</v>
      </c>
    </row>
    <row r="35" spans="1:11" ht="24" customHeight="1" x14ac:dyDescent="0.35">
      <c r="A35" s="23" t="s">
        <v>99</v>
      </c>
      <c r="B35" s="23" t="s">
        <v>100</v>
      </c>
      <c r="C35" s="23" t="s">
        <v>101</v>
      </c>
      <c r="D35" s="24" t="s">
        <v>102</v>
      </c>
      <c r="E35" s="23" t="s">
        <v>99</v>
      </c>
      <c r="F35" s="46" t="s">
        <v>99</v>
      </c>
      <c r="G35" s="47">
        <v>12000</v>
      </c>
      <c r="H35" s="46" t="s">
        <v>99</v>
      </c>
      <c r="I35" s="48">
        <f>G35</f>
        <v>12000</v>
      </c>
      <c r="J35" s="49">
        <f>G35</f>
        <v>12000</v>
      </c>
      <c r="K35" s="50">
        <f>I35</f>
        <v>12000</v>
      </c>
    </row>
    <row r="36" spans="1:11" ht="24" customHeight="1" x14ac:dyDescent="0.35">
      <c r="A36" s="23">
        <v>29</v>
      </c>
      <c r="B36" s="23" t="s">
        <v>103</v>
      </c>
      <c r="C36" s="23" t="s">
        <v>104</v>
      </c>
      <c r="D36" s="24" t="s">
        <v>105</v>
      </c>
      <c r="E36" s="23" t="s">
        <v>99</v>
      </c>
      <c r="F36" s="46" t="s">
        <v>99</v>
      </c>
      <c r="G36" s="47">
        <v>6000</v>
      </c>
      <c r="H36" s="46" t="s">
        <v>99</v>
      </c>
      <c r="I36" s="48">
        <f>+G36</f>
        <v>6000</v>
      </c>
      <c r="J36" s="51">
        <f t="shared" ref="J36:J37" si="3">G36</f>
        <v>6000</v>
      </c>
      <c r="K36" s="21">
        <f t="shared" ref="K36:K37" si="4">I36</f>
        <v>6000</v>
      </c>
    </row>
    <row r="37" spans="1:11" ht="24" customHeight="1" thickBot="1" x14ac:dyDescent="0.4">
      <c r="A37" s="32">
        <v>20</v>
      </c>
      <c r="B37" s="32" t="s">
        <v>106</v>
      </c>
      <c r="C37" s="32" t="s">
        <v>104</v>
      </c>
      <c r="D37" s="33" t="s">
        <v>107</v>
      </c>
      <c r="E37" s="32" t="s">
        <v>99</v>
      </c>
      <c r="F37" s="52" t="s">
        <v>99</v>
      </c>
      <c r="G37" s="53">
        <f>3000</f>
        <v>3000</v>
      </c>
      <c r="H37" s="52" t="s">
        <v>99</v>
      </c>
      <c r="I37" s="54">
        <f>+G37</f>
        <v>3000</v>
      </c>
      <c r="J37" s="55">
        <f t="shared" si="3"/>
        <v>3000</v>
      </c>
      <c r="K37" s="56">
        <f t="shared" si="4"/>
        <v>3000</v>
      </c>
    </row>
    <row r="38" spans="1:11" ht="24" customHeight="1" thickBot="1" x14ac:dyDescent="0.4">
      <c r="D38" s="42"/>
      <c r="F38" s="57"/>
      <c r="G38" s="58"/>
      <c r="H38" s="57"/>
      <c r="I38" s="59">
        <f>SUM(I35:I37)</f>
        <v>21000</v>
      </c>
      <c r="K38" s="60">
        <f>SUM(K35:K37)</f>
        <v>21000</v>
      </c>
    </row>
    <row r="39" spans="1:11" ht="19" thickBot="1" x14ac:dyDescent="0.4">
      <c r="D39" s="42"/>
    </row>
    <row r="40" spans="1:11" ht="48.5" customHeight="1" thickBot="1" x14ac:dyDescent="0.4">
      <c r="D40" s="42"/>
      <c r="E40" s="42"/>
      <c r="F40" s="42"/>
      <c r="G40" s="61" t="s">
        <v>119</v>
      </c>
      <c r="H40" s="62"/>
      <c r="I40" s="44" t="e">
        <f>+I34+I38+#REF!</f>
        <v>#REF!</v>
      </c>
      <c r="J40" s="63" t="s">
        <v>135</v>
      </c>
      <c r="K40" s="64">
        <f>K38+K34</f>
        <v>21000</v>
      </c>
    </row>
    <row r="42" spans="1:11" x14ac:dyDescent="0.35">
      <c r="D42" s="65" t="s">
        <v>108</v>
      </c>
      <c r="E42" s="65"/>
    </row>
    <row r="44" spans="1:11" x14ac:dyDescent="0.35">
      <c r="D44" s="66" t="s">
        <v>120</v>
      </c>
    </row>
  </sheetData>
  <sheetProtection algorithmName="SHA-512" hashValue="8L20edqwcH8clkUo8yZoEAfbfX79MfNDbEzw3AwKoOVwsfMzk4H3lK7tGA9rwbYt7wYQX1HT7defW6e6OC5wHQ==" saltValue="UABRExHYGSGuMEiwUWK1ZQ==" spinCount="100000" sheet="1" objects="1" scenarios="1"/>
  <autoFilter ref="B4:H38" xr:uid="{00000000-0001-0000-0100-000000000000}"/>
  <mergeCells count="3">
    <mergeCell ref="G40:H40"/>
    <mergeCell ref="D42:E42"/>
    <mergeCell ref="A2:L2"/>
  </mergeCells>
  <pageMargins left="0.70866141732283472" right="0.70866141732283472" top="0.74803149606299213" bottom="0.74803149606299213" header="0.31496062992125984" footer="0.31496062992125984"/>
  <pageSetup paperSize="8" scale="97" fitToHeight="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 - 23 110</vt:lpstr>
      <vt:lpstr>'Anexo IX B - 23 110'!Títulos_a_imprimir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Beatriz Sánchez</cp:lastModifiedBy>
  <dcterms:created xsi:type="dcterms:W3CDTF">2023-05-25T14:02:10Z</dcterms:created>
  <dcterms:modified xsi:type="dcterms:W3CDTF">2023-06-29T07:17:04Z</dcterms:modified>
</cp:coreProperties>
</file>