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Y:\2023\23-097 Servicio impresion elementos graficos\3.Pliego y calendario\Borradores Def\"/>
    </mc:Choice>
  </mc:AlternateContent>
  <xr:revisionPtr revIDLastSave="0" documentId="13_ncr:1_{88590342-E0BE-4F0C-8B8F-C23BD86F7CB2}" xr6:coauthVersionLast="47" xr6:coauthVersionMax="47" xr10:uidLastSave="{00000000-0000-0000-0000-000000000000}"/>
  <bookViews>
    <workbookView xWindow="-120" yWindow="-120" windowWidth="51840" windowHeight="21120" activeTab="7" xr2:uid="{C9045FF1-12B6-4D12-B9D0-786CE4634795}"/>
  </bookViews>
  <sheets>
    <sheet name="PRUEBAS COLOR" sheetId="1" r:id="rId1"/>
    <sheet name="IMPRESION 70 X 100" sheetId="2" r:id="rId2"/>
    <sheet name="ACABADOS" sheetId="3" r:id="rId3"/>
    <sheet name="ENCUADERNACIÓN HASTA 170 G" sheetId="4" r:id="rId4"/>
    <sheet name="ENCUADERNACIÓN MÁS 170 G" sheetId="5" r:id="rId5"/>
    <sheet name="RESTO ENCUADERNACIONES" sheetId="6" r:id="rId6"/>
    <sheet name="TARIFAS PAPEL" sheetId="7" r:id="rId7"/>
    <sheet name="RESUMEN TARIFAS" sheetId="8"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7" l="1"/>
  <c r="E26" i="7"/>
  <c r="F5" i="1"/>
  <c r="F4" i="1"/>
  <c r="F11" i="1" s="1"/>
  <c r="E7" i="7"/>
  <c r="E28" i="7"/>
  <c r="E27" i="7"/>
  <c r="E20" i="7"/>
  <c r="E19" i="7"/>
  <c r="E18" i="7"/>
  <c r="E17" i="7"/>
  <c r="E16" i="7"/>
  <c r="E21" i="7" s="1"/>
  <c r="E11" i="7"/>
  <c r="E10" i="7"/>
  <c r="E9" i="7"/>
  <c r="E8" i="7"/>
  <c r="E6" i="7"/>
  <c r="E5" i="7"/>
  <c r="E14" i="6"/>
  <c r="L13" i="6"/>
  <c r="E13" i="6"/>
  <c r="L12" i="6"/>
  <c r="L14" i="6" s="1"/>
  <c r="E12" i="6"/>
  <c r="E16" i="6" s="1"/>
  <c r="K7" i="6"/>
  <c r="K8" i="6" s="1"/>
  <c r="D7" i="6"/>
  <c r="D8" i="6" s="1"/>
  <c r="E18" i="6" s="1"/>
  <c r="L20" i="6" s="1"/>
  <c r="K73" i="5"/>
  <c r="F73" i="5"/>
  <c r="K72" i="5"/>
  <c r="F72" i="5"/>
  <c r="K71" i="5"/>
  <c r="J76" i="5" s="1"/>
  <c r="F71" i="5"/>
  <c r="F76" i="5" s="1"/>
  <c r="K69" i="5"/>
  <c r="F69" i="5"/>
  <c r="K68" i="5"/>
  <c r="F68" i="5"/>
  <c r="K67" i="5"/>
  <c r="F67" i="5"/>
  <c r="E60" i="5"/>
  <c r="E59" i="5"/>
  <c r="E58" i="5"/>
  <c r="E61" i="5" s="1"/>
  <c r="E55" i="5"/>
  <c r="E54" i="5"/>
  <c r="E47" i="5"/>
  <c r="E46" i="5"/>
  <c r="E45" i="5"/>
  <c r="E44" i="5"/>
  <c r="L39" i="5"/>
  <c r="E39" i="5"/>
  <c r="L38" i="5"/>
  <c r="E38" i="5"/>
  <c r="L37" i="5"/>
  <c r="L40" i="5" s="1"/>
  <c r="E37" i="5"/>
  <c r="E40" i="5" s="1"/>
  <c r="E28" i="5"/>
  <c r="E29" i="5" s="1"/>
  <c r="E27" i="5"/>
  <c r="E26" i="5"/>
  <c r="L21" i="5"/>
  <c r="E21" i="5"/>
  <c r="L20" i="5"/>
  <c r="E20" i="5"/>
  <c r="L19" i="5"/>
  <c r="L22" i="5" s="1"/>
  <c r="E19" i="5"/>
  <c r="L10" i="5"/>
  <c r="E10" i="5"/>
  <c r="L9" i="5"/>
  <c r="E9" i="5"/>
  <c r="L8" i="5"/>
  <c r="E8" i="5"/>
  <c r="L7" i="5"/>
  <c r="L11" i="5" s="1"/>
  <c r="E7" i="5"/>
  <c r="E11" i="5" s="1"/>
  <c r="J54" i="4"/>
  <c r="J56" i="4" s="1"/>
  <c r="F54" i="4"/>
  <c r="J53" i="4"/>
  <c r="F53" i="4"/>
  <c r="F56" i="4" s="1"/>
  <c r="F58" i="4" s="1"/>
  <c r="E45" i="4"/>
  <c r="K44" i="4"/>
  <c r="K45" i="4" s="1"/>
  <c r="E44" i="4"/>
  <c r="K43" i="4"/>
  <c r="E43" i="4"/>
  <c r="K42" i="4"/>
  <c r="E42" i="4"/>
  <c r="K41" i="4"/>
  <c r="E41" i="4"/>
  <c r="K32" i="4"/>
  <c r="K33" i="4" s="1"/>
  <c r="E32" i="4"/>
  <c r="E33" i="4" s="1"/>
  <c r="E35" i="4" s="1"/>
  <c r="K31" i="4"/>
  <c r="E31" i="4"/>
  <c r="K30" i="4"/>
  <c r="E30" i="4"/>
  <c r="K21" i="4"/>
  <c r="E21" i="4"/>
  <c r="K20" i="4"/>
  <c r="E20" i="4"/>
  <c r="K19" i="4"/>
  <c r="K22" i="4" s="1"/>
  <c r="E19" i="4"/>
  <c r="K18" i="4"/>
  <c r="E18" i="4"/>
  <c r="E22" i="4" s="1"/>
  <c r="K9" i="4"/>
  <c r="E9" i="4"/>
  <c r="K8" i="4"/>
  <c r="E8" i="4"/>
  <c r="K7" i="4"/>
  <c r="K10" i="4" s="1"/>
  <c r="E7" i="4"/>
  <c r="E10" i="4" s="1"/>
  <c r="E39" i="3"/>
  <c r="E38" i="3"/>
  <c r="E41" i="3" s="1"/>
  <c r="B33" i="3"/>
  <c r="E32" i="3"/>
  <c r="E33" i="3" s="1"/>
  <c r="B27" i="3"/>
  <c r="E26" i="3"/>
  <c r="E25" i="3"/>
  <c r="E24" i="3"/>
  <c r="E27" i="3" s="1"/>
  <c r="E23" i="3"/>
  <c r="E17" i="3"/>
  <c r="E16" i="3"/>
  <c r="E18" i="3" s="1"/>
  <c r="E15" i="3"/>
  <c r="E8" i="3"/>
  <c r="E7" i="3"/>
  <c r="E6" i="3"/>
  <c r="E9" i="3" s="1"/>
  <c r="B26" i="2"/>
  <c r="F25" i="2"/>
  <c r="F26" i="2" s="1"/>
  <c r="E25" i="2"/>
  <c r="E26" i="2" s="1"/>
  <c r="F24" i="2"/>
  <c r="E24" i="2"/>
  <c r="F23" i="2"/>
  <c r="E23" i="2"/>
  <c r="F22" i="2"/>
  <c r="E22" i="2"/>
  <c r="B19" i="2"/>
  <c r="F18" i="2"/>
  <c r="E18" i="2"/>
  <c r="E19" i="2" s="1"/>
  <c r="F17" i="2"/>
  <c r="F19" i="2" s="1"/>
  <c r="E17" i="2"/>
  <c r="F16" i="2"/>
  <c r="E16" i="2"/>
  <c r="F15" i="2"/>
  <c r="E15" i="2"/>
  <c r="F12" i="2"/>
  <c r="E12" i="2"/>
  <c r="B8" i="2"/>
  <c r="F7" i="2"/>
  <c r="F8" i="2" s="1"/>
  <c r="E7" i="2"/>
  <c r="E8" i="2" s="1"/>
  <c r="F6" i="2"/>
  <c r="E6" i="2"/>
  <c r="F10" i="1"/>
  <c r="E10" i="1"/>
  <c r="F9" i="1"/>
  <c r="E9" i="1"/>
  <c r="F8" i="1"/>
  <c r="E8" i="1"/>
  <c r="F7" i="1"/>
  <c r="E7" i="1"/>
  <c r="F6" i="1"/>
  <c r="E6" i="1"/>
  <c r="E5" i="1"/>
  <c r="E4" i="1"/>
  <c r="E29" i="7" l="1"/>
  <c r="E31" i="7" s="1"/>
  <c r="E12" i="7"/>
  <c r="F78" i="5"/>
  <c r="E22" i="5"/>
  <c r="E13" i="5"/>
  <c r="E49" i="5"/>
  <c r="E31" i="5"/>
  <c r="E12" i="4"/>
  <c r="E47" i="4"/>
  <c r="E24" i="4"/>
  <c r="K62" i="4" s="1"/>
  <c r="E43" i="3"/>
  <c r="F30" i="2"/>
  <c r="K82" i="5" l="1"/>
</calcChain>
</file>

<file path=xl/sharedStrings.xml><?xml version="1.0" encoding="utf-8"?>
<sst xmlns="http://schemas.openxmlformats.org/spreadsheetml/2006/main" count="457" uniqueCount="198">
  <si>
    <t xml:space="preserve">IMPORTE PRUEBAS DE COLOR </t>
  </si>
  <si>
    <t>MEDIDAS</t>
  </si>
  <si>
    <t>UNIDADES PREVISTAS (a)</t>
  </si>
  <si>
    <t>IMPORTE UNITARIO MAXIMO DE LICITACIÓN   (IVA EXCLUIDO) (b)</t>
  </si>
  <si>
    <t>IMPORTE UNITARIO OFERTADO (IVA EXCLUIDO) (c)</t>
  </si>
  <si>
    <t>IMPORTE TOTAL MÁXIMO DE LICITACIÓN (IVA EXCLUIDO)  (a x b)</t>
  </si>
  <si>
    <t xml:space="preserve">IMPORTE TOTAL OFERTADO (IVA EXCLUIDO) (axc) </t>
  </si>
  <si>
    <t>Menos 10 x 15</t>
  </si>
  <si>
    <t>10 x 15</t>
  </si>
  <si>
    <t>10 x 20</t>
  </si>
  <si>
    <t>20 x 20</t>
  </si>
  <si>
    <t>A-5</t>
  </si>
  <si>
    <t>A-4</t>
  </si>
  <si>
    <t>A-3</t>
  </si>
  <si>
    <t>TOTAL OFERTADO PRUEBAS COLOR (IVA EXCLUIDO)</t>
  </si>
  <si>
    <t>TARIFAS DE IMPRESIÓN</t>
  </si>
  <si>
    <t>MÁQUINA 70 X 100 (O SUPERIOR)</t>
  </si>
  <si>
    <t>ARRANQUE</t>
  </si>
  <si>
    <t>Nº TRABAJOS PREVISTOS (a)</t>
  </si>
  <si>
    <t>IMPORTE UNITARIO MAXIMO DE LICITACIÓN (IVA EXCLUIDO)  (b)</t>
  </si>
  <si>
    <t xml:space="preserve">IMPORTE UNITARIO OFERTADO (IVA EXCLUIDO) (c) </t>
  </si>
  <si>
    <t xml:space="preserve">IMPORTE TOTAL MÁXIMO DE LICITACIÓN (IVA EXCLUIDO)  (a x b) </t>
  </si>
  <si>
    <t xml:space="preserve">IMPORTE TOTAL OFERTADO (IVA EXCLUIDO)  (a x c) </t>
  </si>
  <si>
    <t xml:space="preserve"> 4 colores</t>
  </si>
  <si>
    <t xml:space="preserve">8 colores </t>
  </si>
  <si>
    <t>TOTAL</t>
  </si>
  <si>
    <t>---</t>
  </si>
  <si>
    <r>
      <t xml:space="preserve">El licitador debe tener en cuenta, al incorporar el precio unitario, que para los trabajos solicitados </t>
    </r>
    <r>
      <rPr>
        <b/>
        <u/>
        <sz val="11"/>
        <rFont val="Barlow"/>
      </rPr>
      <t>se aplicará un solo arranque,</t>
    </r>
    <r>
      <rPr>
        <b/>
        <sz val="11"/>
        <rFont val="Barlow"/>
      </rPr>
      <t xml:space="preserve"> independientemente  que se realicen en tira/retira o anverso/reverso.  IFEMA no admitirá presupuestar más de un arranque, en la aplicación de estas tarifas en los presupuestos de los trabajos concretos de cada programa ferial, excepto en los casos que por formato y número de páginas sea necesario. </t>
    </r>
  </si>
  <si>
    <t>PLANCHAS</t>
  </si>
  <si>
    <t>IMPORTE UNITARIO OFERTADO (IVA EXCLUIDO)  (c)</t>
  </si>
  <si>
    <t xml:space="preserve">IMPORTE TOTAL OFERTADO (IVA EXCLUIDO)  (a  x c) </t>
  </si>
  <si>
    <t>TIRADA 4 COLORES</t>
  </si>
  <si>
    <t>PLIEGOS  PREVISTOS (millares) (a)</t>
  </si>
  <si>
    <t>IMPORTE UNITARIO MAXIMO DE LICITACIÓN POR COLOR (IVA EXCLUIDO)  (por millar) (b)</t>
  </si>
  <si>
    <t>IMPORTE UNITARIO OFERTADO (IVA EXCLUIDO)  (por millar) (c)</t>
  </si>
  <si>
    <t xml:space="preserve">IMPORTE TOTAL MÁXIMO DE LICITACIÓN (IVA EXCLUIDO )  (a) x (b) x 4 colores </t>
  </si>
  <si>
    <t>IMPORTE TOTAL OFERTADO (IVA EXCLUIDO) (a x c) x 4</t>
  </si>
  <si>
    <t>Hasta 2 millares</t>
  </si>
  <si>
    <t>Más de 2 a 5 millares</t>
  </si>
  <si>
    <t>Más de 5 a 10 Millares</t>
  </si>
  <si>
    <t>Más de 10 millares</t>
  </si>
  <si>
    <t>TIRADA 8 COLORES</t>
  </si>
  <si>
    <t xml:space="preserve">IMPORTE UNITARIO MAXIMO DE LICITACIÓN POR COLOR (IVA EXCLUIDO) (por millar) (b) </t>
  </si>
  <si>
    <t>IMPORTE TOTAL OFERTADO = (a) x (b) x 8 colores</t>
  </si>
  <si>
    <t>IMPORTE TOTAL OFERTADO (IVA EXCLUIDO) (a x c) x 8</t>
  </si>
  <si>
    <t>Más de 10</t>
  </si>
  <si>
    <t>TOTAL IMPRESIÓN MÁQUINA 70 x 100 MÁXIMO DE LICITACIÓN (IVA EXCLUIDO)</t>
  </si>
  <si>
    <t>TOTAL IMPRESIÓN MÁQUINA 70 x 100 OFERTADO (IVA EXCLUIDO)</t>
  </si>
  <si>
    <t xml:space="preserve">TARIFA ACABADOS </t>
  </si>
  <si>
    <t xml:space="preserve">BARNIZ OFFSET MÁQUINA 70x100 </t>
  </si>
  <si>
    <t>PROCESO</t>
  </si>
  <si>
    <t xml:space="preserve">UNIDADES PREVISTAS (a) </t>
  </si>
  <si>
    <t>IMPORTE UNITARIO MAXIMO DE LICITACIÓN (IVA EXCLUIDO)</t>
  </si>
  <si>
    <t>IMPORTE UNITARIO OFERTADO (b) (IVA EXCLUIDO)</t>
  </si>
  <si>
    <t xml:space="preserve">IMPORTE TOTAL OFERTADO (a x b) </t>
  </si>
  <si>
    <t>Arranque *</t>
  </si>
  <si>
    <t>Pliego (importe por millar)</t>
  </si>
  <si>
    <t>Plancha</t>
  </si>
  <si>
    <t xml:space="preserve"> * Para cada trabajo de barnizado tira/retira solicitado, se aplicará 1 SOLO ARRANQUE en la facturación  </t>
  </si>
  <si>
    <t>PLASTIFICADO</t>
  </si>
  <si>
    <t>IMPORTE TOTAL OFERTADO (a x b) (IVA EXCLUIDO)</t>
  </si>
  <si>
    <t>Polipropileno mate                                                      (importe por m2)</t>
  </si>
  <si>
    <t>Polipropileno brillo                                                            (importe por m2)</t>
  </si>
  <si>
    <t>CORTE</t>
  </si>
  <si>
    <t>CANTIDADES</t>
  </si>
  <si>
    <t>MILLARES PREVISTOS (a)</t>
  </si>
  <si>
    <t>IMPORTE UNITARIO MAXIMO DE LICITACIÓN  (por millar) (IVA EXCLUIDO)</t>
  </si>
  <si>
    <t>IMPORTE UNITARIO OFERTADO (por millar) (b) (IVA EXCLUIDO)</t>
  </si>
  <si>
    <t>Hasta 10.000 unid.</t>
  </si>
  <si>
    <t>Más de 10 a 25 unid.</t>
  </si>
  <si>
    <t>Más de 25 a 50 unid.</t>
  </si>
  <si>
    <t>Más de 50 unid.</t>
  </si>
  <si>
    <t>FAJADO (PRECIO POR FAJA)</t>
  </si>
  <si>
    <t>Nº FAJADOS (a)</t>
  </si>
  <si>
    <t>IMPORTE UNITARIO MAXIMO DE LICITACIÓN POR FAJA (IVA EXCLUIDO)</t>
  </si>
  <si>
    <t>IMPORTE UNITARIO OFERTADO POR FAJA (b) (IVA EXCLUIDO)</t>
  </si>
  <si>
    <t xml:space="preserve">Faja de 100 unidades                                                                     </t>
  </si>
  <si>
    <t xml:space="preserve"> TROQUELADOS 70 x 100 </t>
  </si>
  <si>
    <t>IMPORTE UNITARIO MAXIMO DE LICITACIÓN  (IVA EXCLUIDO)</t>
  </si>
  <si>
    <t>IMPORTE UNITARIO OFERTADO (b)(IVA EXCLUIDO)</t>
  </si>
  <si>
    <t>Arranque</t>
  </si>
  <si>
    <t>Pliego (importe por  millar)</t>
  </si>
  <si>
    <t>TOTAL OFERTADO TARIFA DE ACABADOS (IVA EXCLUIDO)</t>
  </si>
  <si>
    <t>TARIFAS DE ENCUADERNACIÓN HASTA 170 GR.</t>
  </si>
  <si>
    <t>PLEGADO TAMAÑO CERRADO 10 x 20 (HASTA 170 GR.)</t>
  </si>
  <si>
    <t>PLEGADO  (Hasta 15.000 ejemplares)</t>
  </si>
  <si>
    <t>FORMATOS</t>
  </si>
  <si>
    <t>TRABAJOS PREVISTOS (a)</t>
  </si>
  <si>
    <t>IMPORTE TOTAL OFERTADO (a x b)</t>
  </si>
  <si>
    <t>IMPORTE MAXIMO DE LICITACIÓN POR MILLAR (IVA EXCLUIDO)</t>
  </si>
  <si>
    <t>IMPORTE OFERTADO POR MILLAR (b) (IVA EXCLUIDO)</t>
  </si>
  <si>
    <t>IMPORTE TOTAL OFERTADO  (a x b) (IVA EXCLUIDO)</t>
  </si>
  <si>
    <t>Díptico</t>
  </si>
  <si>
    <t>Tríptico envolvente</t>
  </si>
  <si>
    <t>4 Cuerpos en ventana</t>
  </si>
  <si>
    <t>TOTAL PLEGADOS 10 x 20</t>
  </si>
  <si>
    <t>PLEGADO TAMAÑO CERRADO 14 x 14,8 (HASTA 170 GR.)</t>
  </si>
  <si>
    <t>Centro + Envolvente</t>
  </si>
  <si>
    <t>TOTAL PLEGADOS 14 x 14,8</t>
  </si>
  <si>
    <t>PLEGADO TAMAÑO CERRADO A5 (HASTA 170 GR.)</t>
  </si>
  <si>
    <t>ARRANQUE A5</t>
  </si>
  <si>
    <t>TOTAL PLEGADOS A5</t>
  </si>
  <si>
    <t>PLEGADO TAMAÑO CERRADO A4 (HASTA 170 GR.)</t>
  </si>
  <si>
    <t>Centro + Centro</t>
  </si>
  <si>
    <t>TOTAL PLEGADOS A4</t>
  </si>
  <si>
    <t>COMPLET HASTA 170 GR.</t>
  </si>
  <si>
    <t>PLEGADO (*)</t>
  </si>
  <si>
    <t>UNIDADES</t>
  </si>
  <si>
    <t>EJEMPLARES PREVISTOS (EN MILLARES) (c )</t>
  </si>
  <si>
    <t>IMPORTE MAXIMO DE LICITACIÓN POR MILLAR  (IVA EXCLUIDO)</t>
  </si>
  <si>
    <t>IMPORTE OFERTADO POR MILLAR (d) (IVA EXCLUIDO)</t>
  </si>
  <si>
    <t>IMPORTE TOTAL OFERTADO (c x d) (IVA EXCLUIDO)</t>
  </si>
  <si>
    <t>Díptico.                               15 x 21 cm cerrado          30 x 21 cm abierto</t>
  </si>
  <si>
    <t>De 10.001 hasta 25.000 ejemplares</t>
  </si>
  <si>
    <t>Triptico envolvente 21x14,8 cerrado      63x14,8 abierto</t>
  </si>
  <si>
    <t>TOTAL COMPLET HASTA 170 GR                                            (ARRANQUE + PLEGADO)</t>
  </si>
  <si>
    <t>(*) El importe contemplará el arranque, troquel y hendido, en caso de que procedan, el plegado en el formato indicado y el pegado con dos puntos de silicona (o equivalente) que permita el cierre del elemento y su fácil apertura.</t>
  </si>
  <si>
    <t>IMPORTE TOTAL OFERTADO ENCUADERNACIÓN HASTA 170G (IVA EXCLUIDO)</t>
  </si>
  <si>
    <t>TARIFAS DE ENCUADERNACIÓN MÁS DE 170 GR. (IVA EXCLUIDO)</t>
  </si>
  <si>
    <t>PLEGADO TAMAÑO CERRADO 10 x 20 (MÁS DE 170 GR.)</t>
  </si>
  <si>
    <t>IMPORTE OFERTADO(b) (IVA EXCLUIDO)</t>
  </si>
  <si>
    <t>IMPORTE OFERTADO POR MILLAR (b)(IVA EXCLUIDO)</t>
  </si>
  <si>
    <t>4 Cuerpos Acordeón</t>
  </si>
  <si>
    <t>TOTAL OFERTADO PLEGADOS 10 x 20 (IVA EXCLUIDO)</t>
  </si>
  <si>
    <t>PLEGADO TAMAÑO CERRADO A4 (MÁS DE 170 GR.)</t>
  </si>
  <si>
    <t>IMPORTE  TOTAL OFERTADO (a x b) (IVA EXCLUIDO)</t>
  </si>
  <si>
    <t>PLEGADO  (De 15.001 a 50.000 ejemplares)</t>
  </si>
  <si>
    <t>TOTAL OFERTADO  PLEGADOS A4 (IVA EXCLUIDO)</t>
  </si>
  <si>
    <t>PLEGADO TAMAÑO CERRADO A5 (MÁS DE 170 GR.)</t>
  </si>
  <si>
    <t>IMPORTE UNITARIO OFERTADO (IVA EXCLUIDO)</t>
  </si>
  <si>
    <t>IMPORTE TOTAL OFERTADO (a x b)(IVA EXCLUIDO)</t>
  </si>
  <si>
    <t>TOTAL OFERTADO PLEGADOS A5 (IVA EXCLUIDO)</t>
  </si>
  <si>
    <t>HENDIDOS (MÁS DE 170 GRS.)</t>
  </si>
  <si>
    <t xml:space="preserve">TROQUEL PARA HENDIDO MÁS DE 170 GR. </t>
  </si>
  <si>
    <t xml:space="preserve"> 10 x 20 cm.</t>
  </si>
  <si>
    <t xml:space="preserve"> DIN-A5</t>
  </si>
  <si>
    <t>DIN-A4</t>
  </si>
  <si>
    <t>TOTAL OFERTADO HENDIDOS (IVA EXCLUIDO)</t>
  </si>
  <si>
    <t>COMPLET MÁS DE 170 GR.</t>
  </si>
  <si>
    <t>IMPORTE OFERTADO (b) (IVA EXCLUIDO)</t>
  </si>
  <si>
    <t>IMPORTE UNITARIO MAXIMO DE LICITACIÓN POR MILLAR  (IVA EXCLUIDO)</t>
  </si>
  <si>
    <t xml:space="preserve">IMPORTE TOTAL OFERTADO (c x d) (IVA EXCLUIDO)                        </t>
  </si>
  <si>
    <t>Díptico.                                                  15 x 21 cm cerrado                                              30 x 21 cm abierto</t>
  </si>
  <si>
    <t>Hasta 5.000 ejemplares</t>
  </si>
  <si>
    <t>De 5.001 hasta 10.000 ejemplares</t>
  </si>
  <si>
    <t>de 10.001 hasta 25.000 ejemplares</t>
  </si>
  <si>
    <t>Tríptico envolvente                           15 x 15 cm cerrado                                             15 x 45 cm abierto</t>
  </si>
  <si>
    <t>TOTAL OFERTADO COMPLET MAS 170 GR. (ARRANQUE + PLEGADO) (IVA EXCLUIDO)</t>
  </si>
  <si>
    <t>IMPORTE TOTAL OFERTADO  ENCUADERNACIÓN MAS 170G (IVA EXCLUIDO)</t>
  </si>
  <si>
    <t>TARIFAS RESTO ENCUADERNACIONES (IVA EXCLUIDO)</t>
  </si>
  <si>
    <t>COSIDO GRAPA</t>
  </si>
  <si>
    <t>ARRANQUE COSIDO HASTA 15.000 EJEMPLARES</t>
  </si>
  <si>
    <t>ARRANQUE COSIDO (15.001-50.000 ejemplares)</t>
  </si>
  <si>
    <t>COSIDO  (Hasta 15.000 ejemplares)</t>
  </si>
  <si>
    <t>COSIDO  (15.001-50.000 ejemplares)</t>
  </si>
  <si>
    <t>IMPORTE UNITARIO MAXIMO DE LICITACIÓN POR MILLAR (IVA EXCLUIDO)</t>
  </si>
  <si>
    <t>IMP. TOTAL OFERTADO (a x b) (IVA EXCLUIDO)</t>
  </si>
  <si>
    <t>Hendido de cubierta (importe por millar)</t>
  </si>
  <si>
    <t>Pliego 4 páginas (importe por millar)</t>
  </si>
  <si>
    <t>Pliego 8 páginas (importe por millar)</t>
  </si>
  <si>
    <t>TOTAL COSIDO GRAPA</t>
  </si>
  <si>
    <t>IMPORTE TOTAL OFERTADO RESTO ENCUADERNACIONES (IVA EXCLUIDO)</t>
  </si>
  <si>
    <t>FICHA TARIFAS PAPEL (IVA EXCLUIDO)</t>
  </si>
  <si>
    <t>ESTUCADO MATE</t>
  </si>
  <si>
    <t>GRAMAJE</t>
  </si>
  <si>
    <t>RESMAS PREVISTAS (a)</t>
  </si>
  <si>
    <t>IMPORTE MAXIMO DE LICITACIÓN POR RESMA (IVA EXCLUIDO)</t>
  </si>
  <si>
    <t>IMPORTE OFERTADO POR RESMA (b) (IVA EXCLUIDO)</t>
  </si>
  <si>
    <t>115 gr</t>
  </si>
  <si>
    <t>150 gr</t>
  </si>
  <si>
    <t>170 gr</t>
  </si>
  <si>
    <t>200 gr</t>
  </si>
  <si>
    <t>250 gr</t>
  </si>
  <si>
    <t>300 gr</t>
  </si>
  <si>
    <t>350 gr.</t>
  </si>
  <si>
    <t>TOTAL ESTUCADO MATE</t>
  </si>
  <si>
    <t>ESTUCADO BRILLO</t>
  </si>
  <si>
    <t>TRAMOS</t>
  </si>
  <si>
    <t>135 gr.</t>
  </si>
  <si>
    <t>TOTAL  ESTUCADO BRILLO</t>
  </si>
  <si>
    <t>OFFSET</t>
  </si>
  <si>
    <t>100 gr.</t>
  </si>
  <si>
    <t>120 gr.</t>
  </si>
  <si>
    <t>140 gr.</t>
  </si>
  <si>
    <t>250 gr.</t>
  </si>
  <si>
    <t>TOTAL  OFFSET</t>
  </si>
  <si>
    <t>IMPORTE TOTAL OFERTADO TARIFAS PAPEL (IVA EXCLUIDO)</t>
  </si>
  <si>
    <t xml:space="preserve">FICHA RESUMEN TARIFAS IMPRESIÓN OFFESET PLANO </t>
  </si>
  <si>
    <t>IMPORTE TOTAL OFERTADO (IVA EXCLUIDO)</t>
  </si>
  <si>
    <t xml:space="preserve">PRUEBAS DE COLOR </t>
  </si>
  <si>
    <t>IMPRESIÓN 70 x 100</t>
  </si>
  <si>
    <t xml:space="preserve">ACABADOS </t>
  </si>
  <si>
    <t>ENCUADERNACIÓN HASTA 170 GR.</t>
  </si>
  <si>
    <t>ENCUADERNACIÓN MÁS DE 170 GR.</t>
  </si>
  <si>
    <t>RESTO ENCUADERNACIONES</t>
  </si>
  <si>
    <t>SUBTOTAL IMPORTE TRABAJOS DE PRUEBAS/ IMPRESIÓN/ACABADOS/ENCUADERNACIÓN (1)</t>
  </si>
  <si>
    <t>SUBTOTAL CONSUMO PAPEL  (2)</t>
  </si>
  <si>
    <t>IMPORTE TOTAL OFERTADO FICHAS TARIFAS IMPRESIÓN OFFSET EN PLANO (IVA EXCLUIDO)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</si>
</sst>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1]"/>
    <numFmt numFmtId="165" formatCode="#,##0.00\ [$€-1]"/>
    <numFmt numFmtId="166" formatCode="#,##0.00\ &quot;€&quot;"/>
    <numFmt numFmtId="167" formatCode="#,##0.000\ &quot;€&quot;"/>
    <numFmt numFmtId="168" formatCode="#,##0.00\ [$€-C0A]"/>
  </numFmts>
  <fonts count="30" x14ac:knownFonts="1">
    <font>
      <sz val="11"/>
      <color theme="1"/>
      <name val="Calibri"/>
      <family val="2"/>
      <scheme val="minor"/>
    </font>
    <font>
      <sz val="10"/>
      <name val="Arial"/>
      <family val="2"/>
    </font>
    <font>
      <b/>
      <sz val="14"/>
      <color rgb="FFFF0000"/>
      <name val="Barlow"/>
    </font>
    <font>
      <sz val="10"/>
      <name val="Barlow"/>
    </font>
    <font>
      <sz val="11"/>
      <color theme="1"/>
      <name val="Barlow"/>
    </font>
    <font>
      <b/>
      <sz val="12"/>
      <name val="Barlow"/>
    </font>
    <font>
      <sz val="11"/>
      <name val="Barlow"/>
    </font>
    <font>
      <b/>
      <sz val="11"/>
      <name val="Barlow"/>
    </font>
    <font>
      <b/>
      <sz val="14"/>
      <name val="Barlow"/>
    </font>
    <font>
      <sz val="14"/>
      <name val="Barlow"/>
    </font>
    <font>
      <b/>
      <sz val="20"/>
      <color rgb="FFFF0000"/>
      <name val="Barlow"/>
    </font>
    <font>
      <b/>
      <sz val="16"/>
      <name val="Barlow"/>
    </font>
    <font>
      <sz val="12"/>
      <name val="Barlow"/>
    </font>
    <font>
      <b/>
      <u/>
      <sz val="11"/>
      <name val="Barlow"/>
    </font>
    <font>
      <sz val="10"/>
      <color rgb="FFFF0000"/>
      <name val="Barlow"/>
    </font>
    <font>
      <b/>
      <sz val="11"/>
      <color theme="1"/>
      <name val="Barlow"/>
    </font>
    <font>
      <sz val="11"/>
      <color rgb="FFFF0000"/>
      <name val="Barlow"/>
    </font>
    <font>
      <b/>
      <sz val="11"/>
      <color rgb="FF00B0F0"/>
      <name val="Barlow"/>
    </font>
    <font>
      <b/>
      <sz val="11"/>
      <color indexed="10"/>
      <name val="Barlow"/>
    </font>
    <font>
      <i/>
      <sz val="12"/>
      <name val="Arial Narrow"/>
      <family val="2"/>
    </font>
    <font>
      <sz val="12"/>
      <name val="Arial Narrow"/>
      <family val="2"/>
    </font>
    <font>
      <b/>
      <sz val="16"/>
      <name val="Arial"/>
      <family val="2"/>
    </font>
    <font>
      <b/>
      <sz val="10"/>
      <name val="Barlow"/>
    </font>
    <font>
      <b/>
      <sz val="12"/>
      <name val="Arial Narrow"/>
      <family val="2"/>
    </font>
    <font>
      <i/>
      <sz val="11"/>
      <name val="Barlow"/>
    </font>
    <font>
      <sz val="10"/>
      <color theme="1"/>
      <name val="Barlow"/>
    </font>
    <font>
      <b/>
      <sz val="14"/>
      <color theme="1"/>
      <name val="Barlow"/>
    </font>
    <font>
      <b/>
      <sz val="12"/>
      <color theme="1"/>
      <name val="Barlow"/>
    </font>
    <font>
      <b/>
      <i/>
      <sz val="20"/>
      <color indexed="9"/>
      <name val="Barlow"/>
    </font>
    <font>
      <b/>
      <sz val="13"/>
      <name val="Barlow"/>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s>
  <borders count="14">
    <border>
      <left/>
      <right/>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top style="hair">
        <color auto="1"/>
      </top>
      <bottom style="hair">
        <color auto="1"/>
      </bottom>
      <diagonal/>
    </border>
    <border>
      <left style="dotted">
        <color indexed="64"/>
      </left>
      <right style="dotted">
        <color indexed="64"/>
      </right>
      <top style="dotted">
        <color indexed="64"/>
      </top>
      <bottom style="dotted">
        <color indexed="64"/>
      </bottom>
      <diagonal/>
    </border>
    <border>
      <left/>
      <right/>
      <top style="hair">
        <color auto="1"/>
      </top>
      <bottom style="hair">
        <color auto="1"/>
      </bottom>
      <diagonal/>
    </border>
    <border>
      <left/>
      <right style="dotted">
        <color indexed="64"/>
      </right>
      <top style="hair">
        <color auto="1"/>
      </top>
      <bottom style="hair">
        <color auto="1"/>
      </bottom>
      <diagonal/>
    </border>
    <border>
      <left/>
      <right/>
      <top style="hair">
        <color indexed="64"/>
      </top>
      <bottom/>
      <diagonal/>
    </border>
    <border>
      <left/>
      <right style="hair">
        <color auto="1"/>
      </right>
      <top style="hair">
        <color auto="1"/>
      </top>
      <bottom style="hair">
        <color auto="1"/>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auto="1"/>
      </right>
      <top/>
      <bottom/>
      <diagonal/>
    </border>
  </borders>
  <cellStyleXfs count="5">
    <xf numFmtId="0" fontId="0" fillId="0" borderId="0"/>
    <xf numFmtId="0" fontId="1" fillId="0" borderId="0"/>
    <xf numFmtId="0" fontId="1" fillId="0" borderId="0"/>
    <xf numFmtId="0" fontId="1" fillId="0" borderId="0"/>
    <xf numFmtId="0" fontId="1" fillId="0" borderId="0"/>
  </cellStyleXfs>
  <cellXfs count="310">
    <xf numFmtId="0" fontId="0" fillId="0" borderId="0" xfId="0"/>
    <xf numFmtId="164" fontId="5" fillId="0" borderId="2" xfId="2" applyNumberFormat="1" applyFont="1" applyBorder="1" applyAlignment="1" applyProtection="1">
      <alignment horizontal="center" vertical="center" wrapText="1"/>
      <protection locked="0"/>
    </xf>
    <xf numFmtId="164" fontId="5" fillId="2" borderId="3" xfId="2" applyNumberFormat="1" applyFont="1" applyFill="1" applyBorder="1" applyAlignment="1" applyProtection="1">
      <alignment horizontal="center" vertical="center" wrapText="1"/>
      <protection locked="0"/>
    </xf>
    <xf numFmtId="164" fontId="7" fillId="0" borderId="2" xfId="2" applyNumberFormat="1" applyFont="1" applyBorder="1" applyAlignment="1" applyProtection="1">
      <alignment horizontal="center" vertical="center" wrapText="1"/>
      <protection locked="0"/>
    </xf>
    <xf numFmtId="164" fontId="7" fillId="2" borderId="2" xfId="2" applyNumberFormat="1" applyFont="1" applyFill="1" applyBorder="1" applyAlignment="1" applyProtection="1">
      <alignment horizontal="center" vertical="center" wrapText="1"/>
      <protection locked="0"/>
    </xf>
    <xf numFmtId="164" fontId="7" fillId="0" borderId="4" xfId="2" applyNumberFormat="1" applyFont="1" applyBorder="1" applyAlignment="1" applyProtection="1">
      <alignment horizontal="center" vertical="center" wrapText="1"/>
      <protection locked="0"/>
    </xf>
    <xf numFmtId="164" fontId="7" fillId="2" borderId="5" xfId="2" applyNumberFormat="1"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wrapText="1"/>
      <protection locked="0"/>
    </xf>
    <xf numFmtId="164" fontId="7" fillId="2" borderId="3" xfId="2" applyNumberFormat="1" applyFont="1" applyFill="1" applyBorder="1" applyAlignment="1" applyProtection="1">
      <alignment horizontal="center" vertical="center" wrapText="1"/>
      <protection locked="0"/>
    </xf>
    <xf numFmtId="164" fontId="7" fillId="3" borderId="0" xfId="2" applyNumberFormat="1" applyFont="1" applyFill="1" applyAlignment="1" applyProtection="1">
      <alignment horizontal="center" vertical="center" wrapText="1"/>
      <protection locked="0"/>
    </xf>
    <xf numFmtId="165" fontId="12" fillId="0" borderId="2" xfId="2" quotePrefix="1" applyNumberFormat="1" applyFont="1" applyBorder="1" applyAlignment="1" applyProtection="1">
      <alignment horizontal="center" vertical="center" wrapText="1"/>
      <protection locked="0"/>
    </xf>
    <xf numFmtId="165" fontId="5" fillId="0" borderId="2" xfId="2" quotePrefix="1" applyNumberFormat="1" applyFont="1" applyBorder="1" applyAlignment="1" applyProtection="1">
      <alignment horizontal="center" vertical="center" wrapText="1"/>
      <protection locked="0"/>
    </xf>
    <xf numFmtId="165" fontId="6" fillId="0" borderId="0" xfId="0" applyNumberFormat="1" applyFont="1" applyAlignment="1" applyProtection="1">
      <alignment horizontal="center" vertical="center"/>
      <protection locked="0"/>
    </xf>
    <xf numFmtId="165" fontId="6" fillId="0" borderId="0" xfId="0" applyNumberFormat="1" applyFont="1" applyAlignment="1" applyProtection="1">
      <alignment horizontal="center" vertical="center" wrapText="1"/>
      <protection locked="0"/>
    </xf>
    <xf numFmtId="165" fontId="7" fillId="0" borderId="2" xfId="2" quotePrefix="1" applyNumberFormat="1" applyFont="1" applyBorder="1" applyAlignment="1" applyProtection="1">
      <alignment horizontal="center" vertical="center" wrapText="1"/>
      <protection locked="0"/>
    </xf>
    <xf numFmtId="164" fontId="22" fillId="0" borderId="2" xfId="2" applyNumberFormat="1" applyFont="1" applyBorder="1" applyAlignment="1" applyProtection="1">
      <alignment horizontal="center" vertical="center" wrapText="1"/>
      <protection locked="0"/>
    </xf>
    <xf numFmtId="164" fontId="22" fillId="4" borderId="2" xfId="2" applyNumberFormat="1" applyFont="1" applyFill="1" applyBorder="1" applyAlignment="1" applyProtection="1">
      <alignment horizontal="center" vertical="center" wrapText="1"/>
      <protection locked="0"/>
    </xf>
    <xf numFmtId="165" fontId="22" fillId="0" borderId="0" xfId="0" applyNumberFormat="1" applyFont="1" applyAlignment="1" applyProtection="1">
      <alignment horizontal="center" vertical="top"/>
      <protection locked="0"/>
    </xf>
    <xf numFmtId="164" fontId="7" fillId="4" borderId="2" xfId="2" applyNumberFormat="1" applyFont="1" applyFill="1" applyBorder="1" applyAlignment="1" applyProtection="1">
      <alignment horizontal="center" vertical="center" wrapText="1"/>
      <protection locked="0"/>
    </xf>
    <xf numFmtId="165" fontId="7" fillId="0" borderId="0" xfId="0" applyNumberFormat="1" applyFont="1" applyAlignment="1" applyProtection="1">
      <alignment horizontal="center" vertical="top"/>
      <protection locked="0"/>
    </xf>
    <xf numFmtId="165" fontId="7" fillId="3" borderId="0" xfId="0" applyNumberFormat="1" applyFont="1" applyFill="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7" fillId="0" borderId="0" xfId="0" applyNumberFormat="1" applyFont="1" applyAlignment="1" applyProtection="1">
      <alignment horizontal="center" vertical="center"/>
      <protection locked="0"/>
    </xf>
    <xf numFmtId="164" fontId="7" fillId="3" borderId="2" xfId="2" applyNumberFormat="1" applyFont="1" applyFill="1" applyBorder="1" applyAlignment="1" applyProtection="1">
      <alignment horizontal="center" vertical="center" wrapText="1"/>
      <protection locked="0"/>
    </xf>
    <xf numFmtId="165" fontId="7" fillId="0" borderId="10" xfId="0" applyNumberFormat="1" applyFont="1" applyBorder="1" applyAlignment="1" applyProtection="1">
      <alignment horizontal="center" vertical="center"/>
      <protection locked="0"/>
    </xf>
    <xf numFmtId="164" fontId="6" fillId="3" borderId="8" xfId="0" applyNumberFormat="1" applyFont="1" applyFill="1" applyBorder="1" applyAlignment="1" applyProtection="1">
      <alignment horizontal="center" vertical="center"/>
      <protection locked="0"/>
    </xf>
    <xf numFmtId="165" fontId="4" fillId="0" borderId="2" xfId="0" applyNumberFormat="1" applyFont="1" applyBorder="1" applyAlignment="1" applyProtection="1">
      <alignment horizontal="center" vertical="center" wrapText="1"/>
      <protection locked="0"/>
    </xf>
    <xf numFmtId="0" fontId="2" fillId="2" borderId="1" xfId="1" applyFont="1" applyFill="1" applyBorder="1" applyAlignment="1" applyProtection="1">
      <alignment horizontal="center" vertical="center" wrapText="1"/>
      <protection locked="0"/>
    </xf>
    <xf numFmtId="0" fontId="2" fillId="2" borderId="0" xfId="1" applyFont="1" applyFill="1" applyAlignment="1" applyProtection="1">
      <alignment horizontal="center" vertical="center" wrapText="1"/>
      <protection locked="0"/>
    </xf>
    <xf numFmtId="0" fontId="0" fillId="0" borderId="0" xfId="0" applyProtection="1">
      <protection locked="0"/>
    </xf>
    <xf numFmtId="0" fontId="3" fillId="0" borderId="0" xfId="2" applyFont="1" applyAlignment="1" applyProtection="1">
      <alignment vertical="center" wrapText="1"/>
      <protection locked="0"/>
    </xf>
    <xf numFmtId="0" fontId="3" fillId="0" borderId="0" xfId="2" applyFont="1" applyAlignment="1" applyProtection="1">
      <alignment horizontal="center" vertical="center" wrapText="1"/>
      <protection locked="0"/>
    </xf>
    <xf numFmtId="0" fontId="4" fillId="0" borderId="0" xfId="0" applyFont="1" applyAlignment="1" applyProtection="1">
      <alignment horizontal="center" wrapText="1"/>
      <protection locked="0"/>
    </xf>
    <xf numFmtId="0" fontId="5" fillId="0" borderId="2" xfId="2" applyFont="1" applyBorder="1" applyAlignment="1" applyProtection="1">
      <alignment horizontal="center" vertical="center" wrapText="1"/>
      <protection locked="0"/>
    </xf>
    <xf numFmtId="166" fontId="7" fillId="0" borderId="4" xfId="2" applyNumberFormat="1" applyFont="1" applyBorder="1" applyAlignment="1" applyProtection="1">
      <alignment horizontal="center" vertical="center" wrapText="1"/>
      <protection locked="0"/>
    </xf>
    <xf numFmtId="165" fontId="4" fillId="2" borderId="5" xfId="0" applyNumberFormat="1" applyFont="1" applyFill="1" applyBorder="1" applyAlignment="1" applyProtection="1">
      <alignment horizontal="center" wrapText="1"/>
      <protection locked="0"/>
    </xf>
    <xf numFmtId="0" fontId="8" fillId="2" borderId="4" xfId="2" applyFont="1" applyFill="1" applyBorder="1" applyAlignment="1" applyProtection="1">
      <alignment horizontal="center" vertical="center" wrapText="1"/>
      <protection locked="0"/>
    </xf>
    <xf numFmtId="0" fontId="8" fillId="2" borderId="6" xfId="2" applyFont="1" applyFill="1" applyBorder="1" applyAlignment="1" applyProtection="1">
      <alignment horizontal="center" vertical="center" wrapText="1"/>
      <protection locked="0"/>
    </xf>
    <xf numFmtId="0" fontId="8" fillId="2" borderId="7" xfId="2" applyFont="1" applyFill="1" applyBorder="1" applyAlignment="1" applyProtection="1">
      <alignment horizontal="center" vertical="center" wrapText="1"/>
      <protection locked="0"/>
    </xf>
    <xf numFmtId="165" fontId="9" fillId="2" borderId="5" xfId="0" applyNumberFormat="1" applyFont="1" applyFill="1" applyBorder="1" applyAlignment="1" applyProtection="1">
      <alignment horizontal="center" wrapText="1"/>
      <protection locked="0"/>
    </xf>
    <xf numFmtId="0" fontId="0" fillId="0" borderId="0" xfId="0" applyAlignment="1" applyProtection="1">
      <alignment horizontal="center"/>
      <protection locked="0"/>
    </xf>
    <xf numFmtId="165" fontId="6" fillId="0" borderId="2" xfId="0" applyNumberFormat="1" applyFont="1" applyBorder="1" applyAlignment="1" applyProtection="1">
      <alignment horizontal="center" vertical="center" wrapText="1"/>
    </xf>
    <xf numFmtId="0" fontId="10" fillId="2" borderId="1"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3" borderId="0" xfId="1" applyFont="1" applyFill="1" applyAlignment="1" applyProtection="1">
      <alignment horizontal="center" vertical="center" wrapText="1"/>
      <protection locked="0"/>
    </xf>
    <xf numFmtId="0" fontId="11" fillId="3" borderId="1" xfId="1" applyFont="1" applyFill="1" applyBorder="1" applyAlignment="1" applyProtection="1">
      <alignment horizontal="center" vertical="center" wrapText="1"/>
      <protection locked="0"/>
    </xf>
    <xf numFmtId="0" fontId="11" fillId="3" borderId="0" xfId="1" applyFont="1" applyFill="1" applyAlignment="1" applyProtection="1">
      <alignment horizontal="center" vertical="center" wrapText="1"/>
      <protection locked="0"/>
    </xf>
    <xf numFmtId="0" fontId="7" fillId="0" borderId="2" xfId="1" applyFont="1" applyBorder="1" applyAlignment="1" applyProtection="1">
      <alignment horizontal="center" vertical="center" wrapText="1"/>
      <protection locked="0"/>
    </xf>
    <xf numFmtId="166" fontId="7" fillId="0" borderId="2" xfId="2" applyNumberFormat="1" applyFont="1" applyBorder="1" applyAlignment="1" applyProtection="1">
      <alignment horizontal="center" vertical="center" wrapText="1"/>
      <protection locked="0"/>
    </xf>
    <xf numFmtId="166" fontId="7" fillId="2" borderId="2" xfId="2" applyNumberFormat="1" applyFont="1" applyFill="1" applyBorder="1" applyAlignment="1" applyProtection="1">
      <alignment horizontal="center" vertical="center" wrapText="1"/>
      <protection locked="0"/>
    </xf>
    <xf numFmtId="166" fontId="5" fillId="0" borderId="2" xfId="1" applyNumberFormat="1" applyFont="1" applyBorder="1" applyAlignment="1" applyProtection="1">
      <alignment horizontal="center" vertical="center" wrapText="1"/>
      <protection locked="0"/>
    </xf>
    <xf numFmtId="166" fontId="5" fillId="2" borderId="2" xfId="1" applyNumberFormat="1" applyFont="1" applyFill="1" applyBorder="1" applyAlignment="1" applyProtection="1">
      <alignment horizontal="center" vertical="center" wrapText="1"/>
      <protection locked="0"/>
    </xf>
    <xf numFmtId="0" fontId="14" fillId="0" borderId="0" xfId="1" applyFont="1" applyAlignment="1" applyProtection="1">
      <alignment horizontal="center" vertical="center" wrapText="1"/>
      <protection locked="0"/>
    </xf>
    <xf numFmtId="0" fontId="4" fillId="0" borderId="0" xfId="0" applyFont="1" applyAlignment="1" applyProtection="1">
      <alignment wrapText="1"/>
      <protection locked="0"/>
    </xf>
    <xf numFmtId="166" fontId="5" fillId="0" borderId="4" xfId="2" applyNumberFormat="1" applyFont="1" applyBorder="1" applyAlignment="1" applyProtection="1">
      <alignment horizontal="center" vertical="center" wrapText="1"/>
      <protection locked="0"/>
    </xf>
    <xf numFmtId="165" fontId="15" fillId="2" borderId="5" xfId="0" applyNumberFormat="1" applyFont="1" applyFill="1" applyBorder="1" applyAlignment="1" applyProtection="1">
      <alignment horizontal="center" vertical="center" wrapText="1"/>
      <protection locked="0"/>
    </xf>
    <xf numFmtId="166" fontId="5" fillId="0" borderId="4" xfId="1" applyNumberFormat="1" applyFont="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165" fontId="4" fillId="2" borderId="5" xfId="0" applyNumberFormat="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166" fontId="8" fillId="2" borderId="5" xfId="1" applyNumberFormat="1" applyFont="1" applyFill="1" applyBorder="1" applyAlignment="1" applyProtection="1">
      <alignment horizontal="center" vertical="center" wrapText="1"/>
      <protection locked="0"/>
    </xf>
    <xf numFmtId="0" fontId="0" fillId="0" borderId="0" xfId="0" applyAlignment="1" applyProtection="1">
      <alignment wrapText="1"/>
      <protection locked="0"/>
    </xf>
    <xf numFmtId="0" fontId="7" fillId="0" borderId="2" xfId="1" applyFont="1" applyBorder="1" applyAlignment="1" applyProtection="1">
      <alignment horizontal="center" vertical="center" wrapText="1"/>
    </xf>
    <xf numFmtId="164" fontId="7" fillId="0" borderId="2" xfId="2" applyNumberFormat="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1" fontId="6" fillId="3" borderId="2" xfId="1" applyNumberFormat="1" applyFont="1" applyFill="1" applyBorder="1" applyAlignment="1" applyProtection="1">
      <alignment horizontal="center" vertical="center" wrapText="1"/>
    </xf>
    <xf numFmtId="165" fontId="6" fillId="3" borderId="2" xfId="0" applyNumberFormat="1" applyFont="1" applyFill="1" applyBorder="1" applyAlignment="1" applyProtection="1">
      <alignment horizontal="center" vertical="center" wrapText="1"/>
    </xf>
    <xf numFmtId="1" fontId="6" fillId="0" borderId="2" xfId="1" applyNumberFormat="1" applyFont="1" applyBorder="1" applyAlignment="1" applyProtection="1">
      <alignment horizontal="center" vertical="center" wrapText="1"/>
    </xf>
    <xf numFmtId="0" fontId="5" fillId="0" borderId="2" xfId="1" applyFont="1" applyBorder="1" applyAlignment="1" applyProtection="1">
      <alignment horizontal="center" vertical="center" wrapText="1"/>
    </xf>
    <xf numFmtId="1" fontId="12" fillId="0" borderId="2" xfId="1" applyNumberFormat="1" applyFont="1" applyBorder="1" applyAlignment="1" applyProtection="1">
      <alignment horizontal="center" vertical="center" wrapText="1"/>
    </xf>
    <xf numFmtId="165" fontId="12" fillId="0" borderId="2" xfId="2" quotePrefix="1" applyNumberFormat="1" applyFont="1" applyBorder="1" applyAlignment="1" applyProtection="1">
      <alignment horizontal="center" vertical="center" wrapText="1"/>
    </xf>
    <xf numFmtId="0" fontId="7" fillId="0" borderId="8" xfId="1" applyFont="1" applyBorder="1" applyAlignment="1" applyProtection="1">
      <alignment horizontal="center" vertical="center" wrapText="1"/>
    </xf>
    <xf numFmtId="0" fontId="5" fillId="0" borderId="2" xfId="1" applyFont="1" applyBorder="1" applyAlignment="1" applyProtection="1">
      <alignment horizontal="center" vertical="center" wrapText="1"/>
    </xf>
    <xf numFmtId="3" fontId="6" fillId="0" borderId="2" xfId="1" applyNumberFormat="1" applyFont="1" applyBorder="1" applyAlignment="1" applyProtection="1">
      <alignment horizontal="center" vertical="center" wrapText="1"/>
    </xf>
    <xf numFmtId="0" fontId="6" fillId="0" borderId="2" xfId="1" applyFont="1" applyBorder="1" applyAlignment="1" applyProtection="1">
      <alignment horizontal="left" vertical="center" wrapText="1"/>
    </xf>
    <xf numFmtId="1" fontId="5" fillId="0" borderId="2" xfId="1" applyNumberFormat="1" applyFont="1" applyBorder="1" applyAlignment="1" applyProtection="1">
      <alignment horizontal="center" vertical="center" wrapText="1"/>
    </xf>
    <xf numFmtId="165" fontId="5" fillId="0" borderId="2" xfId="2" quotePrefix="1" applyNumberFormat="1" applyFont="1" applyBorder="1" applyAlignment="1" applyProtection="1">
      <alignment horizontal="center" vertical="center" wrapText="1"/>
    </xf>
    <xf numFmtId="0" fontId="2" fillId="0" borderId="4" xfId="1" applyFont="1" applyBorder="1" applyAlignment="1" applyProtection="1">
      <alignment horizontal="center" vertical="center" wrapText="1"/>
    </xf>
    <xf numFmtId="0" fontId="2" fillId="0" borderId="6" xfId="1" applyFont="1" applyBorder="1" applyAlignment="1" applyProtection="1">
      <alignment horizontal="center" vertical="center" wrapText="1"/>
    </xf>
    <xf numFmtId="0" fontId="2" fillId="0" borderId="9" xfId="1" applyFont="1" applyBorder="1" applyAlignment="1" applyProtection="1">
      <alignment horizontal="center" vertical="center" wrapText="1"/>
    </xf>
    <xf numFmtId="166" fontId="2" fillId="0" borderId="2" xfId="1" applyNumberFormat="1" applyFont="1" applyBorder="1" applyAlignment="1" applyProtection="1">
      <alignment horizontal="center" vertical="center" wrapText="1"/>
    </xf>
    <xf numFmtId="0" fontId="6" fillId="0" borderId="0" xfId="3" applyFont="1" applyAlignment="1" applyProtection="1">
      <alignment horizontal="center" vertical="center" wrapText="1"/>
      <protection locked="0"/>
    </xf>
    <xf numFmtId="0" fontId="6" fillId="0" borderId="0" xfId="4" applyFont="1" applyAlignment="1" applyProtection="1">
      <alignment horizontal="center" vertical="center" wrapText="1"/>
      <protection locked="0"/>
    </xf>
    <xf numFmtId="0" fontId="7" fillId="4" borderId="2" xfId="0" applyFont="1" applyFill="1" applyBorder="1" applyAlignment="1" applyProtection="1">
      <alignment horizontal="center" vertical="center" wrapText="1"/>
      <protection locked="0"/>
    </xf>
    <xf numFmtId="166" fontId="6" fillId="4" borderId="2" xfId="2" applyNumberFormat="1" applyFont="1" applyFill="1" applyBorder="1" applyAlignment="1" applyProtection="1">
      <alignment horizontal="center" vertical="center" wrapText="1"/>
      <protection locked="0"/>
    </xf>
    <xf numFmtId="166" fontId="7" fillId="4" borderId="2" xfId="1" applyNumberFormat="1" applyFont="1" applyFill="1" applyBorder="1" applyAlignment="1" applyProtection="1">
      <alignment horizontal="center" vertical="center" wrapText="1"/>
      <protection locked="0"/>
    </xf>
    <xf numFmtId="0" fontId="7" fillId="0" borderId="0" xfId="3"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165" fontId="16" fillId="0" borderId="0" xfId="2" applyNumberFormat="1" applyFont="1" applyAlignment="1" applyProtection="1">
      <alignment horizontal="center" vertical="center" wrapText="1"/>
      <protection locked="0"/>
    </xf>
    <xf numFmtId="166" fontId="7" fillId="3" borderId="0" xfId="1" applyNumberFormat="1" applyFont="1" applyFill="1" applyAlignment="1" applyProtection="1">
      <alignment horizontal="center" vertical="center" wrapText="1"/>
      <protection locked="0"/>
    </xf>
    <xf numFmtId="0" fontId="17" fillId="0" borderId="8" xfId="4" applyFont="1" applyBorder="1" applyAlignment="1" applyProtection="1">
      <alignment vertical="center" wrapText="1"/>
      <protection locked="0"/>
    </xf>
    <xf numFmtId="0" fontId="6" fillId="0" borderId="0" xfId="0" applyFont="1" applyAlignment="1" applyProtection="1">
      <alignment wrapText="1"/>
      <protection locked="0"/>
    </xf>
    <xf numFmtId="0" fontId="18" fillId="3" borderId="0" xfId="3" applyFont="1" applyFill="1" applyAlignment="1" applyProtection="1">
      <alignment horizontal="center" vertical="center" wrapText="1"/>
      <protection locked="0"/>
    </xf>
    <xf numFmtId="0" fontId="18" fillId="0" borderId="0" xfId="3" applyFont="1" applyAlignment="1" applyProtection="1">
      <alignment horizontal="center" vertical="center" wrapText="1"/>
      <protection locked="0"/>
    </xf>
    <xf numFmtId="164" fontId="16" fillId="0" borderId="0" xfId="2" applyNumberFormat="1" applyFont="1" applyAlignment="1" applyProtection="1">
      <alignment horizontal="center" vertical="center" wrapText="1"/>
      <protection locked="0"/>
    </xf>
    <xf numFmtId="0" fontId="8" fillId="2" borderId="4" xfId="1" applyFont="1" applyFill="1"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8" fillId="2" borderId="9" xfId="1" applyFont="1" applyFill="1" applyBorder="1" applyAlignment="1" applyProtection="1">
      <alignment horizontal="center" vertical="center" wrapText="1"/>
      <protection locked="0"/>
    </xf>
    <xf numFmtId="166" fontId="8" fillId="2" borderId="2" xfId="1" applyNumberFormat="1" applyFont="1" applyFill="1" applyBorder="1" applyAlignment="1" applyProtection="1">
      <alignment horizontal="center" vertical="center" wrapText="1"/>
      <protection locked="0"/>
    </xf>
    <xf numFmtId="0" fontId="5" fillId="3" borderId="4" xfId="1" applyFont="1" applyFill="1" applyBorder="1" applyAlignment="1" applyProtection="1">
      <alignment horizontal="center" vertical="center" wrapText="1"/>
    </xf>
    <xf numFmtId="0" fontId="5" fillId="3" borderId="6" xfId="1" applyFont="1" applyFill="1" applyBorder="1" applyAlignment="1" applyProtection="1">
      <alignment horizontal="center" vertical="center" wrapText="1"/>
    </xf>
    <xf numFmtId="0" fontId="5" fillId="3" borderId="9" xfId="1" applyFont="1" applyFill="1" applyBorder="1" applyAlignment="1" applyProtection="1">
      <alignment horizontal="center" vertical="center" wrapText="1"/>
    </xf>
    <xf numFmtId="0" fontId="6" fillId="0" borderId="2" xfId="3" applyFont="1" applyBorder="1" applyAlignment="1" applyProtection="1">
      <alignment horizontal="center" vertical="center" wrapText="1"/>
    </xf>
    <xf numFmtId="3" fontId="6" fillId="3" borderId="2" xfId="1" applyNumberFormat="1" applyFont="1" applyFill="1" applyBorder="1" applyAlignment="1" applyProtection="1">
      <alignment horizontal="center" vertical="center" wrapText="1"/>
    </xf>
    <xf numFmtId="0" fontId="6" fillId="3" borderId="2" xfId="3" applyFont="1" applyFill="1" applyBorder="1" applyAlignment="1" applyProtection="1">
      <alignment horizontal="center" vertical="center" wrapText="1"/>
    </xf>
    <xf numFmtId="165" fontId="7" fillId="0" borderId="2" xfId="2" quotePrefix="1" applyNumberFormat="1" applyFont="1" applyBorder="1" applyAlignment="1" applyProtection="1">
      <alignment horizontal="center" vertical="center" wrapText="1"/>
    </xf>
    <xf numFmtId="0" fontId="7" fillId="0" borderId="8" xfId="3" applyFont="1" applyBorder="1" applyAlignment="1" applyProtection="1">
      <alignment horizontal="left" vertical="center" wrapText="1"/>
    </xf>
    <xf numFmtId="0" fontId="6" fillId="3" borderId="2" xfId="4" applyFont="1" applyFill="1" applyBorder="1" applyAlignment="1" applyProtection="1">
      <alignment horizontal="center" vertical="center" wrapText="1"/>
    </xf>
    <xf numFmtId="3" fontId="7" fillId="0" borderId="2" xfId="1" applyNumberFormat="1" applyFont="1" applyBorder="1" applyAlignment="1" applyProtection="1">
      <alignment horizontal="center" vertical="center" wrapText="1"/>
    </xf>
    <xf numFmtId="0" fontId="18" fillId="3" borderId="0" xfId="3" applyFont="1" applyFill="1" applyAlignment="1" applyProtection="1">
      <alignment horizontal="center" vertical="center" wrapText="1"/>
    </xf>
    <xf numFmtId="0" fontId="19" fillId="0" borderId="0" xfId="4" applyFont="1" applyAlignment="1" applyProtection="1">
      <alignment horizontal="center" vertical="center"/>
      <protection locked="0"/>
    </xf>
    <xf numFmtId="0" fontId="20" fillId="0" borderId="0" xfId="1" applyFont="1" applyAlignment="1" applyProtection="1">
      <alignment horizontal="center" vertical="center" wrapText="1"/>
      <protection locked="0"/>
    </xf>
    <xf numFmtId="0" fontId="8" fillId="3" borderId="4" xfId="1" applyFont="1" applyFill="1" applyBorder="1" applyAlignment="1" applyProtection="1">
      <alignment horizontal="center" vertical="center"/>
      <protection locked="0"/>
    </xf>
    <xf numFmtId="0" fontId="8" fillId="3" borderId="6" xfId="1" applyFont="1" applyFill="1" applyBorder="1" applyAlignment="1" applyProtection="1">
      <alignment horizontal="center" vertical="center"/>
      <protection locked="0"/>
    </xf>
    <xf numFmtId="0" fontId="8" fillId="3" borderId="9" xfId="1" applyFont="1" applyFill="1" applyBorder="1" applyAlignment="1" applyProtection="1">
      <alignment horizontal="center" vertical="center"/>
      <protection locked="0"/>
    </xf>
    <xf numFmtId="0" fontId="21" fillId="0" borderId="0" xfId="1" applyFont="1" applyAlignment="1" applyProtection="1">
      <alignment horizontal="center" vertical="center"/>
      <protection locked="0"/>
    </xf>
    <xf numFmtId="0" fontId="5" fillId="0" borderId="2" xfId="4" applyFont="1" applyBorder="1" applyAlignment="1" applyProtection="1">
      <alignment horizontal="center" vertical="center"/>
      <protection locked="0"/>
    </xf>
    <xf numFmtId="0" fontId="22" fillId="0" borderId="0" xfId="4" applyFont="1" applyAlignment="1" applyProtection="1">
      <alignment vertical="center"/>
      <protection locked="0"/>
    </xf>
    <xf numFmtId="0" fontId="22" fillId="0" borderId="1" xfId="1" applyFont="1" applyBorder="1" applyAlignment="1" applyProtection="1">
      <alignment horizontal="center" vertical="center" wrapText="1"/>
      <protection locked="0"/>
    </xf>
    <xf numFmtId="0" fontId="22" fillId="5" borderId="2" xfId="4" applyFont="1" applyFill="1" applyBorder="1" applyAlignment="1" applyProtection="1">
      <alignment horizontal="center" vertical="center" wrapText="1"/>
      <protection locked="0"/>
    </xf>
    <xf numFmtId="166" fontId="22" fillId="4" borderId="2" xfId="2" applyNumberFormat="1" applyFont="1" applyFill="1" applyBorder="1" applyAlignment="1" applyProtection="1">
      <alignment horizontal="center" vertical="center"/>
      <protection locked="0"/>
    </xf>
    <xf numFmtId="0" fontId="20" fillId="0" borderId="0" xfId="0" applyFont="1" applyProtection="1">
      <protection locked="0"/>
    </xf>
    <xf numFmtId="0" fontId="7" fillId="0" borderId="4" xfId="3" applyFont="1" applyBorder="1" applyAlignment="1" applyProtection="1">
      <alignment horizontal="center" vertical="center"/>
      <protection locked="0"/>
    </xf>
    <xf numFmtId="0" fontId="7" fillId="0" borderId="6" xfId="3" applyFont="1" applyBorder="1" applyAlignment="1" applyProtection="1">
      <alignment horizontal="center" vertical="center"/>
      <protection locked="0"/>
    </xf>
    <xf numFmtId="0" fontId="7" fillId="0" borderId="9" xfId="3" applyFont="1" applyBorder="1" applyAlignment="1" applyProtection="1">
      <alignment horizontal="center" vertical="center"/>
      <protection locked="0"/>
    </xf>
    <xf numFmtId="0" fontId="7" fillId="0" borderId="9" xfId="3" applyFont="1" applyBorder="1" applyAlignment="1" applyProtection="1">
      <alignment horizontal="center" vertical="center"/>
      <protection locked="0"/>
    </xf>
    <xf numFmtId="165" fontId="7" fillId="4" borderId="2" xfId="0" applyNumberFormat="1" applyFont="1" applyFill="1" applyBorder="1" applyAlignment="1" applyProtection="1">
      <alignment horizontal="center" vertical="center"/>
      <protection locked="0"/>
    </xf>
    <xf numFmtId="0" fontId="3" fillId="0" borderId="0" xfId="0" applyFont="1" applyProtection="1">
      <protection locked="0"/>
    </xf>
    <xf numFmtId="0" fontId="22" fillId="0" borderId="0" xfId="3" applyFont="1" applyAlignment="1" applyProtection="1">
      <alignment horizontal="center" vertical="center"/>
      <protection locked="0"/>
    </xf>
    <xf numFmtId="0" fontId="12" fillId="0" borderId="0" xfId="0" applyFont="1" applyProtection="1">
      <protection locked="0"/>
    </xf>
    <xf numFmtId="0" fontId="5" fillId="0" borderId="4" xfId="3" applyFont="1" applyBorder="1" applyAlignment="1" applyProtection="1">
      <alignment horizontal="center" vertical="center"/>
      <protection locked="0"/>
    </xf>
    <xf numFmtId="0" fontId="5" fillId="0" borderId="6"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165" fontId="5" fillId="4" borderId="2" xfId="0" applyNumberFormat="1" applyFont="1" applyFill="1" applyBorder="1" applyAlignment="1" applyProtection="1">
      <alignment horizontal="center" vertical="center"/>
      <protection locked="0"/>
    </xf>
    <xf numFmtId="0" fontId="5" fillId="0" borderId="0" xfId="4" applyFont="1" applyAlignment="1" applyProtection="1">
      <alignment horizontal="center" vertical="center"/>
      <protection locked="0"/>
    </xf>
    <xf numFmtId="0" fontId="12" fillId="0" borderId="0" xfId="1" applyFont="1" applyAlignment="1" applyProtection="1">
      <alignment horizontal="center" vertical="center" wrapText="1"/>
      <protection locked="0"/>
    </xf>
    <xf numFmtId="0" fontId="23" fillId="0" borderId="0" xfId="4" applyFont="1" applyAlignment="1" applyProtection="1">
      <alignment horizontal="center" vertical="center"/>
      <protection locked="0"/>
    </xf>
    <xf numFmtId="0" fontId="5" fillId="3" borderId="4" xfId="1" applyFont="1" applyFill="1" applyBorder="1" applyAlignment="1" applyProtection="1">
      <alignment horizontal="center" vertical="center"/>
      <protection locked="0"/>
    </xf>
    <xf numFmtId="0" fontId="5" fillId="3" borderId="6" xfId="1" applyFont="1" applyFill="1" applyBorder="1" applyAlignment="1" applyProtection="1">
      <alignment horizontal="center" vertical="center"/>
      <protection locked="0"/>
    </xf>
    <xf numFmtId="0" fontId="5" fillId="3" borderId="9" xfId="1" applyFont="1" applyFill="1" applyBorder="1" applyAlignment="1" applyProtection="1">
      <alignment horizontal="center" vertical="center"/>
      <protection locked="0"/>
    </xf>
    <xf numFmtId="0" fontId="7" fillId="0" borderId="0" xfId="1" applyFont="1" applyAlignment="1" applyProtection="1">
      <alignment horizontal="center" vertical="center"/>
      <protection locked="0"/>
    </xf>
    <xf numFmtId="0" fontId="7" fillId="0" borderId="2" xfId="4" applyFont="1" applyBorder="1" applyAlignment="1" applyProtection="1">
      <alignment horizontal="center" vertical="center"/>
      <protection locked="0"/>
    </xf>
    <xf numFmtId="0" fontId="7" fillId="0" borderId="0" xfId="4" applyFont="1" applyAlignment="1" applyProtection="1">
      <alignment vertical="center"/>
      <protection locked="0"/>
    </xf>
    <xf numFmtId="0" fontId="7" fillId="5" borderId="2" xfId="4" applyFont="1" applyFill="1" applyBorder="1" applyAlignment="1" applyProtection="1">
      <alignment horizontal="center" vertical="center" wrapText="1"/>
      <protection locked="0"/>
    </xf>
    <xf numFmtId="166" fontId="7" fillId="4" borderId="2" xfId="2" applyNumberFormat="1" applyFont="1" applyFill="1" applyBorder="1" applyAlignment="1" applyProtection="1">
      <alignment horizontal="center" vertical="center"/>
      <protection locked="0"/>
    </xf>
    <xf numFmtId="0" fontId="7" fillId="0" borderId="0" xfId="3" applyFont="1" applyAlignment="1" applyProtection="1">
      <alignment horizontal="center" vertical="center"/>
      <protection locked="0"/>
    </xf>
    <xf numFmtId="0" fontId="6" fillId="0" borderId="0" xfId="0" applyFont="1" applyProtection="1">
      <protection locked="0"/>
    </xf>
    <xf numFmtId="0" fontId="7" fillId="0" borderId="0" xfId="4" applyFont="1" applyAlignment="1" applyProtection="1">
      <alignment horizontal="center" vertical="center"/>
      <protection locked="0"/>
    </xf>
    <xf numFmtId="0" fontId="7" fillId="3" borderId="0" xfId="3" applyFont="1" applyFill="1" applyAlignment="1" applyProtection="1">
      <alignment horizontal="left" vertical="center"/>
      <protection locked="0"/>
    </xf>
    <xf numFmtId="0" fontId="7" fillId="3" borderId="0" xfId="3" applyFont="1" applyFill="1" applyAlignment="1" applyProtection="1">
      <alignment horizontal="center" vertical="center"/>
      <protection locked="0"/>
    </xf>
    <xf numFmtId="0" fontId="6" fillId="0" borderId="0" xfId="1" applyFont="1" applyAlignment="1" applyProtection="1">
      <alignment horizontal="center" vertical="center" wrapText="1"/>
      <protection locked="0"/>
    </xf>
    <xf numFmtId="3" fontId="7" fillId="0" borderId="0" xfId="4" applyNumberFormat="1" applyFont="1" applyAlignment="1" applyProtection="1">
      <alignment horizontal="center" vertical="center"/>
      <protection locked="0"/>
    </xf>
    <xf numFmtId="0" fontId="7" fillId="0" borderId="4" xfId="3" applyFont="1" applyBorder="1" applyAlignment="1" applyProtection="1">
      <alignment horizontal="center" vertical="center"/>
      <protection locked="0"/>
    </xf>
    <xf numFmtId="3" fontId="7" fillId="0" borderId="6" xfId="3" applyNumberFormat="1" applyFont="1" applyBorder="1" applyAlignment="1" applyProtection="1">
      <alignment horizontal="center" vertical="center"/>
      <protection locked="0"/>
    </xf>
    <xf numFmtId="0" fontId="6" fillId="3" borderId="0" xfId="0" applyFont="1" applyFill="1" applyProtection="1">
      <protection locked="0"/>
    </xf>
    <xf numFmtId="0" fontId="7" fillId="3" borderId="0" xfId="1" applyFont="1" applyFill="1" applyAlignment="1" applyProtection="1">
      <alignment horizontal="center" vertical="center"/>
      <protection locked="0"/>
    </xf>
    <xf numFmtId="0" fontId="7" fillId="3" borderId="10" xfId="4" applyFont="1" applyFill="1" applyBorder="1" applyAlignment="1" applyProtection="1">
      <alignment vertical="center"/>
      <protection locked="0"/>
    </xf>
    <xf numFmtId="0" fontId="7" fillId="3" borderId="0" xfId="4" applyFont="1" applyFill="1" applyAlignment="1" applyProtection="1">
      <alignment vertical="center"/>
      <protection locked="0"/>
    </xf>
    <xf numFmtId="0" fontId="5" fillId="3" borderId="4" xfId="4" applyFont="1" applyFill="1" applyBorder="1" applyAlignment="1" applyProtection="1">
      <alignment horizontal="center" vertical="center"/>
      <protection locked="0"/>
    </xf>
    <xf numFmtId="0" fontId="5" fillId="3" borderId="6" xfId="4" applyFont="1" applyFill="1" applyBorder="1" applyAlignment="1" applyProtection="1">
      <alignment horizontal="center" vertical="center"/>
      <protection locked="0"/>
    </xf>
    <xf numFmtId="0" fontId="5" fillId="3" borderId="9" xfId="4" applyFont="1" applyFill="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6" fillId="3" borderId="0" xfId="4" applyFont="1" applyFill="1" applyAlignment="1" applyProtection="1">
      <alignment horizontal="center" vertical="center"/>
      <protection locked="0"/>
    </xf>
    <xf numFmtId="0" fontId="6" fillId="3" borderId="0" xfId="2" applyFont="1" applyFill="1" applyAlignment="1" applyProtection="1">
      <alignment horizontal="center" vertical="center"/>
      <protection locked="0"/>
    </xf>
    <xf numFmtId="0" fontId="6" fillId="3" borderId="0" xfId="1" applyFont="1" applyFill="1" applyAlignment="1" applyProtection="1">
      <alignment horizontal="center" vertical="center" wrapText="1"/>
      <protection locked="0"/>
    </xf>
    <xf numFmtId="0" fontId="7" fillId="3" borderId="4" xfId="3" applyFont="1" applyFill="1" applyBorder="1" applyAlignment="1" applyProtection="1">
      <alignment horizontal="center" vertical="center"/>
      <protection locked="0"/>
    </xf>
    <xf numFmtId="0" fontId="7" fillId="3" borderId="6" xfId="3" applyFont="1" applyFill="1" applyBorder="1" applyAlignment="1" applyProtection="1">
      <alignment horizontal="center" vertical="center"/>
      <protection locked="0"/>
    </xf>
    <xf numFmtId="0" fontId="7" fillId="3" borderId="9" xfId="3" applyFont="1" applyFill="1" applyBorder="1" applyAlignment="1" applyProtection="1">
      <alignment horizontal="center" vertical="center"/>
      <protection locked="0"/>
    </xf>
    <xf numFmtId="167" fontId="7" fillId="3" borderId="0" xfId="2" applyNumberFormat="1" applyFont="1" applyFill="1" applyAlignment="1" applyProtection="1">
      <alignment horizontal="center" vertical="center"/>
      <protection locked="0"/>
    </xf>
    <xf numFmtId="0" fontId="5" fillId="0" borderId="4" xfId="3" applyFont="1" applyBorder="1" applyAlignment="1" applyProtection="1">
      <alignment horizontal="center" vertical="center" wrapText="1"/>
      <protection locked="0"/>
    </xf>
    <xf numFmtId="0" fontId="5" fillId="0" borderId="6" xfId="3" applyFont="1" applyBorder="1" applyAlignment="1" applyProtection="1">
      <alignment horizontal="center" vertical="center" wrapText="1"/>
      <protection locked="0"/>
    </xf>
    <xf numFmtId="0" fontId="5" fillId="0" borderId="9" xfId="3" applyFont="1" applyBorder="1" applyAlignment="1" applyProtection="1">
      <alignment horizontal="center" vertical="center" wrapText="1"/>
      <protection locked="0"/>
    </xf>
    <xf numFmtId="0" fontId="7" fillId="0" borderId="0" xfId="3" applyFont="1" applyAlignment="1" applyProtection="1">
      <alignment horizontal="center" vertical="center" wrapText="1"/>
      <protection locked="0"/>
    </xf>
    <xf numFmtId="0" fontId="7" fillId="0" borderId="0" xfId="3" applyFont="1" applyAlignment="1" applyProtection="1">
      <alignment horizontal="left" vertical="center" wrapText="1" indent="1"/>
      <protection locked="0"/>
    </xf>
    <xf numFmtId="0" fontId="6" fillId="0" borderId="0" xfId="4" applyFont="1" applyAlignment="1" applyProtection="1">
      <alignment horizontal="center" vertical="center"/>
      <protection locked="0"/>
    </xf>
    <xf numFmtId="0" fontId="8" fillId="2" borderId="2" xfId="3" applyFont="1" applyFill="1" applyBorder="1" applyAlignment="1" applyProtection="1">
      <alignment horizontal="center" vertical="center"/>
      <protection locked="0"/>
    </xf>
    <xf numFmtId="0" fontId="7" fillId="0" borderId="2" xfId="3" applyFont="1" applyBorder="1" applyAlignment="1" applyProtection="1">
      <alignment horizontal="center" vertical="center"/>
      <protection locked="0"/>
    </xf>
    <xf numFmtId="165" fontId="8" fillId="4" borderId="2" xfId="0" applyNumberFormat="1" applyFont="1" applyFill="1" applyBorder="1" applyAlignment="1" applyProtection="1">
      <alignment horizontal="center" vertical="center"/>
      <protection locked="0"/>
    </xf>
    <xf numFmtId="0" fontId="5" fillId="0" borderId="4" xfId="3" applyFont="1" applyBorder="1" applyAlignment="1" applyProtection="1">
      <alignment horizontal="center" vertical="center"/>
    </xf>
    <xf numFmtId="0" fontId="5" fillId="0" borderId="6" xfId="3" applyFont="1" applyBorder="1" applyAlignment="1" applyProtection="1">
      <alignment horizontal="center" vertical="center"/>
    </xf>
    <xf numFmtId="0" fontId="5" fillId="0" borderId="9" xfId="3" applyFont="1" applyBorder="1" applyAlignment="1" applyProtection="1">
      <alignment horizontal="center" vertical="center"/>
    </xf>
    <xf numFmtId="0" fontId="22" fillId="0" borderId="2" xfId="1" applyFont="1" applyBorder="1" applyAlignment="1" applyProtection="1">
      <alignment horizontal="center" vertical="center" wrapText="1"/>
    </xf>
    <xf numFmtId="164" fontId="22" fillId="0" borderId="2" xfId="2" applyNumberFormat="1" applyFont="1" applyBorder="1" applyAlignment="1" applyProtection="1">
      <alignment horizontal="center" vertical="center" wrapText="1"/>
    </xf>
    <xf numFmtId="0" fontId="3" fillId="5" borderId="2" xfId="4" applyFont="1" applyFill="1" applyBorder="1" applyAlignment="1" applyProtection="1">
      <alignment horizontal="center" vertical="center" wrapText="1"/>
    </xf>
    <xf numFmtId="3" fontId="3" fillId="3" borderId="2" xfId="4" applyNumberFormat="1" applyFont="1" applyFill="1" applyBorder="1" applyAlignment="1" applyProtection="1">
      <alignment horizontal="center" vertical="center"/>
    </xf>
    <xf numFmtId="0" fontId="22" fillId="5" borderId="2" xfId="4" applyFont="1" applyFill="1" applyBorder="1" applyAlignment="1" applyProtection="1">
      <alignment horizontal="center" vertical="center" wrapText="1"/>
    </xf>
    <xf numFmtId="0" fontId="6" fillId="5" borderId="2" xfId="4" applyFont="1" applyFill="1" applyBorder="1" applyAlignment="1" applyProtection="1">
      <alignment horizontal="center" vertical="center" wrapText="1"/>
    </xf>
    <xf numFmtId="3" fontId="6" fillId="3" borderId="2" xfId="4" applyNumberFormat="1" applyFont="1" applyFill="1" applyBorder="1" applyAlignment="1" applyProtection="1">
      <alignment horizontal="center" vertical="center"/>
    </xf>
    <xf numFmtId="0" fontId="7" fillId="5" borderId="2" xfId="4" applyFont="1" applyFill="1" applyBorder="1" applyAlignment="1" applyProtection="1">
      <alignment horizontal="center" vertical="center" wrapText="1"/>
    </xf>
    <xf numFmtId="3" fontId="6" fillId="0" borderId="2" xfId="4" applyNumberFormat="1" applyFont="1" applyBorder="1" applyAlignment="1" applyProtection="1">
      <alignment horizontal="center" vertical="center"/>
    </xf>
    <xf numFmtId="0" fontId="7" fillId="3" borderId="2" xfId="1" applyFont="1" applyFill="1" applyBorder="1" applyAlignment="1" applyProtection="1">
      <alignment horizontal="center" vertical="center" wrapText="1"/>
    </xf>
    <xf numFmtId="164" fontId="7" fillId="3" borderId="2" xfId="2" applyNumberFormat="1" applyFont="1" applyFill="1" applyBorder="1" applyAlignment="1" applyProtection="1">
      <alignment horizontal="center" vertical="center" wrapText="1"/>
    </xf>
    <xf numFmtId="0" fontId="7" fillId="3" borderId="2" xfId="4" applyFont="1" applyFill="1" applyBorder="1" applyAlignment="1" applyProtection="1">
      <alignment horizontal="center" vertical="center" wrapText="1"/>
    </xf>
    <xf numFmtId="0" fontId="10" fillId="2" borderId="1" xfId="1" applyFont="1" applyFill="1" applyBorder="1" applyAlignment="1" applyProtection="1">
      <alignment horizontal="center" vertical="center" wrapText="1"/>
      <protection locked="0"/>
    </xf>
    <xf numFmtId="0" fontId="24" fillId="0" borderId="0" xfId="4" applyFont="1" applyAlignment="1" applyProtection="1">
      <alignment horizontal="center" vertical="center"/>
      <protection locked="0"/>
    </xf>
    <xf numFmtId="165" fontId="6" fillId="0" borderId="0" xfId="0" applyNumberFormat="1" applyFont="1" applyProtection="1">
      <protection locked="0"/>
    </xf>
    <xf numFmtId="0" fontId="7" fillId="0" borderId="10" xfId="3" applyFont="1" applyBorder="1" applyAlignment="1" applyProtection="1">
      <alignment horizontal="center" vertical="center"/>
      <protection locked="0"/>
    </xf>
    <xf numFmtId="3" fontId="7" fillId="0" borderId="10" xfId="3" applyNumberFormat="1" applyFont="1" applyBorder="1" applyAlignment="1" applyProtection="1">
      <alignment horizontal="center" vertical="center"/>
      <protection locked="0"/>
    </xf>
    <xf numFmtId="165" fontId="7" fillId="0" borderId="0" xfId="4" applyNumberFormat="1" applyFont="1" applyAlignment="1" applyProtection="1">
      <alignment horizontal="center" vertical="center"/>
      <protection locked="0"/>
    </xf>
    <xf numFmtId="0" fontId="7" fillId="3" borderId="0" xfId="0" applyFont="1" applyFill="1" applyProtection="1">
      <protection locked="0"/>
    </xf>
    <xf numFmtId="165" fontId="6" fillId="4" borderId="2" xfId="2" applyNumberFormat="1" applyFont="1" applyFill="1" applyBorder="1" applyAlignment="1" applyProtection="1">
      <alignment horizontal="center" vertical="center"/>
      <protection locked="0"/>
    </xf>
    <xf numFmtId="0" fontId="7" fillId="0" borderId="4" xfId="1" applyFont="1" applyBorder="1" applyAlignment="1" applyProtection="1">
      <alignment horizontal="center" vertical="center" wrapText="1"/>
      <protection locked="0"/>
    </xf>
    <xf numFmtId="0" fontId="7" fillId="0" borderId="6" xfId="1" applyFont="1" applyBorder="1" applyAlignment="1" applyProtection="1">
      <alignment horizontal="center" vertical="center" wrapText="1"/>
      <protection locked="0"/>
    </xf>
    <xf numFmtId="0" fontId="7" fillId="0" borderId="9" xfId="1" applyFont="1" applyBorder="1" applyAlignment="1" applyProtection="1">
      <alignment horizontal="center" vertical="center" wrapText="1"/>
      <protection locked="0"/>
    </xf>
    <xf numFmtId="0" fontId="7" fillId="3" borderId="0" xfId="1" applyFont="1" applyFill="1" applyAlignment="1" applyProtection="1">
      <alignment vertical="center"/>
      <protection locked="0"/>
    </xf>
    <xf numFmtId="0" fontId="7" fillId="3" borderId="4" xfId="4" applyFont="1" applyFill="1" applyBorder="1" applyAlignment="1" applyProtection="1">
      <alignment horizontal="center" vertical="center"/>
      <protection locked="0"/>
    </xf>
    <xf numFmtId="0" fontId="7" fillId="3" borderId="6" xfId="4" applyFont="1" applyFill="1" applyBorder="1" applyAlignment="1" applyProtection="1">
      <alignment horizontal="center" vertical="center"/>
      <protection locked="0"/>
    </xf>
    <xf numFmtId="0" fontId="7" fillId="3" borderId="9" xfId="4" applyFont="1" applyFill="1" applyBorder="1" applyAlignment="1" applyProtection="1">
      <alignment horizontal="center" vertical="center"/>
      <protection locked="0"/>
    </xf>
    <xf numFmtId="165" fontId="6" fillId="0" borderId="0" xfId="1" applyNumberFormat="1" applyFont="1" applyAlignment="1" applyProtection="1">
      <alignment horizontal="center" vertical="center" wrapText="1"/>
      <protection locked="0"/>
    </xf>
    <xf numFmtId="0" fontId="6" fillId="3" borderId="0" xfId="4" applyFont="1" applyFill="1" applyAlignment="1" applyProtection="1">
      <alignment horizontal="center" vertical="center" wrapText="1"/>
      <protection locked="0"/>
    </xf>
    <xf numFmtId="164" fontId="6" fillId="0" borderId="6" xfId="0" applyNumberFormat="1" applyFont="1" applyBorder="1" applyAlignment="1" applyProtection="1">
      <alignment horizontal="center" vertical="center"/>
      <protection locked="0"/>
    </xf>
    <xf numFmtId="166" fontId="7" fillId="3" borderId="6" xfId="2" applyNumberFormat="1" applyFont="1" applyFill="1" applyBorder="1" applyAlignment="1" applyProtection="1">
      <alignment horizontal="center" vertical="center"/>
      <protection locked="0"/>
    </xf>
    <xf numFmtId="0" fontId="6" fillId="3" borderId="8" xfId="4" applyFont="1" applyFill="1" applyBorder="1" applyAlignment="1" applyProtection="1">
      <alignment horizontal="center" vertical="center" wrapText="1"/>
      <protection locked="0"/>
    </xf>
    <xf numFmtId="3" fontId="7" fillId="3" borderId="8" xfId="4" applyNumberFormat="1" applyFont="1" applyFill="1" applyBorder="1" applyAlignment="1" applyProtection="1">
      <alignment horizontal="center" vertical="center"/>
      <protection locked="0"/>
    </xf>
    <xf numFmtId="166" fontId="7" fillId="3" borderId="8" xfId="2" applyNumberFormat="1" applyFont="1" applyFill="1" applyBorder="1" applyAlignment="1" applyProtection="1">
      <alignment horizontal="center" vertical="center"/>
      <protection locked="0"/>
    </xf>
    <xf numFmtId="166" fontId="7" fillId="3" borderId="0" xfId="2" applyNumberFormat="1" applyFont="1" applyFill="1" applyAlignment="1" applyProtection="1">
      <alignment horizontal="center" vertical="center"/>
      <protection locked="0"/>
    </xf>
    <xf numFmtId="0" fontId="5" fillId="3" borderId="4" xfId="3" applyFont="1" applyFill="1" applyBorder="1" applyAlignment="1" applyProtection="1">
      <alignment horizontal="center" vertical="center"/>
      <protection locked="0"/>
    </xf>
    <xf numFmtId="0" fontId="5" fillId="3" borderId="6" xfId="3" applyFont="1" applyFill="1" applyBorder="1" applyAlignment="1" applyProtection="1">
      <alignment horizontal="center" vertical="center"/>
      <protection locked="0"/>
    </xf>
    <xf numFmtId="0" fontId="5" fillId="3" borderId="9" xfId="3" applyFont="1" applyFill="1" applyBorder="1" applyAlignment="1" applyProtection="1">
      <alignment horizontal="center" vertical="center"/>
      <protection locked="0"/>
    </xf>
    <xf numFmtId="166" fontId="5" fillId="4" borderId="2" xfId="2" applyNumberFormat="1" applyFont="1" applyFill="1" applyBorder="1" applyAlignment="1" applyProtection="1">
      <alignment horizontal="center" vertical="center"/>
      <protection locked="0"/>
    </xf>
    <xf numFmtId="166" fontId="7" fillId="0" borderId="0" xfId="2" applyNumberFormat="1" applyFont="1" applyAlignment="1" applyProtection="1">
      <alignment horizontal="center" vertical="center"/>
      <protection locked="0"/>
    </xf>
    <xf numFmtId="0" fontId="7" fillId="3" borderId="0" xfId="3" applyFont="1" applyFill="1" applyAlignment="1" applyProtection="1">
      <alignment vertical="center" wrapText="1"/>
      <protection locked="0"/>
    </xf>
    <xf numFmtId="0" fontId="5" fillId="3" borderId="4" xfId="3" applyFont="1" applyFill="1" applyBorder="1" applyAlignment="1" applyProtection="1">
      <alignment horizontal="center" vertical="center" wrapText="1"/>
      <protection locked="0"/>
    </xf>
    <xf numFmtId="0" fontId="5" fillId="3" borderId="6" xfId="3" applyFont="1" applyFill="1" applyBorder="1" applyAlignment="1" applyProtection="1">
      <alignment horizontal="center" vertical="center" wrapText="1"/>
      <protection locked="0"/>
    </xf>
    <xf numFmtId="0" fontId="5" fillId="3" borderId="9" xfId="3" applyFont="1" applyFill="1" applyBorder="1" applyAlignment="1" applyProtection="1">
      <alignment horizontal="center" vertical="center" wrapText="1"/>
      <protection locked="0"/>
    </xf>
    <xf numFmtId="0" fontId="7" fillId="0" borderId="0" xfId="3" applyFont="1" applyAlignment="1" applyProtection="1">
      <alignment horizontal="left" vertical="center" wrapText="1"/>
      <protection locked="0"/>
    </xf>
    <xf numFmtId="0" fontId="7" fillId="0" borderId="0" xfId="3" applyFont="1" applyAlignment="1" applyProtection="1">
      <alignment vertical="center" wrapText="1"/>
      <protection locked="0"/>
    </xf>
    <xf numFmtId="165" fontId="8" fillId="2" borderId="2" xfId="0" applyNumberFormat="1" applyFont="1" applyFill="1" applyBorder="1" applyAlignment="1" applyProtection="1">
      <alignment horizontal="center" vertical="center"/>
      <protection locked="0"/>
    </xf>
    <xf numFmtId="0" fontId="7" fillId="0" borderId="4" xfId="3" applyFont="1" applyBorder="1" applyAlignment="1" applyProtection="1">
      <alignment horizontal="center" vertical="center"/>
    </xf>
    <xf numFmtId="0" fontId="7" fillId="0" borderId="6" xfId="3" applyFont="1" applyBorder="1" applyAlignment="1" applyProtection="1">
      <alignment horizontal="center" vertical="center"/>
    </xf>
    <xf numFmtId="0" fontId="7" fillId="0" borderId="9" xfId="3" applyFont="1" applyBorder="1" applyAlignment="1" applyProtection="1">
      <alignment horizontal="center" vertical="center"/>
    </xf>
    <xf numFmtId="0" fontId="6" fillId="0" borderId="2" xfId="3" applyFont="1" applyBorder="1" applyAlignment="1" applyProtection="1">
      <alignment horizontal="center" vertical="center"/>
    </xf>
    <xf numFmtId="0" fontId="7" fillId="3" borderId="2" xfId="3" applyFont="1" applyFill="1" applyBorder="1" applyAlignment="1" applyProtection="1">
      <alignment horizontal="center" vertical="center" wrapText="1"/>
    </xf>
    <xf numFmtId="0" fontId="4" fillId="3" borderId="3" xfId="4" applyFont="1" applyFill="1" applyBorder="1" applyAlignment="1" applyProtection="1">
      <alignment horizontal="center" vertical="center" wrapText="1"/>
    </xf>
    <xf numFmtId="0" fontId="4" fillId="3" borderId="11" xfId="4" applyFont="1" applyFill="1" applyBorder="1" applyAlignment="1" applyProtection="1">
      <alignment horizontal="center" vertical="center" wrapText="1"/>
    </xf>
    <xf numFmtId="0" fontId="4" fillId="3" borderId="12" xfId="4" applyFont="1" applyFill="1" applyBorder="1" applyAlignment="1" applyProtection="1">
      <alignment horizontal="center" vertical="center" wrapText="1"/>
    </xf>
    <xf numFmtId="0" fontId="6" fillId="3" borderId="0" xfId="4" applyFont="1" applyFill="1" applyAlignment="1" applyProtection="1">
      <alignment horizontal="center" vertical="center" wrapText="1"/>
    </xf>
    <xf numFmtId="0" fontId="6" fillId="3" borderId="6" xfId="4" applyFont="1" applyFill="1" applyBorder="1" applyAlignment="1" applyProtection="1">
      <alignment horizontal="center" vertical="center" wrapText="1"/>
    </xf>
    <xf numFmtId="3" fontId="7" fillId="3" borderId="6" xfId="4" applyNumberFormat="1" applyFont="1" applyFill="1" applyBorder="1" applyAlignment="1" applyProtection="1">
      <alignment horizontal="center" vertical="center"/>
    </xf>
    <xf numFmtId="164" fontId="6" fillId="3" borderId="6" xfId="0" applyNumberFormat="1" applyFont="1" applyFill="1" applyBorder="1" applyAlignment="1" applyProtection="1">
      <alignment horizontal="center" vertical="center"/>
    </xf>
    <xf numFmtId="0" fontId="6" fillId="3" borderId="3" xfId="4" applyFont="1" applyFill="1" applyBorder="1" applyAlignment="1" applyProtection="1">
      <alignment horizontal="center" vertical="center" wrapText="1"/>
    </xf>
    <xf numFmtId="0" fontId="6" fillId="3" borderId="11" xfId="4" applyFont="1" applyFill="1" applyBorder="1" applyAlignment="1" applyProtection="1">
      <alignment horizontal="center" vertical="center" wrapText="1"/>
    </xf>
    <xf numFmtId="0" fontId="6" fillId="3" borderId="12" xfId="4" applyFont="1" applyFill="1" applyBorder="1" applyAlignment="1" applyProtection="1">
      <alignment horizontal="center" vertical="center" wrapText="1"/>
    </xf>
    <xf numFmtId="0" fontId="7" fillId="0" borderId="0" xfId="4" applyFont="1" applyAlignment="1" applyProtection="1">
      <alignment horizontal="center" vertical="center" wrapText="1"/>
      <protection locked="0"/>
    </xf>
    <xf numFmtId="0" fontId="8" fillId="3" borderId="4" xfId="1" applyFont="1" applyFill="1" applyBorder="1" applyAlignment="1" applyProtection="1">
      <alignment horizontal="center" vertical="center" wrapText="1"/>
      <protection locked="0"/>
    </xf>
    <xf numFmtId="0" fontId="8" fillId="3" borderId="6" xfId="1" applyFont="1" applyFill="1" applyBorder="1" applyAlignment="1" applyProtection="1">
      <alignment horizontal="center" vertical="center" wrapText="1"/>
      <protection locked="0"/>
    </xf>
    <xf numFmtId="0" fontId="8" fillId="3" borderId="9" xfId="1" applyFont="1" applyFill="1" applyBorder="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5" fillId="0" borderId="2" xfId="4" applyFont="1" applyBorder="1" applyAlignment="1" applyProtection="1">
      <alignment horizontal="center" vertical="center" wrapText="1"/>
      <protection locked="0"/>
    </xf>
    <xf numFmtId="166" fontId="7" fillId="4" borderId="2" xfId="2" applyNumberFormat="1" applyFont="1" applyFill="1" applyBorder="1" applyAlignment="1" applyProtection="1">
      <alignment horizontal="center" vertical="center" wrapText="1"/>
      <protection locked="0"/>
    </xf>
    <xf numFmtId="0" fontId="7" fillId="0" borderId="4" xfId="3" applyFont="1" applyBorder="1" applyAlignment="1" applyProtection="1">
      <alignment horizontal="center" vertical="center" wrapText="1"/>
      <protection locked="0"/>
    </xf>
    <xf numFmtId="0" fontId="7" fillId="0" borderId="9" xfId="3" applyFont="1" applyBorder="1" applyAlignment="1" applyProtection="1">
      <alignment horizontal="center" vertical="center" wrapText="1"/>
      <protection locked="0"/>
    </xf>
    <xf numFmtId="0" fontId="7" fillId="0" borderId="9" xfId="3" applyFont="1" applyBorder="1" applyAlignment="1" applyProtection="1">
      <alignment horizontal="center" vertical="center" wrapText="1"/>
      <protection locked="0"/>
    </xf>
    <xf numFmtId="0" fontId="5" fillId="0" borderId="4" xfId="4" applyFont="1" applyBorder="1" applyAlignment="1" applyProtection="1">
      <alignment horizontal="center" vertical="center" wrapText="1"/>
      <protection locked="0"/>
    </xf>
    <xf numFmtId="0" fontId="5" fillId="0" borderId="6" xfId="4" applyFont="1" applyBorder="1" applyAlignment="1" applyProtection="1">
      <alignment horizontal="center" vertical="center" wrapText="1"/>
      <protection locked="0"/>
    </xf>
    <xf numFmtId="0" fontId="5" fillId="0" borderId="9" xfId="4" applyFont="1" applyBorder="1" applyAlignment="1" applyProtection="1">
      <alignment horizontal="center" vertical="center" wrapText="1"/>
      <protection locked="0"/>
    </xf>
    <xf numFmtId="165" fontId="6" fillId="3" borderId="0" xfId="0" applyNumberFormat="1" applyFont="1" applyFill="1" applyAlignment="1" applyProtection="1">
      <alignment horizontal="center" vertical="center" wrapText="1"/>
      <protection locked="0"/>
    </xf>
    <xf numFmtId="165" fontId="5" fillId="4" borderId="2" xfId="0" applyNumberFormat="1" applyFont="1" applyFill="1" applyBorder="1" applyAlignment="1" applyProtection="1">
      <alignment horizontal="center" vertical="center" wrapText="1"/>
      <protection locked="0"/>
    </xf>
    <xf numFmtId="0" fontId="7" fillId="0" borderId="6" xfId="3" applyFont="1" applyBorder="1" applyAlignment="1" applyProtection="1">
      <alignment horizontal="center" vertical="center" wrapText="1"/>
      <protection locked="0"/>
    </xf>
    <xf numFmtId="165" fontId="7" fillId="4" borderId="2" xfId="0" applyNumberFormat="1" applyFont="1" applyFill="1" applyBorder="1" applyAlignment="1" applyProtection="1">
      <alignment horizontal="center" vertical="center" wrapText="1"/>
      <protection locked="0"/>
    </xf>
    <xf numFmtId="166" fontId="8" fillId="2" borderId="2" xfId="0" applyNumberFormat="1" applyFont="1" applyFill="1" applyBorder="1" applyAlignment="1" applyProtection="1">
      <alignment horizontal="center" vertical="center" wrapText="1"/>
      <protection locked="0"/>
    </xf>
    <xf numFmtId="0" fontId="8" fillId="2" borderId="2" xfId="3" applyFont="1" applyFill="1" applyBorder="1" applyAlignment="1" applyProtection="1">
      <alignment horizontal="center" vertical="center" wrapText="1"/>
      <protection locked="0"/>
    </xf>
    <xf numFmtId="165" fontId="8" fillId="2" borderId="2" xfId="0" applyNumberFormat="1" applyFont="1" applyFill="1" applyBorder="1" applyAlignment="1" applyProtection="1">
      <alignment horizontal="center" vertical="center" wrapText="1"/>
      <protection locked="0"/>
    </xf>
    <xf numFmtId="3" fontId="6" fillId="0" borderId="2" xfId="4" applyNumberFormat="1" applyFont="1" applyBorder="1" applyAlignment="1" applyProtection="1">
      <alignment horizontal="center" vertical="center" wrapText="1"/>
    </xf>
    <xf numFmtId="3" fontId="6" fillId="3" borderId="2" xfId="4" applyNumberFormat="1" applyFont="1" applyFill="1" applyBorder="1" applyAlignment="1" applyProtection="1">
      <alignment horizontal="center" vertical="center" wrapText="1"/>
    </xf>
    <xf numFmtId="0" fontId="25" fillId="3" borderId="0" xfId="0" applyFont="1" applyFill="1" applyAlignment="1" applyProtection="1">
      <alignment horizontal="center" vertical="top" wrapText="1"/>
      <protection locked="0"/>
    </xf>
    <xf numFmtId="0" fontId="26" fillId="3" borderId="4" xfId="0" applyFont="1" applyFill="1" applyBorder="1" applyAlignment="1" applyProtection="1">
      <alignment horizontal="center" vertical="center" wrapText="1"/>
      <protection locked="0"/>
    </xf>
    <xf numFmtId="0" fontId="26" fillId="3" borderId="6" xfId="0" applyFont="1" applyFill="1" applyBorder="1" applyAlignment="1" applyProtection="1">
      <alignment horizontal="center" vertical="center" wrapText="1"/>
      <protection locked="0"/>
    </xf>
    <xf numFmtId="0" fontId="26" fillId="3" borderId="9"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5" fillId="4" borderId="2" xfId="0" applyFont="1" applyFill="1" applyBorder="1" applyAlignment="1" applyProtection="1">
      <alignment horizontal="center" vertical="center" wrapText="1"/>
      <protection locked="0"/>
    </xf>
    <xf numFmtId="168" fontId="4" fillId="4" borderId="2" xfId="0" applyNumberFormat="1" applyFont="1" applyFill="1" applyBorder="1" applyAlignment="1" applyProtection="1">
      <alignment horizontal="center" vertical="center" wrapText="1"/>
      <protection locked="0"/>
    </xf>
    <xf numFmtId="0" fontId="3" fillId="3" borderId="0" xfId="0" applyFont="1" applyFill="1" applyAlignment="1" applyProtection="1">
      <alignment horizontal="center" vertical="top" wrapText="1"/>
      <protection locked="0"/>
    </xf>
    <xf numFmtId="0" fontId="15" fillId="3" borderId="4"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wrapText="1"/>
      <protection locked="0"/>
    </xf>
    <xf numFmtId="0" fontId="15" fillId="3" borderId="9" xfId="0" applyFont="1" applyFill="1" applyBorder="1" applyAlignment="1" applyProtection="1">
      <alignment horizontal="center" vertical="center" wrapText="1"/>
      <protection locked="0"/>
    </xf>
    <xf numFmtId="168" fontId="15" fillId="4" borderId="2" xfId="0" applyNumberFormat="1" applyFont="1" applyFill="1" applyBorder="1" applyAlignment="1" applyProtection="1">
      <alignment horizontal="center" vertical="center" wrapText="1"/>
      <protection locked="0"/>
    </xf>
    <xf numFmtId="168" fontId="6" fillId="4" borderId="2" xfId="0" applyNumberFormat="1" applyFont="1" applyFill="1" applyBorder="1" applyAlignment="1" applyProtection="1">
      <alignment horizontal="center" vertical="center" wrapText="1"/>
      <protection locked="0"/>
    </xf>
    <xf numFmtId="0" fontId="6" fillId="3" borderId="0" xfId="0" applyFont="1" applyFill="1" applyAlignment="1" applyProtection="1">
      <alignment horizontal="center" vertical="top" wrapText="1"/>
      <protection locked="0"/>
    </xf>
    <xf numFmtId="0" fontId="27" fillId="3" borderId="4" xfId="0" applyFont="1" applyFill="1" applyBorder="1" applyAlignment="1" applyProtection="1">
      <alignment horizontal="center" vertical="center" wrapText="1"/>
      <protection locked="0"/>
    </xf>
    <xf numFmtId="0" fontId="27" fillId="3" borderId="6" xfId="0" applyFont="1" applyFill="1" applyBorder="1" applyAlignment="1" applyProtection="1">
      <alignment horizontal="center" vertical="center" wrapText="1"/>
      <protection locked="0"/>
    </xf>
    <xf numFmtId="0" fontId="27" fillId="3" borderId="9" xfId="0" applyFont="1" applyFill="1" applyBorder="1" applyAlignment="1" applyProtection="1">
      <alignment horizontal="center" vertical="center" wrapText="1"/>
      <protection locked="0"/>
    </xf>
    <xf numFmtId="168" fontId="27" fillId="4" borderId="2" xfId="0" applyNumberFormat="1" applyFont="1" applyFill="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168" fontId="7" fillId="4" borderId="2" xfId="0" applyNumberFormat="1" applyFont="1" applyFill="1" applyBorder="1" applyAlignment="1" applyProtection="1">
      <alignment horizontal="center" vertical="center" wrapText="1"/>
      <protection locked="0"/>
    </xf>
    <xf numFmtId="0" fontId="6" fillId="3" borderId="0" xfId="0" applyFont="1" applyFill="1" applyAlignment="1" applyProtection="1">
      <alignment vertical="center" wrapText="1"/>
      <protection locked="0"/>
    </xf>
    <xf numFmtId="0" fontId="27" fillId="2" borderId="0" xfId="0" applyFont="1" applyFill="1" applyAlignment="1" applyProtection="1">
      <alignment horizontal="center" vertical="center" wrapText="1"/>
      <protection locked="0"/>
    </xf>
    <xf numFmtId="0" fontId="27" fillId="2" borderId="13" xfId="0" applyFont="1" applyFill="1" applyBorder="1" applyAlignment="1" applyProtection="1">
      <alignment horizontal="center" vertical="center" wrapText="1"/>
      <protection locked="0"/>
    </xf>
    <xf numFmtId="168" fontId="27" fillId="2" borderId="2" xfId="0" applyNumberFormat="1" applyFont="1" applyFill="1" applyBorder="1" applyAlignment="1" applyProtection="1">
      <alignment horizontal="center" vertical="center" wrapText="1"/>
      <protection locked="0"/>
    </xf>
    <xf numFmtId="0" fontId="3" fillId="3" borderId="0" xfId="0" applyFont="1" applyFill="1" applyAlignment="1" applyProtection="1">
      <alignment vertical="center" wrapText="1"/>
      <protection locked="0"/>
    </xf>
    <xf numFmtId="0" fontId="22" fillId="0" borderId="0" xfId="0" applyFont="1" applyAlignment="1" applyProtection="1">
      <alignment horizontal="center" vertical="center" wrapText="1"/>
      <protection locked="0"/>
    </xf>
    <xf numFmtId="0" fontId="15" fillId="3" borderId="2" xfId="0" applyFont="1" applyFill="1" applyBorder="1" applyAlignment="1" applyProtection="1">
      <alignment horizontal="center" vertical="center" wrapText="1"/>
    </xf>
    <xf numFmtId="3" fontId="4" fillId="3" borderId="2" xfId="0" applyNumberFormat="1" applyFont="1" applyFill="1" applyBorder="1" applyAlignment="1" applyProtection="1">
      <alignment horizontal="center" vertical="center" wrapText="1"/>
    </xf>
    <xf numFmtId="165" fontId="4" fillId="3" borderId="2" xfId="0" applyNumberFormat="1" applyFont="1" applyFill="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28" fillId="0" borderId="0" xfId="1" applyFont="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166" fontId="7" fillId="4" borderId="2" xfId="0" applyNumberFormat="1" applyFont="1" applyFill="1" applyBorder="1" applyAlignment="1" applyProtection="1">
      <alignment horizontal="center" vertical="center" wrapText="1"/>
      <protection locked="0"/>
    </xf>
    <xf numFmtId="166" fontId="7" fillId="0" borderId="6" xfId="0" applyNumberFormat="1" applyFont="1" applyBorder="1" applyAlignment="1" applyProtection="1">
      <alignment horizontal="center" vertical="center" wrapText="1"/>
      <protection locked="0"/>
    </xf>
    <xf numFmtId="166" fontId="5" fillId="4" borderId="2" xfId="0" applyNumberFormat="1" applyFont="1" applyFill="1" applyBorder="1" applyAlignment="1" applyProtection="1">
      <alignment horizontal="center" vertical="center" wrapText="1"/>
      <protection locked="0"/>
    </xf>
    <xf numFmtId="166" fontId="5" fillId="0" borderId="0" xfId="0" applyNumberFormat="1" applyFont="1" applyAlignment="1" applyProtection="1">
      <alignment horizontal="center" vertical="center" wrapText="1"/>
      <protection locked="0"/>
    </xf>
    <xf numFmtId="0" fontId="5" fillId="0" borderId="2" xfId="0" applyFont="1" applyBorder="1" applyAlignment="1" applyProtection="1">
      <alignment horizontal="center" vertical="center" wrapText="1"/>
    </xf>
    <xf numFmtId="0" fontId="7" fillId="0" borderId="2" xfId="0" applyFont="1" applyBorder="1" applyAlignment="1" applyProtection="1">
      <alignment horizontal="left" vertical="center" wrapText="1"/>
    </xf>
    <xf numFmtId="0" fontId="7" fillId="0" borderId="6" xfId="0" applyFont="1" applyBorder="1" applyAlignment="1" applyProtection="1">
      <alignment horizontal="left" vertical="center" wrapText="1"/>
    </xf>
    <xf numFmtId="0" fontId="5" fillId="0" borderId="2" xfId="0" applyFont="1" applyBorder="1" applyAlignment="1" applyProtection="1">
      <alignment horizontal="left" vertical="center" wrapText="1"/>
    </xf>
    <xf numFmtId="0" fontId="5" fillId="0" borderId="0" xfId="0" applyFont="1" applyAlignment="1" applyProtection="1">
      <alignment horizontal="left" vertical="center" wrapText="1"/>
    </xf>
    <xf numFmtId="0" fontId="6" fillId="0" borderId="0" xfId="0" applyFont="1" applyAlignment="1" applyProtection="1">
      <alignment wrapText="1"/>
    </xf>
    <xf numFmtId="0" fontId="29" fillId="0" borderId="2" xfId="0" applyFont="1" applyBorder="1" applyAlignment="1" applyProtection="1">
      <alignment horizontal="center" vertical="center" wrapText="1"/>
    </xf>
  </cellXfs>
  <cellStyles count="5">
    <cellStyle name="Normal" xfId="0" builtinId="0"/>
    <cellStyle name="Normal_FICHA ACABADOS" xfId="3" xr:uid="{05DBB385-CBE0-4AEB-A125-9BC347DC965A}"/>
    <cellStyle name="Normal_ficha encuadernacion" xfId="4" xr:uid="{C0B18179-8E9A-4C98-A7C5-CD5DDD145BDA}"/>
    <cellStyle name="Normal_FICHA IMPRESION" xfId="1" xr:uid="{5CCC0997-60A8-4790-A107-2A6BA5FA9053}"/>
    <cellStyle name="Normal_FICHAPREIMPRESION" xfId="2" xr:uid="{D9FF55A1-A1BE-492D-8482-FAC9B1CEBE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4A2FD-8602-456A-A047-89E67EBDB218}">
  <dimension ref="A1:F11"/>
  <sheetViews>
    <sheetView workbookViewId="0">
      <selection activeCell="E14" sqref="E14"/>
    </sheetView>
  </sheetViews>
  <sheetFormatPr baseColWidth="10" defaultRowHeight="14.5" x14ac:dyDescent="0.35"/>
  <cols>
    <col min="1" max="1" width="10.90625" style="29"/>
    <col min="2" max="2" width="16.453125" style="29" customWidth="1"/>
    <col min="3" max="4" width="17.81640625" style="29" customWidth="1"/>
    <col min="5" max="5" width="17.54296875" style="29" customWidth="1"/>
    <col min="6" max="6" width="22.26953125" style="40" customWidth="1"/>
    <col min="7" max="16384" width="10.90625" style="29"/>
  </cols>
  <sheetData>
    <row r="1" spans="1:6" ht="21" x14ac:dyDescent="0.35">
      <c r="A1" s="27" t="s">
        <v>0</v>
      </c>
      <c r="B1" s="28"/>
      <c r="C1" s="28"/>
      <c r="D1" s="28"/>
      <c r="E1" s="28"/>
      <c r="F1" s="28"/>
    </row>
    <row r="2" spans="1:6" ht="16" x14ac:dyDescent="0.4">
      <c r="A2" s="30"/>
      <c r="B2" s="31"/>
      <c r="C2" s="31"/>
      <c r="D2" s="31"/>
      <c r="E2" s="31"/>
      <c r="F2" s="32"/>
    </row>
    <row r="3" spans="1:6" ht="92.5" x14ac:dyDescent="0.35">
      <c r="A3" s="33" t="s">
        <v>1</v>
      </c>
      <c r="B3" s="33" t="s">
        <v>2</v>
      </c>
      <c r="C3" s="33" t="s">
        <v>3</v>
      </c>
      <c r="D3" s="33" t="s">
        <v>4</v>
      </c>
      <c r="E3" s="1" t="s">
        <v>5</v>
      </c>
      <c r="F3" s="2" t="s">
        <v>6</v>
      </c>
    </row>
    <row r="4" spans="1:6" ht="37" x14ac:dyDescent="0.4">
      <c r="A4" s="33" t="s">
        <v>7</v>
      </c>
      <c r="B4" s="33">
        <v>10</v>
      </c>
      <c r="C4" s="7">
        <v>3.3</v>
      </c>
      <c r="D4" s="7"/>
      <c r="E4" s="34">
        <f t="shared" ref="E4:E10" si="0">B4*D4</f>
        <v>0</v>
      </c>
      <c r="F4" s="35">
        <f>B4*D4</f>
        <v>0</v>
      </c>
    </row>
    <row r="5" spans="1:6" ht="18.5" x14ac:dyDescent="0.4">
      <c r="A5" s="33" t="s">
        <v>8</v>
      </c>
      <c r="B5" s="33">
        <v>20</v>
      </c>
      <c r="C5" s="7">
        <v>3.3</v>
      </c>
      <c r="D5" s="7"/>
      <c r="E5" s="34">
        <f t="shared" si="0"/>
        <v>0</v>
      </c>
      <c r="F5" s="35">
        <f>B5*D5</f>
        <v>0</v>
      </c>
    </row>
    <row r="6" spans="1:6" ht="18.5" x14ac:dyDescent="0.4">
      <c r="A6" s="33" t="s">
        <v>9</v>
      </c>
      <c r="B6" s="33">
        <v>30</v>
      </c>
      <c r="C6" s="7">
        <v>3.4</v>
      </c>
      <c r="D6" s="7"/>
      <c r="E6" s="34">
        <f t="shared" si="0"/>
        <v>0</v>
      </c>
      <c r="F6" s="35">
        <f t="shared" ref="F5:F10" si="1">B6*D6</f>
        <v>0</v>
      </c>
    </row>
    <row r="7" spans="1:6" ht="18.5" x14ac:dyDescent="0.4">
      <c r="A7" s="33" t="s">
        <v>10</v>
      </c>
      <c r="B7" s="33">
        <v>5</v>
      </c>
      <c r="C7" s="7">
        <v>3.9</v>
      </c>
      <c r="D7" s="7"/>
      <c r="E7" s="34">
        <f t="shared" si="0"/>
        <v>0</v>
      </c>
      <c r="F7" s="35">
        <f t="shared" si="1"/>
        <v>0</v>
      </c>
    </row>
    <row r="8" spans="1:6" ht="18.5" x14ac:dyDescent="0.4">
      <c r="A8" s="33" t="s">
        <v>11</v>
      </c>
      <c r="B8" s="33">
        <v>50</v>
      </c>
      <c r="C8" s="7">
        <v>3.9</v>
      </c>
      <c r="D8" s="7"/>
      <c r="E8" s="34">
        <f t="shared" si="0"/>
        <v>0</v>
      </c>
      <c r="F8" s="35">
        <f t="shared" si="1"/>
        <v>0</v>
      </c>
    </row>
    <row r="9" spans="1:6" ht="18.5" x14ac:dyDescent="0.4">
      <c r="A9" s="33" t="s">
        <v>12</v>
      </c>
      <c r="B9" s="33">
        <v>40</v>
      </c>
      <c r="C9" s="7">
        <v>4.4000000000000004</v>
      </c>
      <c r="D9" s="7"/>
      <c r="E9" s="34">
        <f t="shared" si="0"/>
        <v>0</v>
      </c>
      <c r="F9" s="35">
        <f t="shared" si="1"/>
        <v>0</v>
      </c>
    </row>
    <row r="10" spans="1:6" ht="18.5" x14ac:dyDescent="0.4">
      <c r="A10" s="33" t="s">
        <v>13</v>
      </c>
      <c r="B10" s="33">
        <v>10</v>
      </c>
      <c r="C10" s="7">
        <v>7.3</v>
      </c>
      <c r="D10" s="7"/>
      <c r="E10" s="34">
        <f t="shared" si="0"/>
        <v>0</v>
      </c>
      <c r="F10" s="35">
        <f t="shared" si="1"/>
        <v>0</v>
      </c>
    </row>
    <row r="11" spans="1:6" ht="21" x14ac:dyDescent="0.55000000000000004">
      <c r="A11" s="36" t="s">
        <v>14</v>
      </c>
      <c r="B11" s="37"/>
      <c r="C11" s="37"/>
      <c r="D11" s="37"/>
      <c r="E11" s="38"/>
      <c r="F11" s="39">
        <f>SUM(F4:F10)</f>
        <v>0</v>
      </c>
    </row>
  </sheetData>
  <sheetProtection algorithmName="SHA-512" hashValue="nGAjD/y8JUu3n7cJL2cjEB1uqpug8kS8CxGQXO4BLG0FjT5hWHgMYkM22NmeND84i0AorVdT/hBEPlqP5ybpeQ==" saltValue="xVM6FjLMm7ejmWQ4ucm8nA==" spinCount="100000" sheet="1" objects="1" scenarios="1" selectLockedCells="1"/>
  <mergeCells count="2">
    <mergeCell ref="A1:F1"/>
    <mergeCell ref="A11:E11"/>
  </mergeCells>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BF67A-87C4-4A11-BB67-32149DA8370F}">
  <dimension ref="A1:F31"/>
  <sheetViews>
    <sheetView topLeftCell="A5" workbookViewId="0">
      <selection activeCell="G14" sqref="G14"/>
    </sheetView>
  </sheetViews>
  <sheetFormatPr baseColWidth="10" defaultRowHeight="14.5" x14ac:dyDescent="0.35"/>
  <cols>
    <col min="1" max="1" width="25.453125" style="62" customWidth="1"/>
    <col min="2" max="2" width="20.26953125" style="62" customWidth="1"/>
    <col min="3" max="3" width="19" style="62" customWidth="1"/>
    <col min="4" max="4" width="21.81640625" style="62" customWidth="1"/>
    <col min="5" max="5" width="20.26953125" style="62" customWidth="1"/>
    <col min="6" max="6" width="19.26953125" style="62" customWidth="1"/>
    <col min="7" max="16384" width="10.90625" style="29"/>
  </cols>
  <sheetData>
    <row r="1" spans="1:6" ht="29.5" x14ac:dyDescent="0.35">
      <c r="A1" s="42" t="s">
        <v>15</v>
      </c>
      <c r="B1" s="43"/>
      <c r="C1" s="43"/>
      <c r="D1" s="43"/>
      <c r="E1" s="43"/>
      <c r="F1" s="43"/>
    </row>
    <row r="2" spans="1:6" ht="15" x14ac:dyDescent="0.35">
      <c r="A2" s="44"/>
      <c r="B2" s="44"/>
      <c r="C2" s="44"/>
      <c r="D2" s="44"/>
      <c r="E2" s="44"/>
      <c r="F2" s="45"/>
    </row>
    <row r="3" spans="1:6" ht="24.5" x14ac:dyDescent="0.35">
      <c r="A3" s="46" t="s">
        <v>16</v>
      </c>
      <c r="B3" s="47"/>
      <c r="C3" s="47"/>
      <c r="D3" s="47"/>
      <c r="E3" s="47"/>
      <c r="F3" s="47"/>
    </row>
    <row r="4" spans="1:6" ht="15" x14ac:dyDescent="0.35">
      <c r="A4" s="44"/>
      <c r="B4" s="44"/>
      <c r="C4" s="44"/>
      <c r="D4" s="44"/>
      <c r="E4" s="44"/>
      <c r="F4" s="45"/>
    </row>
    <row r="5" spans="1:6" ht="64" x14ac:dyDescent="0.35">
      <c r="A5" s="63" t="s">
        <v>17</v>
      </c>
      <c r="B5" s="63" t="s">
        <v>18</v>
      </c>
      <c r="C5" s="64" t="s">
        <v>19</v>
      </c>
      <c r="D5" s="3" t="s">
        <v>20</v>
      </c>
      <c r="E5" s="3" t="s">
        <v>21</v>
      </c>
      <c r="F5" s="4" t="s">
        <v>22</v>
      </c>
    </row>
    <row r="6" spans="1:6" ht="16" x14ac:dyDescent="0.35">
      <c r="A6" s="65" t="s">
        <v>23</v>
      </c>
      <c r="B6" s="66">
        <v>5</v>
      </c>
      <c r="C6" s="67">
        <v>65</v>
      </c>
      <c r="D6" s="7"/>
      <c r="E6" s="49">
        <f>B6*D6</f>
        <v>0</v>
      </c>
      <c r="F6" s="50">
        <f>B6*D6</f>
        <v>0</v>
      </c>
    </row>
    <row r="7" spans="1:6" ht="16" x14ac:dyDescent="0.35">
      <c r="A7" s="65" t="s">
        <v>24</v>
      </c>
      <c r="B7" s="68">
        <v>50</v>
      </c>
      <c r="C7" s="67">
        <v>125</v>
      </c>
      <c r="D7" s="7"/>
      <c r="E7" s="49">
        <f t="shared" ref="E7" si="0">B7*D7</f>
        <v>0</v>
      </c>
      <c r="F7" s="50">
        <f>B7*D7</f>
        <v>0</v>
      </c>
    </row>
    <row r="8" spans="1:6" ht="18.5" x14ac:dyDescent="0.35">
      <c r="A8" s="69" t="s">
        <v>25</v>
      </c>
      <c r="B8" s="70">
        <f>SUM(B6:B7)</f>
        <v>55</v>
      </c>
      <c r="C8" s="71" t="s">
        <v>26</v>
      </c>
      <c r="D8" s="10" t="s">
        <v>26</v>
      </c>
      <c r="E8" s="51">
        <f>SUM(E6:E7)</f>
        <v>0</v>
      </c>
      <c r="F8" s="52">
        <f>SUM(F6:F7)</f>
        <v>0</v>
      </c>
    </row>
    <row r="9" spans="1:6" ht="16" x14ac:dyDescent="0.35">
      <c r="A9" s="72" t="s">
        <v>27</v>
      </c>
      <c r="B9" s="72"/>
      <c r="C9" s="72"/>
      <c r="D9" s="72"/>
      <c r="E9" s="72"/>
      <c r="F9" s="72"/>
    </row>
    <row r="10" spans="1:6" ht="16" x14ac:dyDescent="0.4">
      <c r="A10" s="44"/>
      <c r="B10" s="53"/>
      <c r="C10" s="44"/>
      <c r="D10" s="44"/>
      <c r="E10" s="44"/>
      <c r="F10" s="54"/>
    </row>
    <row r="11" spans="1:6" ht="64" x14ac:dyDescent="0.35">
      <c r="A11" s="73" t="s">
        <v>28</v>
      </c>
      <c r="B11" s="63" t="s">
        <v>2</v>
      </c>
      <c r="C11" s="64" t="s">
        <v>19</v>
      </c>
      <c r="D11" s="3" t="s">
        <v>29</v>
      </c>
      <c r="E11" s="5" t="s">
        <v>21</v>
      </c>
      <c r="F11" s="6" t="s">
        <v>30</v>
      </c>
    </row>
    <row r="12" spans="1:6" ht="18.5" x14ac:dyDescent="0.35">
      <c r="A12" s="73"/>
      <c r="B12" s="74">
        <v>425</v>
      </c>
      <c r="C12" s="67">
        <v>16</v>
      </c>
      <c r="D12" s="7"/>
      <c r="E12" s="55">
        <f>B12*D12</f>
        <v>0</v>
      </c>
      <c r="F12" s="56">
        <f>B12*D12</f>
        <v>0</v>
      </c>
    </row>
    <row r="13" spans="1:6" ht="16" x14ac:dyDescent="0.4">
      <c r="A13" s="44"/>
      <c r="B13" s="44"/>
      <c r="C13" s="44"/>
      <c r="D13" s="44"/>
      <c r="E13" s="44"/>
      <c r="F13" s="54"/>
    </row>
    <row r="14" spans="1:6" ht="96" x14ac:dyDescent="0.35">
      <c r="A14" s="63" t="s">
        <v>31</v>
      </c>
      <c r="B14" s="63" t="s">
        <v>32</v>
      </c>
      <c r="C14" s="64" t="s">
        <v>33</v>
      </c>
      <c r="D14" s="3" t="s">
        <v>34</v>
      </c>
      <c r="E14" s="3" t="s">
        <v>35</v>
      </c>
      <c r="F14" s="8" t="s">
        <v>36</v>
      </c>
    </row>
    <row r="15" spans="1:6" ht="16" x14ac:dyDescent="0.4">
      <c r="A15" s="75" t="s">
        <v>37</v>
      </c>
      <c r="B15" s="68">
        <v>3</v>
      </c>
      <c r="C15" s="67">
        <v>4.9000000000000004</v>
      </c>
      <c r="D15" s="7"/>
      <c r="E15" s="34">
        <f>B15*D15*4</f>
        <v>0</v>
      </c>
      <c r="F15" s="35">
        <f>B15*D15*4</f>
        <v>0</v>
      </c>
    </row>
    <row r="16" spans="1:6" ht="16" x14ac:dyDescent="0.4">
      <c r="A16" s="75" t="s">
        <v>38</v>
      </c>
      <c r="B16" s="68">
        <v>8</v>
      </c>
      <c r="C16" s="67">
        <v>4.5999999999999996</v>
      </c>
      <c r="D16" s="7"/>
      <c r="E16" s="34">
        <f>B16*D16*4</f>
        <v>0</v>
      </c>
      <c r="F16" s="35">
        <f t="shared" ref="F16:F18" si="1">B16*D16*4</f>
        <v>0</v>
      </c>
    </row>
    <row r="17" spans="1:6" ht="16" x14ac:dyDescent="0.4">
      <c r="A17" s="75" t="s">
        <v>39</v>
      </c>
      <c r="B17" s="68">
        <v>14</v>
      </c>
      <c r="C17" s="67">
        <v>4.4000000000000004</v>
      </c>
      <c r="D17" s="7"/>
      <c r="E17" s="34">
        <f>B17*D17*4</f>
        <v>0</v>
      </c>
      <c r="F17" s="35">
        <f t="shared" si="1"/>
        <v>0</v>
      </c>
    </row>
    <row r="18" spans="1:6" ht="16" x14ac:dyDescent="0.4">
      <c r="A18" s="75" t="s">
        <v>40</v>
      </c>
      <c r="B18" s="68">
        <v>25</v>
      </c>
      <c r="C18" s="67">
        <v>4.4000000000000004</v>
      </c>
      <c r="D18" s="7"/>
      <c r="E18" s="34">
        <f>B18*D18*4</f>
        <v>0</v>
      </c>
      <c r="F18" s="35">
        <f t="shared" si="1"/>
        <v>0</v>
      </c>
    </row>
    <row r="19" spans="1:6" ht="18.5" x14ac:dyDescent="0.35">
      <c r="A19" s="69" t="s">
        <v>25</v>
      </c>
      <c r="B19" s="76">
        <f>SUM(B15:B18)</f>
        <v>50</v>
      </c>
      <c r="C19" s="77" t="s">
        <v>26</v>
      </c>
      <c r="D19" s="11" t="s">
        <v>26</v>
      </c>
      <c r="E19" s="57">
        <f>SUM(E15:E18)</f>
        <v>0</v>
      </c>
      <c r="F19" s="56">
        <f>SUM(F15:F18)</f>
        <v>0</v>
      </c>
    </row>
    <row r="20" spans="1:6" ht="16" x14ac:dyDescent="0.4">
      <c r="A20" s="44"/>
      <c r="B20" s="44"/>
      <c r="C20" s="44"/>
      <c r="D20" s="44"/>
      <c r="E20" s="44"/>
      <c r="F20" s="54"/>
    </row>
    <row r="21" spans="1:6" ht="96" x14ac:dyDescent="0.35">
      <c r="A21" s="63" t="s">
        <v>41</v>
      </c>
      <c r="B21" s="63" t="s">
        <v>32</v>
      </c>
      <c r="C21" s="64" t="s">
        <v>42</v>
      </c>
      <c r="D21" s="3" t="s">
        <v>34</v>
      </c>
      <c r="E21" s="5" t="s">
        <v>43</v>
      </c>
      <c r="F21" s="58" t="s">
        <v>44</v>
      </c>
    </row>
    <row r="22" spans="1:6" ht="16" x14ac:dyDescent="0.35">
      <c r="A22" s="75" t="s">
        <v>37</v>
      </c>
      <c r="B22" s="68">
        <v>11</v>
      </c>
      <c r="C22" s="67">
        <v>4</v>
      </c>
      <c r="D22" s="7"/>
      <c r="E22" s="34">
        <f>B22*D22*8</f>
        <v>0</v>
      </c>
      <c r="F22" s="59">
        <f>B22*D22*8</f>
        <v>0</v>
      </c>
    </row>
    <row r="23" spans="1:6" ht="16" x14ac:dyDescent="0.35">
      <c r="A23" s="75" t="s">
        <v>38</v>
      </c>
      <c r="B23" s="66">
        <v>34</v>
      </c>
      <c r="C23" s="67">
        <v>3.7</v>
      </c>
      <c r="D23" s="7"/>
      <c r="E23" s="34">
        <f>B23*D23*8</f>
        <v>0</v>
      </c>
      <c r="F23" s="59">
        <f t="shared" ref="F23:F25" si="2">B23*D23*8</f>
        <v>0</v>
      </c>
    </row>
    <row r="24" spans="1:6" ht="16" x14ac:dyDescent="0.35">
      <c r="A24" s="75" t="s">
        <v>39</v>
      </c>
      <c r="B24" s="66">
        <v>115</v>
      </c>
      <c r="C24" s="67">
        <v>3.5</v>
      </c>
      <c r="D24" s="7"/>
      <c r="E24" s="34">
        <f>B24*D24*8</f>
        <v>0</v>
      </c>
      <c r="F24" s="59">
        <f>B24*D24*8</f>
        <v>0</v>
      </c>
    </row>
    <row r="25" spans="1:6" ht="16" x14ac:dyDescent="0.35">
      <c r="A25" s="75" t="s">
        <v>45</v>
      </c>
      <c r="B25" s="66">
        <v>60</v>
      </c>
      <c r="C25" s="67">
        <v>3.3</v>
      </c>
      <c r="D25" s="7"/>
      <c r="E25" s="34">
        <f>B25*D25*8</f>
        <v>0</v>
      </c>
      <c r="F25" s="59">
        <f t="shared" si="2"/>
        <v>0</v>
      </c>
    </row>
    <row r="26" spans="1:6" ht="18.5" x14ac:dyDescent="0.35">
      <c r="A26" s="69" t="s">
        <v>25</v>
      </c>
      <c r="B26" s="76">
        <f>SUM(B22:B25)</f>
        <v>220</v>
      </c>
      <c r="C26" s="77" t="s">
        <v>26</v>
      </c>
      <c r="D26" s="11" t="s">
        <v>26</v>
      </c>
      <c r="E26" s="57">
        <f>SUM(E22:E25)</f>
        <v>0</v>
      </c>
      <c r="F26" s="56">
        <f>SUM(F22:F25)</f>
        <v>0</v>
      </c>
    </row>
    <row r="27" spans="1:6" ht="16" x14ac:dyDescent="0.35">
      <c r="A27" s="44"/>
      <c r="B27" s="44"/>
      <c r="C27" s="44"/>
      <c r="D27" s="44"/>
      <c r="E27" s="44"/>
      <c r="F27" s="9"/>
    </row>
    <row r="28" spans="1:6" ht="21" x14ac:dyDescent="0.35">
      <c r="A28" s="78" t="s">
        <v>46</v>
      </c>
      <c r="B28" s="79"/>
      <c r="C28" s="79"/>
      <c r="D28" s="80"/>
      <c r="E28" s="44"/>
      <c r="F28" s="81">
        <v>201429.8</v>
      </c>
    </row>
    <row r="29" spans="1:6" ht="15" x14ac:dyDescent="0.35">
      <c r="A29" s="44"/>
      <c r="B29" s="44"/>
      <c r="C29" s="44"/>
      <c r="D29" s="44"/>
      <c r="E29" s="44"/>
      <c r="F29" s="44"/>
    </row>
    <row r="30" spans="1:6" ht="21" x14ac:dyDescent="0.35">
      <c r="A30" s="60" t="s">
        <v>47</v>
      </c>
      <c r="B30" s="60"/>
      <c r="C30" s="60"/>
      <c r="D30" s="60"/>
      <c r="E30" s="44"/>
      <c r="F30" s="61">
        <f>SUM(F8+F12+F19+F26)</f>
        <v>0</v>
      </c>
    </row>
    <row r="31" spans="1:6" ht="15" x14ac:dyDescent="0.35">
      <c r="A31" s="44"/>
      <c r="B31" s="44"/>
      <c r="C31" s="44"/>
      <c r="D31" s="44"/>
      <c r="E31" s="44"/>
      <c r="F31" s="44"/>
    </row>
  </sheetData>
  <sheetProtection algorithmName="SHA-512" hashValue="lC1aQ6E6i0YKJ5PwzbQchLEQslm+Ns+tbVgZvtfvEb4m1Tqh4Wq0IUlLjYHXzUh4eBVl5F6muhYVhmCs68HK3Q==" saltValue="hP0NR7t5H26PD9iay2o0Og==" spinCount="100000" sheet="1" objects="1" scenarios="1" selectLockedCells="1"/>
  <mergeCells count="6">
    <mergeCell ref="A30:D30"/>
    <mergeCell ref="A1:F1"/>
    <mergeCell ref="A3:F3"/>
    <mergeCell ref="A9:F9"/>
    <mergeCell ref="A11:A12"/>
    <mergeCell ref="A28:D28"/>
  </mergeCells>
  <dataValidations count="1">
    <dataValidation type="decimal" operator="greaterThanOrEqual" allowBlank="1" showInputMessage="1" showErrorMessage="1" error="Por favor introduzca su tarifa, sólo números." sqref="F27 C15:E18 C6:F7 C22:E25" xr:uid="{21182E4B-6708-4DF1-A1F4-A0AE5C0E49C7}">
      <formula1>0</formula1>
    </dataValidation>
  </dataValidations>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4D020-0A64-4703-96F5-A315371E85B2}">
  <dimension ref="A1:E43"/>
  <sheetViews>
    <sheetView topLeftCell="A11" workbookViewId="0">
      <selection activeCell="D37" sqref="D37"/>
    </sheetView>
  </sheetViews>
  <sheetFormatPr baseColWidth="10" defaultRowHeight="14.5" x14ac:dyDescent="0.35"/>
  <cols>
    <col min="1" max="5" width="26.26953125" style="62" customWidth="1"/>
    <col min="6" max="16384" width="10.90625" style="29"/>
  </cols>
  <sheetData>
    <row r="1" spans="1:5" ht="29.5" x14ac:dyDescent="0.35">
      <c r="A1" s="42" t="s">
        <v>48</v>
      </c>
      <c r="B1" s="43"/>
      <c r="C1" s="43"/>
      <c r="D1" s="43"/>
      <c r="E1" s="43"/>
    </row>
    <row r="2" spans="1:5" ht="16" x14ac:dyDescent="0.35">
      <c r="A2" s="82"/>
      <c r="B2" s="13"/>
      <c r="C2" s="83"/>
      <c r="D2" s="83"/>
      <c r="E2" s="82"/>
    </row>
    <row r="3" spans="1:5" ht="18.5" x14ac:dyDescent="0.35">
      <c r="A3" s="100" t="s">
        <v>49</v>
      </c>
      <c r="B3" s="101"/>
      <c r="C3" s="101"/>
      <c r="D3" s="101"/>
      <c r="E3" s="102"/>
    </row>
    <row r="4" spans="1:5" ht="16" x14ac:dyDescent="0.35">
      <c r="A4" s="82"/>
      <c r="B4" s="82"/>
      <c r="C4" s="82"/>
      <c r="D4" s="82"/>
      <c r="E4" s="82"/>
    </row>
    <row r="5" spans="1:5" ht="48" x14ac:dyDescent="0.35">
      <c r="A5" s="63" t="s">
        <v>50</v>
      </c>
      <c r="B5" s="63" t="s">
        <v>51</v>
      </c>
      <c r="C5" s="63" t="s">
        <v>52</v>
      </c>
      <c r="D5" s="48" t="s">
        <v>53</v>
      </c>
      <c r="E5" s="84" t="s">
        <v>54</v>
      </c>
    </row>
    <row r="6" spans="1:5" ht="16" x14ac:dyDescent="0.35">
      <c r="A6" s="103" t="s">
        <v>55</v>
      </c>
      <c r="B6" s="104">
        <v>18</v>
      </c>
      <c r="C6" s="67">
        <v>16.5</v>
      </c>
      <c r="D6" s="7"/>
      <c r="E6" s="85">
        <f>B6*D6</f>
        <v>0</v>
      </c>
    </row>
    <row r="7" spans="1:5" ht="16" x14ac:dyDescent="0.35">
      <c r="A7" s="105" t="s">
        <v>56</v>
      </c>
      <c r="B7" s="104">
        <v>70</v>
      </c>
      <c r="C7" s="67">
        <v>4.2</v>
      </c>
      <c r="D7" s="7"/>
      <c r="E7" s="85">
        <f t="shared" ref="E7:E8" si="0">B7*D7</f>
        <v>0</v>
      </c>
    </row>
    <row r="8" spans="1:5" ht="16" x14ac:dyDescent="0.35">
      <c r="A8" s="103" t="s">
        <v>57</v>
      </c>
      <c r="B8" s="104">
        <v>37</v>
      </c>
      <c r="C8" s="67">
        <v>14.5</v>
      </c>
      <c r="D8" s="7"/>
      <c r="E8" s="85">
        <f t="shared" si="0"/>
        <v>0</v>
      </c>
    </row>
    <row r="9" spans="1:5" ht="16" x14ac:dyDescent="0.35">
      <c r="A9" s="63" t="s">
        <v>25</v>
      </c>
      <c r="B9" s="106" t="s">
        <v>26</v>
      </c>
      <c r="C9" s="106" t="s">
        <v>26</v>
      </c>
      <c r="D9" s="14"/>
      <c r="E9" s="86">
        <f>SUM(E6:E8)</f>
        <v>0</v>
      </c>
    </row>
    <row r="10" spans="1:5" ht="16" x14ac:dyDescent="0.35">
      <c r="A10" s="107" t="s">
        <v>58</v>
      </c>
      <c r="B10" s="107"/>
      <c r="C10" s="107"/>
      <c r="D10" s="107"/>
      <c r="E10" s="107"/>
    </row>
    <row r="11" spans="1:5" ht="16" x14ac:dyDescent="0.35">
      <c r="A11" s="87"/>
      <c r="B11" s="88"/>
      <c r="C11" s="13"/>
      <c r="D11" s="13"/>
      <c r="E11" s="89"/>
    </row>
    <row r="12" spans="1:5" ht="18.5" x14ac:dyDescent="0.35">
      <c r="A12" s="100" t="s">
        <v>59</v>
      </c>
      <c r="B12" s="101"/>
      <c r="C12" s="101"/>
      <c r="D12" s="101"/>
      <c r="E12" s="102"/>
    </row>
    <row r="13" spans="1:5" ht="16" x14ac:dyDescent="0.35">
      <c r="A13" s="82"/>
      <c r="B13" s="82"/>
      <c r="C13" s="82"/>
      <c r="D13" s="82"/>
      <c r="E13" s="82"/>
    </row>
    <row r="14" spans="1:5" ht="48" x14ac:dyDescent="0.35">
      <c r="A14" s="63" t="s">
        <v>50</v>
      </c>
      <c r="B14" s="63" t="s">
        <v>51</v>
      </c>
      <c r="C14" s="63" t="s">
        <v>52</v>
      </c>
      <c r="D14" s="48" t="s">
        <v>53</v>
      </c>
      <c r="E14" s="84" t="s">
        <v>60</v>
      </c>
    </row>
    <row r="15" spans="1:5" ht="16" x14ac:dyDescent="0.35">
      <c r="A15" s="65" t="s">
        <v>17</v>
      </c>
      <c r="B15" s="65">
        <v>17</v>
      </c>
      <c r="C15" s="67">
        <v>16</v>
      </c>
      <c r="D15" s="7"/>
      <c r="E15" s="85">
        <f>B15*D15</f>
        <v>0</v>
      </c>
    </row>
    <row r="16" spans="1:5" ht="32" x14ac:dyDescent="0.35">
      <c r="A16" s="103" t="s">
        <v>61</v>
      </c>
      <c r="B16" s="104">
        <v>6500</v>
      </c>
      <c r="C16" s="67">
        <v>0.18</v>
      </c>
      <c r="D16" s="7"/>
      <c r="E16" s="85">
        <f>B16*D16</f>
        <v>0</v>
      </c>
    </row>
    <row r="17" spans="1:5" ht="32" x14ac:dyDescent="0.35">
      <c r="A17" s="103" t="s">
        <v>62</v>
      </c>
      <c r="B17" s="104">
        <v>28500</v>
      </c>
      <c r="C17" s="67">
        <v>0.14000000000000001</v>
      </c>
      <c r="D17" s="7"/>
      <c r="E17" s="85">
        <f>B17*D17</f>
        <v>0</v>
      </c>
    </row>
    <row r="18" spans="1:5" ht="16" x14ac:dyDescent="0.35">
      <c r="A18" s="63" t="s">
        <v>25</v>
      </c>
      <c r="B18" s="106" t="s">
        <v>26</v>
      </c>
      <c r="C18" s="106" t="s">
        <v>26</v>
      </c>
      <c r="D18" s="14"/>
      <c r="E18" s="86">
        <f>SUM(E16:E17)</f>
        <v>0</v>
      </c>
    </row>
    <row r="19" spans="1:5" ht="16" x14ac:dyDescent="0.35">
      <c r="A19" s="87"/>
      <c r="B19" s="88"/>
      <c r="C19" s="13"/>
      <c r="D19" s="13"/>
      <c r="E19" s="90"/>
    </row>
    <row r="20" spans="1:5" ht="18.5" x14ac:dyDescent="0.35">
      <c r="A20" s="100" t="s">
        <v>63</v>
      </c>
      <c r="B20" s="101"/>
      <c r="C20" s="101"/>
      <c r="D20" s="101"/>
      <c r="E20" s="102"/>
    </row>
    <row r="21" spans="1:5" ht="16" x14ac:dyDescent="0.35">
      <c r="A21" s="82"/>
      <c r="B21" s="82"/>
      <c r="C21" s="82"/>
      <c r="D21" s="82"/>
      <c r="E21" s="82"/>
    </row>
    <row r="22" spans="1:5" ht="48" x14ac:dyDescent="0.35">
      <c r="A22" s="63" t="s">
        <v>64</v>
      </c>
      <c r="B22" s="63" t="s">
        <v>65</v>
      </c>
      <c r="C22" s="63" t="s">
        <v>66</v>
      </c>
      <c r="D22" s="48" t="s">
        <v>67</v>
      </c>
      <c r="E22" s="84" t="s">
        <v>60</v>
      </c>
    </row>
    <row r="23" spans="1:5" ht="16" x14ac:dyDescent="0.35">
      <c r="A23" s="108" t="s">
        <v>68</v>
      </c>
      <c r="B23" s="104">
        <v>100</v>
      </c>
      <c r="C23" s="67">
        <v>0.85</v>
      </c>
      <c r="D23" s="7"/>
      <c r="E23" s="85">
        <f>B23*D23</f>
        <v>0</v>
      </c>
    </row>
    <row r="24" spans="1:5" ht="16" x14ac:dyDescent="0.35">
      <c r="A24" s="108" t="s">
        <v>69</v>
      </c>
      <c r="B24" s="104">
        <v>170</v>
      </c>
      <c r="C24" s="67">
        <v>0.85</v>
      </c>
      <c r="D24" s="7"/>
      <c r="E24" s="85">
        <f t="shared" ref="E24:E25" si="1">B24*D24</f>
        <v>0</v>
      </c>
    </row>
    <row r="25" spans="1:5" ht="16" x14ac:dyDescent="0.35">
      <c r="A25" s="108" t="s">
        <v>70</v>
      </c>
      <c r="B25" s="104">
        <v>175</v>
      </c>
      <c r="C25" s="67">
        <v>0.85</v>
      </c>
      <c r="D25" s="7"/>
      <c r="E25" s="85">
        <f t="shared" si="1"/>
        <v>0</v>
      </c>
    </row>
    <row r="26" spans="1:5" ht="16" x14ac:dyDescent="0.35">
      <c r="A26" s="108" t="s">
        <v>71</v>
      </c>
      <c r="B26" s="104">
        <v>350</v>
      </c>
      <c r="C26" s="67">
        <v>0.85</v>
      </c>
      <c r="D26" s="7"/>
      <c r="E26" s="85">
        <f>B26*D26</f>
        <v>0</v>
      </c>
    </row>
    <row r="27" spans="1:5" ht="16" x14ac:dyDescent="0.35">
      <c r="A27" s="63" t="s">
        <v>25</v>
      </c>
      <c r="B27" s="109">
        <f>SUM(B23:B26)</f>
        <v>795</v>
      </c>
      <c r="C27" s="106" t="s">
        <v>26</v>
      </c>
      <c r="D27" s="14"/>
      <c r="E27" s="86">
        <f>SUM(E23:E26)</f>
        <v>0</v>
      </c>
    </row>
    <row r="28" spans="1:5" ht="16" x14ac:dyDescent="0.35">
      <c r="A28" s="91"/>
      <c r="B28" s="91"/>
      <c r="C28" s="91"/>
      <c r="D28" s="91"/>
      <c r="E28" s="91"/>
    </row>
    <row r="29" spans="1:5" ht="18.5" x14ac:dyDescent="0.35">
      <c r="A29" s="100" t="s">
        <v>72</v>
      </c>
      <c r="B29" s="101"/>
      <c r="C29" s="101"/>
      <c r="D29" s="101"/>
      <c r="E29" s="102"/>
    </row>
    <row r="30" spans="1:5" ht="16" x14ac:dyDescent="0.35">
      <c r="A30" s="82"/>
      <c r="B30" s="82"/>
      <c r="C30" s="82"/>
      <c r="D30" s="82"/>
      <c r="E30" s="82"/>
    </row>
    <row r="31" spans="1:5" ht="48" x14ac:dyDescent="0.35">
      <c r="A31" s="63" t="s">
        <v>64</v>
      </c>
      <c r="B31" s="63" t="s">
        <v>73</v>
      </c>
      <c r="C31" s="63" t="s">
        <v>74</v>
      </c>
      <c r="D31" s="48" t="s">
        <v>75</v>
      </c>
      <c r="E31" s="84" t="s">
        <v>60</v>
      </c>
    </row>
    <row r="32" spans="1:5" ht="16" x14ac:dyDescent="0.35">
      <c r="A32" s="108" t="s">
        <v>76</v>
      </c>
      <c r="B32" s="104">
        <v>8000</v>
      </c>
      <c r="C32" s="67">
        <v>0.12</v>
      </c>
      <c r="D32" s="7"/>
      <c r="E32" s="85">
        <f>B32*D32</f>
        <v>0</v>
      </c>
    </row>
    <row r="33" spans="1:5" ht="16" x14ac:dyDescent="0.35">
      <c r="A33" s="63" t="s">
        <v>25</v>
      </c>
      <c r="B33" s="109">
        <f>SUM(B32:B32)</f>
        <v>8000</v>
      </c>
      <c r="C33" s="106" t="s">
        <v>26</v>
      </c>
      <c r="D33" s="14" t="s">
        <v>26</v>
      </c>
      <c r="E33" s="86">
        <f>SUM(E32:E32)</f>
        <v>0</v>
      </c>
    </row>
    <row r="34" spans="1:5" ht="16" x14ac:dyDescent="0.4">
      <c r="A34" s="92"/>
      <c r="B34" s="88"/>
      <c r="C34" s="13"/>
      <c r="D34" s="13"/>
      <c r="E34" s="89"/>
    </row>
    <row r="35" spans="1:5" ht="18.5" x14ac:dyDescent="0.35">
      <c r="A35" s="100" t="s">
        <v>77</v>
      </c>
      <c r="B35" s="101"/>
      <c r="C35" s="101"/>
      <c r="D35" s="101"/>
      <c r="E35" s="102"/>
    </row>
    <row r="36" spans="1:5" ht="16" x14ac:dyDescent="0.35">
      <c r="A36" s="82"/>
      <c r="B36" s="82"/>
      <c r="C36" s="82"/>
      <c r="D36" s="82"/>
      <c r="E36" s="82"/>
    </row>
    <row r="37" spans="1:5" ht="48" x14ac:dyDescent="0.35">
      <c r="A37" s="63" t="s">
        <v>50</v>
      </c>
      <c r="B37" s="63" t="s">
        <v>2</v>
      </c>
      <c r="C37" s="63" t="s">
        <v>78</v>
      </c>
      <c r="D37" s="48" t="s">
        <v>79</v>
      </c>
      <c r="E37" s="84" t="s">
        <v>60</v>
      </c>
    </row>
    <row r="38" spans="1:5" ht="16" x14ac:dyDescent="0.35">
      <c r="A38" s="103" t="s">
        <v>80</v>
      </c>
      <c r="B38" s="74">
        <v>8</v>
      </c>
      <c r="C38" s="67">
        <v>26</v>
      </c>
      <c r="D38" s="7"/>
      <c r="E38" s="85">
        <f>B38*D38</f>
        <v>0</v>
      </c>
    </row>
    <row r="39" spans="1:5" ht="16" x14ac:dyDescent="0.35">
      <c r="A39" s="103" t="s">
        <v>81</v>
      </c>
      <c r="B39" s="74">
        <v>20</v>
      </c>
      <c r="C39" s="67">
        <v>18</v>
      </c>
      <c r="D39" s="7"/>
      <c r="E39" s="85">
        <f>B39*D39</f>
        <v>0</v>
      </c>
    </row>
    <row r="40" spans="1:5" ht="16" x14ac:dyDescent="0.35">
      <c r="A40" s="110"/>
      <c r="B40" s="110"/>
      <c r="C40" s="110"/>
      <c r="D40" s="93"/>
      <c r="E40" s="94"/>
    </row>
    <row r="41" spans="1:5" ht="16" x14ac:dyDescent="0.35">
      <c r="A41" s="63" t="s">
        <v>25</v>
      </c>
      <c r="B41" s="106" t="s">
        <v>26</v>
      </c>
      <c r="C41" s="106" t="s">
        <v>26</v>
      </c>
      <c r="D41" s="14" t="s">
        <v>26</v>
      </c>
      <c r="E41" s="86">
        <f>SUM(E38:E39)</f>
        <v>0</v>
      </c>
    </row>
    <row r="42" spans="1:5" ht="16" x14ac:dyDescent="0.4">
      <c r="A42" s="92"/>
      <c r="B42" s="92"/>
      <c r="C42" s="83"/>
      <c r="D42" s="83"/>
      <c r="E42" s="95"/>
    </row>
    <row r="43" spans="1:5" ht="21" x14ac:dyDescent="0.35">
      <c r="A43" s="96" t="s">
        <v>82</v>
      </c>
      <c r="B43" s="97"/>
      <c r="C43" s="97"/>
      <c r="D43" s="98"/>
      <c r="E43" s="99">
        <f>SUM(E41,E33,E27,E18,E9)</f>
        <v>0</v>
      </c>
    </row>
  </sheetData>
  <sheetProtection algorithmName="SHA-512" hashValue="oIEoMZ/r9+QEy9vykxztR0t7iBoRpcYoYq81MUVSlC/KAAI5yB6tugktZsRXJysLKXKMof7N/0YqrJlV9C09Pg==" saltValue="CzBMqK9rAnkwnyyrBjst/w==" spinCount="100000" sheet="1" objects="1" scenarios="1" selectLockedCells="1"/>
  <mergeCells count="8">
    <mergeCell ref="A43:D43"/>
    <mergeCell ref="A10:E10"/>
    <mergeCell ref="A1:E1"/>
    <mergeCell ref="A3:E3"/>
    <mergeCell ref="A12:E12"/>
    <mergeCell ref="A20:E20"/>
    <mergeCell ref="A29:E29"/>
    <mergeCell ref="A35:E35"/>
  </mergeCells>
  <dataValidations count="2">
    <dataValidation type="decimal" operator="greaterThanOrEqual" allowBlank="1" showInputMessage="1" showErrorMessage="1" error="Por favor introduzca su tarifa, en números." sqref="B32 C19:D19 B38:D40 B23:D26 C34:D34 B16:D17 B6:D8 C11:D11" xr:uid="{97C9476C-F122-43D5-8B9A-2B85EAE4F6CE}">
      <formula1>0</formula1>
    </dataValidation>
    <dataValidation type="decimal" operator="greaterThanOrEqual" allowBlank="1" showInputMessage="1" showErrorMessage="1" error="Por favor introduzca su tarifa, sólo números." sqref="E21" xr:uid="{5A7BB39C-0958-4B57-9F74-784B09ECE525}">
      <formula1>0</formula1>
    </dataValidation>
  </dataValidations>
  <pageMargins left="0.7" right="0.7" top="0.75" bottom="0.75" header="0.3" footer="0.3"/>
  <customProperties>
    <customPr name="EpmWorksheetKeyString_GUID" r:id="rId1"/>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79687-473B-44F4-8B03-6DB9F39DB9DB}">
  <dimension ref="A1:K62"/>
  <sheetViews>
    <sheetView topLeftCell="A45" workbookViewId="0">
      <selection activeCell="I52" sqref="I52"/>
    </sheetView>
  </sheetViews>
  <sheetFormatPr baseColWidth="10" defaultRowHeight="14.5" x14ac:dyDescent="0.35"/>
  <cols>
    <col min="1" max="1" width="13.54296875" style="29" customWidth="1"/>
    <col min="2" max="2" width="16.453125" style="29" customWidth="1"/>
    <col min="3" max="3" width="20.7265625" style="29" customWidth="1"/>
    <col min="4" max="4" width="21.54296875" style="29" customWidth="1"/>
    <col min="5" max="5" width="19" style="29" customWidth="1"/>
    <col min="6" max="6" width="10.90625" style="29"/>
    <col min="7" max="7" width="16" style="29" customWidth="1"/>
    <col min="8" max="8" width="14.453125" style="29" customWidth="1"/>
    <col min="9" max="9" width="15.1796875" style="29" customWidth="1"/>
    <col min="10" max="10" width="14.1796875" style="29" customWidth="1"/>
    <col min="11" max="11" width="18.26953125" style="29" customWidth="1"/>
    <col min="12" max="16384" width="10.90625" style="29"/>
  </cols>
  <sheetData>
    <row r="1" spans="1:11" ht="29.5" x14ac:dyDescent="0.35">
      <c r="A1" s="42" t="s">
        <v>83</v>
      </c>
      <c r="B1" s="43"/>
      <c r="C1" s="43"/>
      <c r="D1" s="43"/>
      <c r="E1" s="43"/>
      <c r="F1" s="43"/>
      <c r="G1" s="43"/>
      <c r="H1" s="43"/>
      <c r="I1" s="43"/>
      <c r="J1" s="43"/>
      <c r="K1" s="43"/>
    </row>
    <row r="2" spans="1:11" ht="15.5" x14ac:dyDescent="0.35">
      <c r="A2" s="111"/>
      <c r="B2" s="111"/>
      <c r="C2" s="111"/>
      <c r="D2" s="111"/>
      <c r="E2" s="111"/>
      <c r="F2" s="111"/>
      <c r="G2" s="112"/>
      <c r="H2" s="112"/>
      <c r="I2" s="112"/>
      <c r="J2" s="112"/>
      <c r="K2" s="112"/>
    </row>
    <row r="3" spans="1:11" ht="21" x14ac:dyDescent="0.35">
      <c r="A3" s="113" t="s">
        <v>84</v>
      </c>
      <c r="B3" s="114"/>
      <c r="C3" s="114"/>
      <c r="D3" s="114"/>
      <c r="E3" s="114"/>
      <c r="F3" s="114"/>
      <c r="G3" s="114"/>
      <c r="H3" s="114"/>
      <c r="I3" s="114"/>
      <c r="J3" s="114"/>
      <c r="K3" s="115"/>
    </row>
    <row r="4" spans="1:11" ht="20" x14ac:dyDescent="0.35">
      <c r="A4" s="116"/>
      <c r="B4" s="116"/>
      <c r="C4" s="116"/>
      <c r="D4" s="116"/>
      <c r="E4" s="116"/>
      <c r="F4" s="116"/>
      <c r="G4" s="116"/>
      <c r="H4" s="116"/>
      <c r="I4" s="116"/>
      <c r="J4" s="116"/>
      <c r="K4" s="116"/>
    </row>
    <row r="5" spans="1:11" ht="18.5" x14ac:dyDescent="0.35">
      <c r="A5" s="117" t="s">
        <v>17</v>
      </c>
      <c r="B5" s="117"/>
      <c r="C5" s="117"/>
      <c r="D5" s="117"/>
      <c r="E5" s="117"/>
      <c r="F5" s="118"/>
      <c r="G5" s="117" t="s">
        <v>85</v>
      </c>
      <c r="H5" s="117"/>
      <c r="I5" s="117"/>
      <c r="J5" s="117"/>
      <c r="K5" s="117"/>
    </row>
    <row r="6" spans="1:11" ht="60" x14ac:dyDescent="0.35">
      <c r="A6" s="183" t="s">
        <v>86</v>
      </c>
      <c r="B6" s="183" t="s">
        <v>87</v>
      </c>
      <c r="C6" s="184" t="s">
        <v>52</v>
      </c>
      <c r="D6" s="15" t="s">
        <v>53</v>
      </c>
      <c r="E6" s="16" t="s">
        <v>88</v>
      </c>
      <c r="F6" s="119"/>
      <c r="G6" s="183" t="s">
        <v>86</v>
      </c>
      <c r="H6" s="187" t="s">
        <v>65</v>
      </c>
      <c r="I6" s="187" t="s">
        <v>89</v>
      </c>
      <c r="J6" s="120" t="s">
        <v>90</v>
      </c>
      <c r="K6" s="16" t="s">
        <v>91</v>
      </c>
    </row>
    <row r="7" spans="1:11" ht="16" x14ac:dyDescent="0.35">
      <c r="A7" s="185" t="s">
        <v>92</v>
      </c>
      <c r="B7" s="186">
        <v>1</v>
      </c>
      <c r="C7" s="67">
        <v>55</v>
      </c>
      <c r="D7" s="7"/>
      <c r="E7" s="121">
        <f>B7*D7</f>
        <v>0</v>
      </c>
      <c r="F7" s="122"/>
      <c r="G7" s="185" t="s">
        <v>92</v>
      </c>
      <c r="H7" s="186">
        <v>5</v>
      </c>
      <c r="I7" s="67">
        <v>2.4</v>
      </c>
      <c r="J7" s="7"/>
      <c r="K7" s="121">
        <f>H7*J7</f>
        <v>0</v>
      </c>
    </row>
    <row r="8" spans="1:11" ht="30" x14ac:dyDescent="0.35">
      <c r="A8" s="185" t="s">
        <v>93</v>
      </c>
      <c r="B8" s="186">
        <v>1</v>
      </c>
      <c r="C8" s="67">
        <v>55</v>
      </c>
      <c r="D8" s="7"/>
      <c r="E8" s="121">
        <f t="shared" ref="E8" si="0">B8*D8</f>
        <v>0</v>
      </c>
      <c r="F8" s="122"/>
      <c r="G8" s="185" t="s">
        <v>93</v>
      </c>
      <c r="H8" s="186">
        <v>5</v>
      </c>
      <c r="I8" s="67">
        <v>2.7</v>
      </c>
      <c r="J8" s="7"/>
      <c r="K8" s="121">
        <f t="shared" ref="K8:K9" si="1">H8*J8</f>
        <v>0</v>
      </c>
    </row>
    <row r="9" spans="1:11" ht="30" x14ac:dyDescent="0.35">
      <c r="A9" s="185" t="s">
        <v>94</v>
      </c>
      <c r="B9" s="186">
        <v>1</v>
      </c>
      <c r="C9" s="67">
        <v>55</v>
      </c>
      <c r="D9" s="7"/>
      <c r="E9" s="121">
        <f>B9*D9</f>
        <v>0</v>
      </c>
      <c r="F9" s="122"/>
      <c r="G9" s="185" t="s">
        <v>94</v>
      </c>
      <c r="H9" s="186">
        <v>5</v>
      </c>
      <c r="I9" s="67">
        <v>5.7</v>
      </c>
      <c r="J9" s="7"/>
      <c r="K9" s="121">
        <f t="shared" si="1"/>
        <v>0</v>
      </c>
    </row>
    <row r="10" spans="1:11" ht="16" x14ac:dyDescent="0.4">
      <c r="A10" s="123" t="s">
        <v>25</v>
      </c>
      <c r="B10" s="124"/>
      <c r="C10" s="125"/>
      <c r="D10" s="126"/>
      <c r="E10" s="127">
        <f>SUM(E7:E9)</f>
        <v>0</v>
      </c>
      <c r="F10" s="128"/>
      <c r="G10" s="123" t="s">
        <v>25</v>
      </c>
      <c r="H10" s="124"/>
      <c r="I10" s="125"/>
      <c r="J10" s="126"/>
      <c r="K10" s="127">
        <f>SUM(K7:K9)</f>
        <v>0</v>
      </c>
    </row>
    <row r="11" spans="1:11" ht="18.5" x14ac:dyDescent="0.5">
      <c r="A11" s="129"/>
      <c r="B11" s="129"/>
      <c r="C11" s="129"/>
      <c r="D11" s="129"/>
      <c r="E11" s="17"/>
      <c r="F11" s="128"/>
      <c r="G11" s="130"/>
      <c r="H11" s="130"/>
      <c r="I11" s="130"/>
      <c r="J11" s="130"/>
      <c r="K11" s="130"/>
    </row>
    <row r="12" spans="1:11" ht="18.5" x14ac:dyDescent="0.35">
      <c r="A12" s="180" t="s">
        <v>95</v>
      </c>
      <c r="B12" s="181"/>
      <c r="C12" s="182"/>
      <c r="D12" s="134"/>
      <c r="E12" s="135">
        <f>SUM(E10,K10)</f>
        <v>0</v>
      </c>
      <c r="F12" s="136"/>
      <c r="G12" s="137"/>
      <c r="H12" s="137"/>
      <c r="I12" s="137"/>
      <c r="J12" s="137"/>
      <c r="K12" s="137"/>
    </row>
    <row r="13" spans="1:11" ht="15.5" x14ac:dyDescent="0.35">
      <c r="A13" s="138"/>
      <c r="B13" s="138"/>
      <c r="C13" s="138"/>
      <c r="D13" s="138"/>
      <c r="E13" s="138"/>
      <c r="F13" s="138"/>
      <c r="G13" s="122"/>
      <c r="H13" s="112"/>
      <c r="I13" s="112"/>
      <c r="J13" s="112"/>
      <c r="K13" s="112"/>
    </row>
    <row r="14" spans="1:11" ht="18.5" x14ac:dyDescent="0.35">
      <c r="A14" s="139" t="s">
        <v>96</v>
      </c>
      <c r="B14" s="140"/>
      <c r="C14" s="140"/>
      <c r="D14" s="140"/>
      <c r="E14" s="140"/>
      <c r="F14" s="140"/>
      <c r="G14" s="140"/>
      <c r="H14" s="140"/>
      <c r="I14" s="140"/>
      <c r="J14" s="140"/>
      <c r="K14" s="141"/>
    </row>
    <row r="15" spans="1:11" ht="16" x14ac:dyDescent="0.35">
      <c r="A15" s="142"/>
      <c r="B15" s="142"/>
      <c r="C15" s="142"/>
      <c r="D15" s="142"/>
      <c r="E15" s="142"/>
      <c r="F15" s="142"/>
      <c r="G15" s="142"/>
      <c r="H15" s="142"/>
      <c r="I15" s="142"/>
      <c r="J15" s="142"/>
      <c r="K15" s="142"/>
    </row>
    <row r="16" spans="1:11" ht="16" x14ac:dyDescent="0.35">
      <c r="A16" s="143" t="s">
        <v>17</v>
      </c>
      <c r="B16" s="143"/>
      <c r="C16" s="143"/>
      <c r="D16" s="143"/>
      <c r="E16" s="143"/>
      <c r="F16" s="144"/>
      <c r="G16" s="143" t="s">
        <v>85</v>
      </c>
      <c r="H16" s="143"/>
      <c r="I16" s="143"/>
      <c r="J16" s="143"/>
      <c r="K16" s="143"/>
    </row>
    <row r="17" spans="1:11" ht="80" x14ac:dyDescent="0.35">
      <c r="A17" s="63" t="s">
        <v>86</v>
      </c>
      <c r="B17" s="63" t="s">
        <v>87</v>
      </c>
      <c r="C17" s="64" t="s">
        <v>52</v>
      </c>
      <c r="D17" s="3" t="s">
        <v>53</v>
      </c>
      <c r="E17" s="18" t="s">
        <v>60</v>
      </c>
      <c r="F17" s="144"/>
      <c r="G17" s="63" t="s">
        <v>86</v>
      </c>
      <c r="H17" s="190" t="s">
        <v>65</v>
      </c>
      <c r="I17" s="190" t="s">
        <v>89</v>
      </c>
      <c r="J17" s="145" t="s">
        <v>90</v>
      </c>
      <c r="K17" s="18" t="s">
        <v>60</v>
      </c>
    </row>
    <row r="18" spans="1:11" ht="32" x14ac:dyDescent="0.35">
      <c r="A18" s="188" t="s">
        <v>97</v>
      </c>
      <c r="B18" s="189">
        <v>5</v>
      </c>
      <c r="C18" s="67">
        <v>55</v>
      </c>
      <c r="D18" s="7"/>
      <c r="E18" s="146">
        <f>B18*D18</f>
        <v>0</v>
      </c>
      <c r="F18" s="144"/>
      <c r="G18" s="188" t="s">
        <v>97</v>
      </c>
      <c r="H18" s="189">
        <v>50</v>
      </c>
      <c r="I18" s="67">
        <v>5.6</v>
      </c>
      <c r="J18" s="7"/>
      <c r="K18" s="146">
        <f>H18*J18</f>
        <v>0</v>
      </c>
    </row>
    <row r="19" spans="1:11" ht="16" x14ac:dyDescent="0.35">
      <c r="A19" s="188" t="s">
        <v>92</v>
      </c>
      <c r="B19" s="189">
        <v>1</v>
      </c>
      <c r="C19" s="67">
        <v>55</v>
      </c>
      <c r="D19" s="7"/>
      <c r="E19" s="146">
        <f>B19*D19</f>
        <v>0</v>
      </c>
      <c r="F19" s="144"/>
      <c r="G19" s="188" t="s">
        <v>92</v>
      </c>
      <c r="H19" s="189">
        <v>5</v>
      </c>
      <c r="I19" s="67">
        <v>2.2999999999999998</v>
      </c>
      <c r="J19" s="7"/>
      <c r="K19" s="146">
        <f>H19*J19</f>
        <v>0</v>
      </c>
    </row>
    <row r="20" spans="1:11" ht="32" x14ac:dyDescent="0.35">
      <c r="A20" s="188" t="s">
        <v>93</v>
      </c>
      <c r="B20" s="189">
        <v>1</v>
      </c>
      <c r="C20" s="67">
        <v>55</v>
      </c>
      <c r="D20" s="7"/>
      <c r="E20" s="146">
        <f t="shared" ref="E20:E21" si="2">B20*D20</f>
        <v>0</v>
      </c>
      <c r="F20" s="144"/>
      <c r="G20" s="188" t="s">
        <v>93</v>
      </c>
      <c r="H20" s="189">
        <v>5</v>
      </c>
      <c r="I20" s="67">
        <v>2.7</v>
      </c>
      <c r="J20" s="7"/>
      <c r="K20" s="146">
        <f t="shared" ref="K20:K21" si="3">H20*J20</f>
        <v>0</v>
      </c>
    </row>
    <row r="21" spans="1:11" ht="32" x14ac:dyDescent="0.35">
      <c r="A21" s="188" t="s">
        <v>94</v>
      </c>
      <c r="B21" s="189">
        <v>1</v>
      </c>
      <c r="C21" s="67">
        <v>55</v>
      </c>
      <c r="D21" s="7"/>
      <c r="E21" s="146">
        <f t="shared" si="2"/>
        <v>0</v>
      </c>
      <c r="F21" s="144"/>
      <c r="G21" s="188" t="s">
        <v>94</v>
      </c>
      <c r="H21" s="189">
        <v>5</v>
      </c>
      <c r="I21" s="67">
        <v>5.6</v>
      </c>
      <c r="J21" s="7"/>
      <c r="K21" s="146">
        <f t="shared" si="3"/>
        <v>0</v>
      </c>
    </row>
    <row r="22" spans="1:11" ht="16" x14ac:dyDescent="0.35">
      <c r="A22" s="123" t="s">
        <v>25</v>
      </c>
      <c r="B22" s="124"/>
      <c r="C22" s="125"/>
      <c r="D22" s="126"/>
      <c r="E22" s="127">
        <f>SUM(E18:E21)</f>
        <v>0</v>
      </c>
      <c r="F22" s="144"/>
      <c r="G22" s="123" t="s">
        <v>25</v>
      </c>
      <c r="H22" s="124"/>
      <c r="I22" s="125"/>
      <c r="J22" s="126"/>
      <c r="K22" s="127">
        <f>SUM(K18:K21)</f>
        <v>0</v>
      </c>
    </row>
    <row r="23" spans="1:11" ht="16" x14ac:dyDescent="0.4">
      <c r="A23" s="147"/>
      <c r="B23" s="147"/>
      <c r="C23" s="147"/>
      <c r="D23" s="147"/>
      <c r="E23" s="19"/>
      <c r="F23" s="148"/>
      <c r="G23" s="148"/>
      <c r="H23" s="148"/>
      <c r="I23" s="148"/>
      <c r="J23" s="148"/>
      <c r="K23" s="148"/>
    </row>
    <row r="24" spans="1:11" ht="18.5" x14ac:dyDescent="0.35">
      <c r="A24" s="131" t="s">
        <v>98</v>
      </c>
      <c r="B24" s="132"/>
      <c r="C24" s="133"/>
      <c r="D24" s="134"/>
      <c r="E24" s="135">
        <f>SUM(E22,K22)</f>
        <v>0</v>
      </c>
      <c r="F24" s="149"/>
      <c r="G24" s="150"/>
      <c r="H24" s="151"/>
      <c r="I24" s="151"/>
      <c r="J24" s="151"/>
      <c r="K24" s="20"/>
    </row>
    <row r="25" spans="1:11" ht="16" x14ac:dyDescent="0.4">
      <c r="A25" s="149"/>
      <c r="B25" s="149"/>
      <c r="C25" s="149"/>
      <c r="D25" s="149"/>
      <c r="E25" s="149"/>
      <c r="F25" s="149"/>
      <c r="G25" s="148"/>
      <c r="H25" s="152"/>
      <c r="I25" s="152"/>
      <c r="J25" s="152"/>
      <c r="K25" s="152"/>
    </row>
    <row r="26" spans="1:11" ht="18.5" x14ac:dyDescent="0.35">
      <c r="A26" s="139" t="s">
        <v>99</v>
      </c>
      <c r="B26" s="140"/>
      <c r="C26" s="140"/>
      <c r="D26" s="140"/>
      <c r="E26" s="140"/>
      <c r="F26" s="140"/>
      <c r="G26" s="140"/>
      <c r="H26" s="140"/>
      <c r="I26" s="140"/>
      <c r="J26" s="140"/>
      <c r="K26" s="141"/>
    </row>
    <row r="27" spans="1:11" ht="16" x14ac:dyDescent="0.35">
      <c r="A27" s="142"/>
      <c r="B27" s="142"/>
      <c r="C27" s="142"/>
      <c r="D27" s="142"/>
      <c r="E27" s="142"/>
      <c r="F27" s="142"/>
      <c r="G27" s="142"/>
      <c r="H27" s="142"/>
      <c r="I27" s="142"/>
      <c r="J27" s="142"/>
      <c r="K27" s="142"/>
    </row>
    <row r="28" spans="1:11" ht="18.5" x14ac:dyDescent="0.35">
      <c r="A28" s="117" t="s">
        <v>100</v>
      </c>
      <c r="B28" s="117"/>
      <c r="C28" s="117"/>
      <c r="D28" s="117"/>
      <c r="E28" s="117"/>
      <c r="F28" s="144"/>
      <c r="G28" s="117" t="s">
        <v>85</v>
      </c>
      <c r="H28" s="117"/>
      <c r="I28" s="117"/>
      <c r="J28" s="117"/>
      <c r="K28" s="117"/>
    </row>
    <row r="29" spans="1:11" ht="80" x14ac:dyDescent="0.35">
      <c r="A29" s="63" t="s">
        <v>86</v>
      </c>
      <c r="B29" s="63" t="s">
        <v>87</v>
      </c>
      <c r="C29" s="64" t="s">
        <v>52</v>
      </c>
      <c r="D29" s="3" t="s">
        <v>53</v>
      </c>
      <c r="E29" s="18" t="s">
        <v>60</v>
      </c>
      <c r="F29" s="144"/>
      <c r="G29" s="63" t="s">
        <v>86</v>
      </c>
      <c r="H29" s="190" t="s">
        <v>65</v>
      </c>
      <c r="I29" s="190" t="s">
        <v>89</v>
      </c>
      <c r="J29" s="145" t="s">
        <v>90</v>
      </c>
      <c r="K29" s="18" t="s">
        <v>60</v>
      </c>
    </row>
    <row r="30" spans="1:11" ht="16" x14ac:dyDescent="0.35">
      <c r="A30" s="188" t="s">
        <v>92</v>
      </c>
      <c r="B30" s="191">
        <v>1</v>
      </c>
      <c r="C30" s="67">
        <v>55</v>
      </c>
      <c r="D30" s="7"/>
      <c r="E30" s="146">
        <f>B30*D30</f>
        <v>0</v>
      </c>
      <c r="F30" s="144"/>
      <c r="G30" s="188" t="s">
        <v>92</v>
      </c>
      <c r="H30" s="189">
        <v>5</v>
      </c>
      <c r="I30" s="67">
        <v>2.4</v>
      </c>
      <c r="J30" s="7"/>
      <c r="K30" s="146">
        <f>H30*J30</f>
        <v>0</v>
      </c>
    </row>
    <row r="31" spans="1:11" ht="32" x14ac:dyDescent="0.35">
      <c r="A31" s="188" t="s">
        <v>93</v>
      </c>
      <c r="B31" s="191">
        <v>1</v>
      </c>
      <c r="C31" s="67">
        <v>55</v>
      </c>
      <c r="D31" s="7"/>
      <c r="E31" s="146">
        <f t="shared" ref="E31:E32" si="4">B31*D31</f>
        <v>0</v>
      </c>
      <c r="F31" s="144"/>
      <c r="G31" s="188" t="s">
        <v>93</v>
      </c>
      <c r="H31" s="189">
        <v>5</v>
      </c>
      <c r="I31" s="67">
        <v>2.7</v>
      </c>
      <c r="J31" s="7"/>
      <c r="K31" s="146">
        <f t="shared" ref="K31:K32" si="5">H31*J31</f>
        <v>0</v>
      </c>
    </row>
    <row r="32" spans="1:11" ht="32" x14ac:dyDescent="0.35">
      <c r="A32" s="188" t="s">
        <v>94</v>
      </c>
      <c r="B32" s="191">
        <v>1</v>
      </c>
      <c r="C32" s="67">
        <v>55</v>
      </c>
      <c r="D32" s="7"/>
      <c r="E32" s="146">
        <f t="shared" si="4"/>
        <v>0</v>
      </c>
      <c r="F32" s="144"/>
      <c r="G32" s="188" t="s">
        <v>94</v>
      </c>
      <c r="H32" s="189">
        <v>5</v>
      </c>
      <c r="I32" s="67">
        <v>5.6</v>
      </c>
      <c r="J32" s="7"/>
      <c r="K32" s="146">
        <f t="shared" si="5"/>
        <v>0</v>
      </c>
    </row>
    <row r="33" spans="1:11" ht="16" x14ac:dyDescent="0.4">
      <c r="A33" s="123" t="s">
        <v>25</v>
      </c>
      <c r="B33" s="124"/>
      <c r="C33" s="125"/>
      <c r="D33" s="126"/>
      <c r="E33" s="127">
        <f>SUM(E30:E32)</f>
        <v>0</v>
      </c>
      <c r="F33" s="148"/>
      <c r="G33" s="123" t="s">
        <v>25</v>
      </c>
      <c r="H33" s="124"/>
      <c r="I33" s="125"/>
      <c r="J33" s="126"/>
      <c r="K33" s="127">
        <f>SUM(K30:K32)</f>
        <v>0</v>
      </c>
    </row>
    <row r="34" spans="1:11" ht="16" x14ac:dyDescent="0.35">
      <c r="A34" s="149"/>
      <c r="B34" s="153"/>
      <c r="C34" s="149"/>
      <c r="D34" s="149"/>
      <c r="E34" s="149"/>
      <c r="F34" s="149"/>
      <c r="G34" s="152"/>
      <c r="H34" s="152"/>
      <c r="I34" s="152"/>
      <c r="J34" s="152"/>
      <c r="K34" s="152"/>
    </row>
    <row r="35" spans="1:11" ht="18.5" x14ac:dyDescent="0.4">
      <c r="A35" s="131" t="s">
        <v>101</v>
      </c>
      <c r="B35" s="132"/>
      <c r="C35" s="133"/>
      <c r="D35" s="134"/>
      <c r="E35" s="135">
        <f>SUM(E33,K33)</f>
        <v>0</v>
      </c>
      <c r="F35" s="148"/>
      <c r="G35" s="12"/>
      <c r="H35" s="12"/>
      <c r="I35" s="152"/>
      <c r="J35" s="152"/>
      <c r="K35" s="148"/>
    </row>
    <row r="36" spans="1:11" ht="16" x14ac:dyDescent="0.35">
      <c r="A36" s="149"/>
      <c r="B36" s="149"/>
      <c r="C36" s="149"/>
      <c r="D36" s="149"/>
      <c r="E36" s="149"/>
      <c r="F36" s="149"/>
      <c r="G36" s="152"/>
      <c r="H36" s="152"/>
      <c r="I36" s="152"/>
      <c r="J36" s="152"/>
      <c r="K36" s="152"/>
    </row>
    <row r="37" spans="1:11" ht="18.5" x14ac:dyDescent="0.35">
      <c r="A37" s="139" t="s">
        <v>102</v>
      </c>
      <c r="B37" s="140"/>
      <c r="C37" s="140"/>
      <c r="D37" s="140"/>
      <c r="E37" s="140"/>
      <c r="F37" s="140"/>
      <c r="G37" s="140"/>
      <c r="H37" s="140"/>
      <c r="I37" s="140"/>
      <c r="J37" s="140"/>
      <c r="K37" s="141"/>
    </row>
    <row r="38" spans="1:11" ht="16" x14ac:dyDescent="0.35">
      <c r="A38" s="142"/>
      <c r="B38" s="142"/>
      <c r="C38" s="142"/>
      <c r="D38" s="142"/>
      <c r="E38" s="142"/>
      <c r="F38" s="142"/>
      <c r="G38" s="142"/>
      <c r="H38" s="142"/>
      <c r="I38" s="142"/>
      <c r="J38" s="142"/>
      <c r="K38" s="142"/>
    </row>
    <row r="39" spans="1:11" ht="18.5" x14ac:dyDescent="0.35">
      <c r="A39" s="117" t="s">
        <v>17</v>
      </c>
      <c r="B39" s="117"/>
      <c r="C39" s="117"/>
      <c r="D39" s="117"/>
      <c r="E39" s="117"/>
      <c r="F39" s="144"/>
      <c r="G39" s="117" t="s">
        <v>85</v>
      </c>
      <c r="H39" s="117"/>
      <c r="I39" s="117"/>
      <c r="J39" s="117"/>
      <c r="K39" s="117"/>
    </row>
    <row r="40" spans="1:11" ht="80" x14ac:dyDescent="0.35">
      <c r="A40" s="63" t="s">
        <v>86</v>
      </c>
      <c r="B40" s="63" t="s">
        <v>87</v>
      </c>
      <c r="C40" s="64" t="s">
        <v>52</v>
      </c>
      <c r="D40" s="3" t="s">
        <v>53</v>
      </c>
      <c r="E40" s="18" t="s">
        <v>60</v>
      </c>
      <c r="F40" s="144"/>
      <c r="G40" s="63" t="s">
        <v>86</v>
      </c>
      <c r="H40" s="190" t="s">
        <v>65</v>
      </c>
      <c r="I40" s="190" t="s">
        <v>89</v>
      </c>
      <c r="J40" s="145" t="s">
        <v>90</v>
      </c>
      <c r="K40" s="18" t="s">
        <v>60</v>
      </c>
    </row>
    <row r="41" spans="1:11" ht="16" x14ac:dyDescent="0.35">
      <c r="A41" s="188" t="s">
        <v>92</v>
      </c>
      <c r="B41" s="191">
        <v>1</v>
      </c>
      <c r="C41" s="67">
        <v>55</v>
      </c>
      <c r="D41" s="7"/>
      <c r="E41" s="146">
        <f>B41*D41</f>
        <v>0</v>
      </c>
      <c r="F41" s="144"/>
      <c r="G41" s="188" t="s">
        <v>92</v>
      </c>
      <c r="H41" s="191">
        <v>5</v>
      </c>
      <c r="I41" s="67">
        <v>2.6</v>
      </c>
      <c r="J41" s="7"/>
      <c r="K41" s="146">
        <f>H41*J41</f>
        <v>0</v>
      </c>
    </row>
    <row r="42" spans="1:11" ht="32" x14ac:dyDescent="0.35">
      <c r="A42" s="188" t="s">
        <v>93</v>
      </c>
      <c r="B42" s="191">
        <v>1</v>
      </c>
      <c r="C42" s="67">
        <v>55</v>
      </c>
      <c r="D42" s="7"/>
      <c r="E42" s="146">
        <f t="shared" ref="E42:E44" si="6">B42*D42</f>
        <v>0</v>
      </c>
      <c r="F42" s="144"/>
      <c r="G42" s="188" t="s">
        <v>93</v>
      </c>
      <c r="H42" s="191">
        <v>5</v>
      </c>
      <c r="I42" s="67">
        <v>3</v>
      </c>
      <c r="J42" s="7"/>
      <c r="K42" s="146">
        <f t="shared" ref="K42:K44" si="7">H42*J42</f>
        <v>0</v>
      </c>
    </row>
    <row r="43" spans="1:11" ht="32" x14ac:dyDescent="0.35">
      <c r="A43" s="188" t="s">
        <v>103</v>
      </c>
      <c r="B43" s="191">
        <v>1</v>
      </c>
      <c r="C43" s="67">
        <v>55</v>
      </c>
      <c r="D43" s="7"/>
      <c r="E43" s="146">
        <f t="shared" si="6"/>
        <v>0</v>
      </c>
      <c r="F43" s="144"/>
      <c r="G43" s="188" t="s">
        <v>103</v>
      </c>
      <c r="H43" s="191">
        <v>2</v>
      </c>
      <c r="I43" s="67">
        <v>5.2</v>
      </c>
      <c r="J43" s="7"/>
      <c r="K43" s="146">
        <f t="shared" si="7"/>
        <v>0</v>
      </c>
    </row>
    <row r="44" spans="1:11" ht="32" x14ac:dyDescent="0.35">
      <c r="A44" s="188" t="s">
        <v>94</v>
      </c>
      <c r="B44" s="191">
        <v>1</v>
      </c>
      <c r="C44" s="67">
        <v>55</v>
      </c>
      <c r="D44" s="7"/>
      <c r="E44" s="146">
        <f t="shared" si="6"/>
        <v>0</v>
      </c>
      <c r="F44" s="144"/>
      <c r="G44" s="188" t="s">
        <v>94</v>
      </c>
      <c r="H44" s="191">
        <v>5</v>
      </c>
      <c r="I44" s="67">
        <v>6.6</v>
      </c>
      <c r="J44" s="7"/>
      <c r="K44" s="146">
        <f t="shared" si="7"/>
        <v>0</v>
      </c>
    </row>
    <row r="45" spans="1:11" ht="16" x14ac:dyDescent="0.4">
      <c r="A45" s="123" t="s">
        <v>25</v>
      </c>
      <c r="B45" s="124"/>
      <c r="C45" s="125"/>
      <c r="D45" s="126"/>
      <c r="E45" s="127">
        <f>SUM(E41:E44)</f>
        <v>0</v>
      </c>
      <c r="F45" s="148"/>
      <c r="G45" s="123" t="s">
        <v>25</v>
      </c>
      <c r="H45" s="124"/>
      <c r="I45" s="125"/>
      <c r="J45" s="126"/>
      <c r="K45" s="127">
        <f>SUM(K41:K44)</f>
        <v>0</v>
      </c>
    </row>
    <row r="46" spans="1:11" ht="16" x14ac:dyDescent="0.4">
      <c r="A46" s="154"/>
      <c r="B46" s="155"/>
      <c r="C46" s="126"/>
      <c r="D46" s="126"/>
      <c r="E46" s="21"/>
      <c r="F46" s="148"/>
      <c r="G46" s="147"/>
      <c r="H46" s="147"/>
      <c r="I46" s="147"/>
      <c r="J46" s="147"/>
      <c r="K46" s="22"/>
    </row>
    <row r="47" spans="1:11" ht="18.5" x14ac:dyDescent="0.4">
      <c r="A47" s="131" t="s">
        <v>104</v>
      </c>
      <c r="B47" s="132"/>
      <c r="C47" s="133"/>
      <c r="D47" s="134"/>
      <c r="E47" s="135">
        <f>SUM(E45,K45)</f>
        <v>0</v>
      </c>
      <c r="F47" s="148"/>
      <c r="G47" s="12"/>
      <c r="H47" s="12"/>
      <c r="I47" s="152"/>
      <c r="J47" s="152"/>
      <c r="K47" s="148"/>
    </row>
    <row r="48" spans="1:11" ht="16" x14ac:dyDescent="0.4">
      <c r="A48" s="147"/>
      <c r="B48" s="147"/>
      <c r="C48" s="147"/>
      <c r="D48" s="147"/>
      <c r="E48" s="20"/>
      <c r="F48" s="148"/>
      <c r="G48" s="12"/>
      <c r="H48" s="12"/>
      <c r="I48" s="152"/>
      <c r="J48" s="152"/>
      <c r="K48" s="148"/>
    </row>
    <row r="49" spans="1:11" ht="18.5" x14ac:dyDescent="0.35">
      <c r="A49" s="139" t="s">
        <v>105</v>
      </c>
      <c r="B49" s="140"/>
      <c r="C49" s="140"/>
      <c r="D49" s="140"/>
      <c r="E49" s="140"/>
      <c r="F49" s="140"/>
      <c r="G49" s="140"/>
      <c r="H49" s="140"/>
      <c r="I49" s="140"/>
      <c r="J49" s="141"/>
      <c r="K49" s="152"/>
    </row>
    <row r="50" spans="1:11" ht="16" x14ac:dyDescent="0.4">
      <c r="A50" s="156"/>
      <c r="B50" s="157"/>
      <c r="C50" s="157"/>
      <c r="D50" s="157"/>
      <c r="E50" s="157"/>
      <c r="F50" s="157"/>
      <c r="G50" s="157"/>
      <c r="H50" s="157"/>
      <c r="I50" s="157"/>
      <c r="J50" s="157"/>
      <c r="K50" s="152"/>
    </row>
    <row r="51" spans="1:11" ht="18.5" x14ac:dyDescent="0.35">
      <c r="A51" s="158"/>
      <c r="B51" s="159"/>
      <c r="C51" s="160" t="s">
        <v>17</v>
      </c>
      <c r="D51" s="161"/>
      <c r="E51" s="161"/>
      <c r="F51" s="162"/>
      <c r="G51" s="160" t="s">
        <v>106</v>
      </c>
      <c r="H51" s="161"/>
      <c r="I51" s="161"/>
      <c r="J51" s="162"/>
      <c r="K51" s="152"/>
    </row>
    <row r="52" spans="1:11" ht="96" x14ac:dyDescent="0.35">
      <c r="A52" s="192" t="s">
        <v>86</v>
      </c>
      <c r="B52" s="192" t="s">
        <v>107</v>
      </c>
      <c r="C52" s="192" t="s">
        <v>87</v>
      </c>
      <c r="D52" s="193" t="s">
        <v>52</v>
      </c>
      <c r="E52" s="23" t="s">
        <v>53</v>
      </c>
      <c r="F52" s="18" t="s">
        <v>60</v>
      </c>
      <c r="G52" s="194" t="s">
        <v>108</v>
      </c>
      <c r="H52" s="194" t="s">
        <v>109</v>
      </c>
      <c r="I52" s="163" t="s">
        <v>110</v>
      </c>
      <c r="J52" s="18" t="s">
        <v>111</v>
      </c>
      <c r="K52" s="152"/>
    </row>
    <row r="53" spans="1:11" ht="80" x14ac:dyDescent="0.35">
      <c r="A53" s="108" t="s">
        <v>112</v>
      </c>
      <c r="B53" s="108" t="s">
        <v>113</v>
      </c>
      <c r="C53" s="191">
        <v>1</v>
      </c>
      <c r="D53" s="67">
        <v>55</v>
      </c>
      <c r="E53" s="7"/>
      <c r="F53" s="146">
        <f>C53*E53</f>
        <v>0</v>
      </c>
      <c r="G53" s="191">
        <v>14</v>
      </c>
      <c r="H53" s="67">
        <v>14</v>
      </c>
      <c r="I53" s="7"/>
      <c r="J53" s="146">
        <f>G53*I53</f>
        <v>0</v>
      </c>
      <c r="K53" s="112"/>
    </row>
    <row r="54" spans="1:11" ht="96" x14ac:dyDescent="0.35">
      <c r="A54" s="108" t="s">
        <v>114</v>
      </c>
      <c r="B54" s="108" t="s">
        <v>113</v>
      </c>
      <c r="C54" s="191">
        <v>1</v>
      </c>
      <c r="D54" s="67">
        <v>55</v>
      </c>
      <c r="E54" s="7"/>
      <c r="F54" s="146">
        <f>C54*E54</f>
        <v>0</v>
      </c>
      <c r="G54" s="191">
        <v>20</v>
      </c>
      <c r="H54" s="67">
        <v>14</v>
      </c>
      <c r="I54" s="7"/>
      <c r="J54" s="146">
        <f>G54*I54</f>
        <v>0</v>
      </c>
      <c r="K54" s="152"/>
    </row>
    <row r="55" spans="1:11" ht="16" x14ac:dyDescent="0.4">
      <c r="A55" s="156"/>
      <c r="B55" s="164"/>
      <c r="C55" s="164"/>
      <c r="D55" s="164"/>
      <c r="E55" s="165"/>
      <c r="F55" s="156"/>
      <c r="G55" s="166"/>
      <c r="H55" s="166"/>
      <c r="I55" s="156"/>
      <c r="J55" s="156"/>
      <c r="K55" s="152"/>
    </row>
    <row r="56" spans="1:11" ht="16" x14ac:dyDescent="0.4">
      <c r="A56" s="156"/>
      <c r="B56" s="156"/>
      <c r="C56" s="167" t="s">
        <v>25</v>
      </c>
      <c r="D56" s="168"/>
      <c r="E56" s="169"/>
      <c r="F56" s="127">
        <f>SUM(F53:F54)</f>
        <v>0</v>
      </c>
      <c r="G56" s="167" t="s">
        <v>25</v>
      </c>
      <c r="H56" s="168"/>
      <c r="I56" s="169"/>
      <c r="J56" s="127">
        <f>SUM(J53:J54)</f>
        <v>0</v>
      </c>
      <c r="K56" s="152"/>
    </row>
    <row r="57" spans="1:11" ht="16" x14ac:dyDescent="0.4">
      <c r="A57" s="156"/>
      <c r="B57" s="164"/>
      <c r="C57" s="164"/>
      <c r="D57" s="164"/>
      <c r="E57" s="165"/>
      <c r="F57" s="170"/>
      <c r="G57" s="152"/>
      <c r="H57" s="164"/>
      <c r="I57" s="166"/>
      <c r="J57" s="166"/>
      <c r="K57" s="152"/>
    </row>
    <row r="58" spans="1:11" ht="18.5" x14ac:dyDescent="0.4">
      <c r="A58" s="156"/>
      <c r="B58" s="156"/>
      <c r="C58" s="171" t="s">
        <v>115</v>
      </c>
      <c r="D58" s="172"/>
      <c r="E58" s="173"/>
      <c r="F58" s="135">
        <f>SUM(F56,J56)</f>
        <v>0</v>
      </c>
      <c r="G58" s="152"/>
      <c r="H58" s="164"/>
      <c r="I58" s="166"/>
      <c r="J58" s="166"/>
      <c r="K58" s="152"/>
    </row>
    <row r="59" spans="1:11" ht="16" x14ac:dyDescent="0.4">
      <c r="A59" s="156"/>
      <c r="B59" s="156"/>
      <c r="C59" s="174"/>
      <c r="D59" s="174"/>
      <c r="E59" s="174"/>
      <c r="F59" s="174"/>
      <c r="G59" s="152"/>
      <c r="H59" s="164"/>
      <c r="I59" s="166"/>
      <c r="J59" s="166"/>
      <c r="K59" s="152"/>
    </row>
    <row r="60" spans="1:11" ht="48.75" customHeight="1" x14ac:dyDescent="0.35">
      <c r="A60" s="175" t="s">
        <v>116</v>
      </c>
      <c r="B60" s="175"/>
      <c r="C60" s="175"/>
      <c r="D60" s="175"/>
      <c r="E60" s="175"/>
      <c r="F60" s="175"/>
      <c r="G60" s="175"/>
      <c r="H60" s="175"/>
      <c r="I60" s="175"/>
      <c r="J60" s="175"/>
      <c r="K60" s="152"/>
    </row>
    <row r="61" spans="1:11" ht="16" x14ac:dyDescent="0.35">
      <c r="A61" s="176"/>
      <c r="B61" s="176"/>
      <c r="C61" s="176"/>
      <c r="D61" s="176"/>
      <c r="E61" s="176"/>
      <c r="F61" s="176"/>
      <c r="G61" s="152"/>
      <c r="H61" s="152"/>
      <c r="I61" s="152"/>
      <c r="J61" s="152"/>
      <c r="K61" s="152"/>
    </row>
    <row r="62" spans="1:11" ht="21" x14ac:dyDescent="0.35">
      <c r="A62" s="177" t="s">
        <v>117</v>
      </c>
      <c r="B62" s="177"/>
      <c r="C62" s="177"/>
      <c r="D62" s="177"/>
      <c r="E62" s="177"/>
      <c r="F62" s="177"/>
      <c r="G62" s="177"/>
      <c r="H62" s="177"/>
      <c r="I62" s="177"/>
      <c r="J62" s="178"/>
      <c r="K62" s="179">
        <f>SUM(F58,E47,E35,E24,E12)</f>
        <v>0</v>
      </c>
    </row>
  </sheetData>
  <sheetProtection algorithmName="SHA-512" hashValue="Vf4ibX6P86tLHrOOCIUhBrfNNpy8zwrH6QcKtE/9fMwcbfeQ/CF5AhEaF0XTcmGTlu+bhmL0q84ciKabJaNdgw==" saltValue="AwvO6n2QayULMKgJ6JdHGw==" spinCount="100000" sheet="1" objects="1" scenarios="1" selectLockedCells="1"/>
  <mergeCells count="34">
    <mergeCell ref="A10:C10"/>
    <mergeCell ref="G10:I10"/>
    <mergeCell ref="A1:K1"/>
    <mergeCell ref="A2:F2"/>
    <mergeCell ref="A3:K3"/>
    <mergeCell ref="A5:E5"/>
    <mergeCell ref="G5:K5"/>
    <mergeCell ref="A12:C12"/>
    <mergeCell ref="A14:K14"/>
    <mergeCell ref="A16:E16"/>
    <mergeCell ref="G16:K16"/>
    <mergeCell ref="A22:C22"/>
    <mergeCell ref="G22:I22"/>
    <mergeCell ref="A24:C24"/>
    <mergeCell ref="A26:K26"/>
    <mergeCell ref="A28:E28"/>
    <mergeCell ref="G28:K28"/>
    <mergeCell ref="A33:C33"/>
    <mergeCell ref="G33:I33"/>
    <mergeCell ref="A35:C35"/>
    <mergeCell ref="A37:K37"/>
    <mergeCell ref="A39:E39"/>
    <mergeCell ref="G39:K39"/>
    <mergeCell ref="A45:C45"/>
    <mergeCell ref="G45:I45"/>
    <mergeCell ref="C58:E58"/>
    <mergeCell ref="A60:J60"/>
    <mergeCell ref="A62:I62"/>
    <mergeCell ref="A47:C47"/>
    <mergeCell ref="A49:J49"/>
    <mergeCell ref="C51:F51"/>
    <mergeCell ref="G51:J51"/>
    <mergeCell ref="C56:E56"/>
    <mergeCell ref="G56:I56"/>
  </mergeCells>
  <dataValidations count="2">
    <dataValidation type="decimal" operator="greaterThanOrEqual" allowBlank="1" showInputMessage="1" showErrorMessage="1" error="Por favor introduzca su tarifa, en números." sqref="I41:J44 I30:J32 B34 K10 G53:H55 I18:J21 J56 I7:J9 K24 C30:D32 I53:I54 B25:F25 B13:F13 K22 K45:K46" xr:uid="{0423C57D-19D7-4228-A7FF-04D0AB505214}">
      <formula1>0</formula1>
    </dataValidation>
    <dataValidation type="decimal" operator="greaterThanOrEqual" allowBlank="1" showInputMessage="1" showErrorMessage="1" error="Por favor introduzca su tarifa, sólo números." sqref="G37:G38 G13 G24:G27" xr:uid="{6E06225F-DEB1-4551-92AD-40433CC8364B}">
      <formula1>0</formula1>
    </dataValidation>
  </dataValidations>
  <pageMargins left="0.7" right="0.7" top="0.75" bottom="0.75" header="0.3" footer="0.3"/>
  <customProperties>
    <customPr name="EpmWorksheetKeyString_GUID" r:id="rId1"/>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85AA1-0B7B-4467-879E-8C38C945A518}">
  <dimension ref="A1:L82"/>
  <sheetViews>
    <sheetView topLeftCell="A53" workbookViewId="0">
      <selection activeCell="J69" sqref="J69"/>
    </sheetView>
  </sheetViews>
  <sheetFormatPr baseColWidth="10" defaultRowHeight="14.5" x14ac:dyDescent="0.35"/>
  <cols>
    <col min="1" max="1" width="15.26953125" style="29" customWidth="1"/>
    <col min="2" max="2" width="18.54296875" style="29" customWidth="1"/>
    <col min="3" max="3" width="18.26953125" style="29" customWidth="1"/>
    <col min="4" max="4" width="18.54296875" style="29" customWidth="1"/>
    <col min="5" max="5" width="18" style="29" customWidth="1"/>
    <col min="6" max="7" width="10.90625" style="29"/>
    <col min="8" max="8" width="17.1796875" style="29" customWidth="1"/>
    <col min="9" max="9" width="15.81640625" style="29" customWidth="1"/>
    <col min="10" max="10" width="17.7265625" style="29" customWidth="1"/>
    <col min="11" max="11" width="18.81640625" style="29" customWidth="1"/>
    <col min="12" max="12" width="16.7265625" style="29" customWidth="1"/>
    <col min="13" max="16384" width="10.90625" style="29"/>
  </cols>
  <sheetData>
    <row r="1" spans="1:12" ht="29.5" x14ac:dyDescent="0.35">
      <c r="A1" s="42" t="s">
        <v>118</v>
      </c>
      <c r="B1" s="43"/>
      <c r="C1" s="43"/>
      <c r="D1" s="43"/>
      <c r="E1" s="43"/>
      <c r="F1" s="43"/>
      <c r="G1" s="43"/>
      <c r="H1" s="43"/>
      <c r="I1" s="43"/>
      <c r="J1" s="43"/>
      <c r="K1" s="43"/>
      <c r="L1" s="195"/>
    </row>
    <row r="2" spans="1:12" ht="16" x14ac:dyDescent="0.35">
      <c r="A2" s="196"/>
      <c r="B2" s="196"/>
      <c r="C2" s="196"/>
      <c r="D2" s="196"/>
      <c r="E2" s="196"/>
      <c r="F2" s="196"/>
      <c r="G2" s="196"/>
      <c r="H2" s="152"/>
      <c r="I2" s="152"/>
      <c r="J2" s="152"/>
      <c r="K2" s="152"/>
      <c r="L2" s="152"/>
    </row>
    <row r="3" spans="1:12" ht="21" x14ac:dyDescent="0.35">
      <c r="A3" s="113" t="s">
        <v>119</v>
      </c>
      <c r="B3" s="114"/>
      <c r="C3" s="114"/>
      <c r="D3" s="114"/>
      <c r="E3" s="114"/>
      <c r="F3" s="114"/>
      <c r="G3" s="114"/>
      <c r="H3" s="114"/>
      <c r="I3" s="114"/>
      <c r="J3" s="114"/>
      <c r="K3" s="114"/>
      <c r="L3" s="115"/>
    </row>
    <row r="4" spans="1:12" ht="16" x14ac:dyDescent="0.35">
      <c r="A4" s="142"/>
      <c r="B4" s="142"/>
      <c r="C4" s="142"/>
      <c r="D4" s="142"/>
      <c r="E4" s="142"/>
      <c r="F4" s="142"/>
      <c r="G4" s="142"/>
      <c r="H4" s="142"/>
      <c r="I4" s="142"/>
      <c r="J4" s="142"/>
      <c r="K4" s="142"/>
      <c r="L4" s="142"/>
    </row>
    <row r="5" spans="1:12" ht="18.5" x14ac:dyDescent="0.35">
      <c r="A5" s="117" t="s">
        <v>17</v>
      </c>
      <c r="B5" s="117"/>
      <c r="C5" s="117"/>
      <c r="D5" s="117"/>
      <c r="E5" s="117"/>
      <c r="F5" s="149"/>
      <c r="G5" s="144"/>
      <c r="H5" s="117" t="s">
        <v>85</v>
      </c>
      <c r="I5" s="117"/>
      <c r="J5" s="117"/>
      <c r="K5" s="117"/>
      <c r="L5" s="117"/>
    </row>
    <row r="6" spans="1:12" ht="64" x14ac:dyDescent="0.35">
      <c r="A6" s="63" t="s">
        <v>86</v>
      </c>
      <c r="B6" s="63" t="s">
        <v>87</v>
      </c>
      <c r="C6" s="64" t="s">
        <v>52</v>
      </c>
      <c r="D6" s="3" t="s">
        <v>120</v>
      </c>
      <c r="E6" s="18" t="s">
        <v>60</v>
      </c>
      <c r="F6" s="149"/>
      <c r="G6" s="152"/>
      <c r="H6" s="63" t="s">
        <v>86</v>
      </c>
      <c r="I6" s="63" t="s">
        <v>65</v>
      </c>
      <c r="J6" s="64" t="s">
        <v>89</v>
      </c>
      <c r="K6" s="3" t="s">
        <v>121</v>
      </c>
      <c r="L6" s="18" t="s">
        <v>60</v>
      </c>
    </row>
    <row r="7" spans="1:12" ht="16" x14ac:dyDescent="0.4">
      <c r="A7" s="188" t="s">
        <v>92</v>
      </c>
      <c r="B7" s="189">
        <v>1</v>
      </c>
      <c r="C7" s="41">
        <v>55</v>
      </c>
      <c r="D7" s="7"/>
      <c r="E7" s="146">
        <f>B7*D7</f>
        <v>0</v>
      </c>
      <c r="F7" s="149"/>
      <c r="G7" s="148"/>
      <c r="H7" s="188" t="s">
        <v>92</v>
      </c>
      <c r="I7" s="189">
        <v>3</v>
      </c>
      <c r="J7" s="67">
        <v>3.2</v>
      </c>
      <c r="K7" s="7"/>
      <c r="L7" s="146">
        <f>I7*K7</f>
        <v>0</v>
      </c>
    </row>
    <row r="8" spans="1:12" ht="32" x14ac:dyDescent="0.4">
      <c r="A8" s="188" t="s">
        <v>93</v>
      </c>
      <c r="B8" s="189">
        <v>1</v>
      </c>
      <c r="C8" s="41">
        <v>55</v>
      </c>
      <c r="D8" s="7"/>
      <c r="E8" s="146">
        <f t="shared" ref="E8:E9" si="0">B8*D8</f>
        <v>0</v>
      </c>
      <c r="F8" s="149"/>
      <c r="G8" s="148"/>
      <c r="H8" s="188" t="s">
        <v>93</v>
      </c>
      <c r="I8" s="189">
        <v>4</v>
      </c>
      <c r="J8" s="67">
        <v>3.6</v>
      </c>
      <c r="K8" s="7"/>
      <c r="L8" s="146">
        <f>I8*K8</f>
        <v>0</v>
      </c>
    </row>
    <row r="9" spans="1:12" ht="32" x14ac:dyDescent="0.4">
      <c r="A9" s="188" t="s">
        <v>94</v>
      </c>
      <c r="B9" s="189">
        <v>1</v>
      </c>
      <c r="C9" s="41">
        <v>55</v>
      </c>
      <c r="D9" s="7"/>
      <c r="E9" s="146">
        <f t="shared" si="0"/>
        <v>0</v>
      </c>
      <c r="F9" s="149"/>
      <c r="G9" s="148"/>
      <c r="H9" s="188" t="s">
        <v>94</v>
      </c>
      <c r="I9" s="189">
        <v>1</v>
      </c>
      <c r="J9" s="67">
        <v>6.5</v>
      </c>
      <c r="K9" s="7"/>
      <c r="L9" s="146">
        <f t="shared" ref="L9" si="1">I9*K9</f>
        <v>0</v>
      </c>
    </row>
    <row r="10" spans="1:12" ht="32" x14ac:dyDescent="0.4">
      <c r="A10" s="188" t="s">
        <v>122</v>
      </c>
      <c r="B10" s="189">
        <v>1</v>
      </c>
      <c r="C10" s="41">
        <v>55</v>
      </c>
      <c r="D10" s="7"/>
      <c r="E10" s="146">
        <f>B10*D10</f>
        <v>0</v>
      </c>
      <c r="F10" s="149"/>
      <c r="G10" s="148"/>
      <c r="H10" s="188" t="s">
        <v>122</v>
      </c>
      <c r="I10" s="189">
        <v>2</v>
      </c>
      <c r="J10" s="67">
        <v>6.5</v>
      </c>
      <c r="K10" s="7"/>
      <c r="L10" s="146">
        <f>I10*K10</f>
        <v>0</v>
      </c>
    </row>
    <row r="11" spans="1:12" ht="16" x14ac:dyDescent="0.4">
      <c r="A11" s="123" t="s">
        <v>25</v>
      </c>
      <c r="B11" s="124"/>
      <c r="C11" s="125"/>
      <c r="D11" s="126"/>
      <c r="E11" s="127">
        <f>SUM(E7:E10)</f>
        <v>0</v>
      </c>
      <c r="F11" s="149"/>
      <c r="G11" s="148"/>
      <c r="H11" s="123" t="s">
        <v>25</v>
      </c>
      <c r="I11" s="124"/>
      <c r="J11" s="125"/>
      <c r="K11" s="126"/>
      <c r="L11" s="127">
        <f>SUM(L7:L10)</f>
        <v>0</v>
      </c>
    </row>
    <row r="12" spans="1:12" ht="16" x14ac:dyDescent="0.35">
      <c r="A12" s="149"/>
      <c r="B12" s="153"/>
      <c r="C12" s="149"/>
      <c r="D12" s="149"/>
      <c r="E12" s="149"/>
      <c r="F12" s="149"/>
      <c r="G12" s="149"/>
      <c r="H12" s="152"/>
      <c r="I12" s="152"/>
      <c r="J12" s="152"/>
      <c r="K12" s="152"/>
      <c r="L12" s="152"/>
    </row>
    <row r="13" spans="1:12" ht="18.5" x14ac:dyDescent="0.35">
      <c r="A13" s="131" t="s">
        <v>123</v>
      </c>
      <c r="B13" s="132"/>
      <c r="C13" s="133"/>
      <c r="D13" s="126"/>
      <c r="E13" s="127">
        <f>SUM(E11,L11)</f>
        <v>0</v>
      </c>
      <c r="F13" s="149"/>
      <c r="G13" s="149"/>
      <c r="H13" s="152"/>
      <c r="I13" s="152"/>
      <c r="J13" s="152"/>
      <c r="K13" s="152"/>
      <c r="L13" s="152"/>
    </row>
    <row r="14" spans="1:12" ht="16" x14ac:dyDescent="0.4">
      <c r="A14" s="149"/>
      <c r="B14" s="149"/>
      <c r="C14" s="149"/>
      <c r="D14" s="149"/>
      <c r="E14" s="149"/>
      <c r="F14" s="149"/>
      <c r="G14" s="149"/>
      <c r="H14" s="148"/>
      <c r="I14" s="152"/>
      <c r="J14" s="152"/>
      <c r="K14" s="152"/>
      <c r="L14" s="152"/>
    </row>
    <row r="15" spans="1:12" ht="21" x14ac:dyDescent="0.35">
      <c r="A15" s="113" t="s">
        <v>124</v>
      </c>
      <c r="B15" s="114"/>
      <c r="C15" s="114"/>
      <c r="D15" s="114"/>
      <c r="E15" s="114"/>
      <c r="F15" s="114"/>
      <c r="G15" s="114"/>
      <c r="H15" s="114"/>
      <c r="I15" s="114"/>
      <c r="J15" s="114"/>
      <c r="K15" s="114"/>
      <c r="L15" s="115"/>
    </row>
    <row r="16" spans="1:12" ht="16" x14ac:dyDescent="0.35">
      <c r="A16" s="142"/>
      <c r="B16" s="142"/>
      <c r="C16" s="142"/>
      <c r="D16" s="142"/>
      <c r="E16" s="142"/>
      <c r="F16" s="142"/>
      <c r="G16" s="142"/>
      <c r="H16" s="142"/>
      <c r="I16" s="142"/>
      <c r="J16" s="142"/>
      <c r="K16" s="142"/>
      <c r="L16" s="142"/>
    </row>
    <row r="17" spans="1:12" ht="18.5" x14ac:dyDescent="0.35">
      <c r="A17" s="117" t="s">
        <v>17</v>
      </c>
      <c r="B17" s="117"/>
      <c r="C17" s="117"/>
      <c r="D17" s="117"/>
      <c r="E17" s="117"/>
      <c r="F17" s="149"/>
      <c r="G17" s="144"/>
      <c r="H17" s="117" t="s">
        <v>85</v>
      </c>
      <c r="I17" s="117"/>
      <c r="J17" s="117"/>
      <c r="K17" s="117"/>
      <c r="L17" s="117"/>
    </row>
    <row r="18" spans="1:12" ht="64" x14ac:dyDescent="0.35">
      <c r="A18" s="63" t="s">
        <v>86</v>
      </c>
      <c r="B18" s="63" t="s">
        <v>87</v>
      </c>
      <c r="C18" s="64" t="s">
        <v>52</v>
      </c>
      <c r="D18" s="3" t="s">
        <v>53</v>
      </c>
      <c r="E18" s="18" t="s">
        <v>125</v>
      </c>
      <c r="F18" s="149"/>
      <c r="G18" s="176"/>
      <c r="H18" s="63" t="s">
        <v>86</v>
      </c>
      <c r="I18" s="63" t="s">
        <v>65</v>
      </c>
      <c r="J18" s="64" t="s">
        <v>109</v>
      </c>
      <c r="K18" s="3" t="s">
        <v>90</v>
      </c>
      <c r="L18" s="18" t="s">
        <v>60</v>
      </c>
    </row>
    <row r="19" spans="1:12" ht="16" x14ac:dyDescent="0.4">
      <c r="A19" s="188" t="s">
        <v>92</v>
      </c>
      <c r="B19" s="189">
        <v>2</v>
      </c>
      <c r="C19" s="67">
        <v>55</v>
      </c>
      <c r="D19" s="7"/>
      <c r="E19" s="146">
        <f>B19*D19</f>
        <v>0</v>
      </c>
      <c r="F19" s="149"/>
      <c r="G19" s="148"/>
      <c r="H19" s="188" t="s">
        <v>92</v>
      </c>
      <c r="I19" s="189">
        <v>4</v>
      </c>
      <c r="J19" s="67">
        <v>2.8</v>
      </c>
      <c r="K19" s="7"/>
      <c r="L19" s="146">
        <f>I19*K19</f>
        <v>0</v>
      </c>
    </row>
    <row r="20" spans="1:12" ht="32" x14ac:dyDescent="0.4">
      <c r="A20" s="188" t="s">
        <v>93</v>
      </c>
      <c r="B20" s="189">
        <v>2</v>
      </c>
      <c r="C20" s="67">
        <v>55</v>
      </c>
      <c r="D20" s="7"/>
      <c r="E20" s="146">
        <f>B20*D20</f>
        <v>0</v>
      </c>
      <c r="F20" s="149"/>
      <c r="G20" s="148"/>
      <c r="H20" s="188" t="s">
        <v>93</v>
      </c>
      <c r="I20" s="189">
        <v>5</v>
      </c>
      <c r="J20" s="67">
        <v>3</v>
      </c>
      <c r="K20" s="7"/>
      <c r="L20" s="146">
        <f t="shared" ref="L20" si="2">I20*K20</f>
        <v>0</v>
      </c>
    </row>
    <row r="21" spans="1:12" ht="32" x14ac:dyDescent="0.4">
      <c r="A21" s="188" t="s">
        <v>94</v>
      </c>
      <c r="B21" s="189">
        <v>2</v>
      </c>
      <c r="C21" s="67">
        <v>55</v>
      </c>
      <c r="D21" s="7"/>
      <c r="E21" s="146">
        <f>B21*D21</f>
        <v>0</v>
      </c>
      <c r="F21" s="149"/>
      <c r="G21" s="148"/>
      <c r="H21" s="188" t="s">
        <v>94</v>
      </c>
      <c r="I21" s="189">
        <v>5</v>
      </c>
      <c r="J21" s="67">
        <v>9</v>
      </c>
      <c r="K21" s="7"/>
      <c r="L21" s="146">
        <f>I21*K21</f>
        <v>0</v>
      </c>
    </row>
    <row r="22" spans="1:12" ht="16" x14ac:dyDescent="0.4">
      <c r="A22" s="123" t="s">
        <v>25</v>
      </c>
      <c r="B22" s="124"/>
      <c r="C22" s="125"/>
      <c r="D22" s="126"/>
      <c r="E22" s="127">
        <f>SUM(E19:E21)</f>
        <v>0</v>
      </c>
      <c r="F22" s="149"/>
      <c r="G22" s="148"/>
      <c r="H22" s="123" t="s">
        <v>25</v>
      </c>
      <c r="I22" s="124"/>
      <c r="J22" s="125"/>
      <c r="K22" s="126"/>
      <c r="L22" s="127">
        <f>SUM(L19:L21)</f>
        <v>0</v>
      </c>
    </row>
    <row r="23" spans="1:12" ht="16" x14ac:dyDescent="0.4">
      <c r="A23" s="147"/>
      <c r="B23" s="147"/>
      <c r="C23" s="147"/>
      <c r="D23" s="147"/>
      <c r="E23" s="22"/>
      <c r="F23" s="149"/>
      <c r="G23" s="148"/>
      <c r="H23" s="147"/>
      <c r="I23" s="147"/>
      <c r="J23" s="147"/>
      <c r="K23" s="147"/>
      <c r="L23" s="22"/>
    </row>
    <row r="24" spans="1:12" ht="18.5" x14ac:dyDescent="0.4">
      <c r="A24" s="117" t="s">
        <v>126</v>
      </c>
      <c r="B24" s="117"/>
      <c r="C24" s="117"/>
      <c r="D24" s="117"/>
      <c r="E24" s="117"/>
      <c r="F24" s="149"/>
      <c r="G24" s="148"/>
      <c r="H24" s="147"/>
      <c r="I24" s="147"/>
      <c r="J24" s="147"/>
      <c r="K24" s="147"/>
      <c r="L24" s="22"/>
    </row>
    <row r="25" spans="1:12" ht="64" x14ac:dyDescent="0.4">
      <c r="A25" s="63" t="s">
        <v>86</v>
      </c>
      <c r="B25" s="63" t="s">
        <v>65</v>
      </c>
      <c r="C25" s="64" t="s">
        <v>89</v>
      </c>
      <c r="D25" s="3" t="s">
        <v>90</v>
      </c>
      <c r="E25" s="18" t="s">
        <v>60</v>
      </c>
      <c r="F25" s="149"/>
      <c r="G25" s="148"/>
      <c r="H25" s="147"/>
      <c r="I25" s="147"/>
      <c r="J25" s="147"/>
      <c r="K25" s="147"/>
      <c r="L25" s="22"/>
    </row>
    <row r="26" spans="1:12" ht="16" x14ac:dyDescent="0.4">
      <c r="A26" s="188" t="s">
        <v>92</v>
      </c>
      <c r="B26" s="189">
        <v>15</v>
      </c>
      <c r="C26" s="67">
        <v>2.8</v>
      </c>
      <c r="D26" s="7"/>
      <c r="E26" s="146">
        <f>B26*D26</f>
        <v>0</v>
      </c>
      <c r="F26" s="149"/>
      <c r="G26" s="197"/>
      <c r="H26" s="147"/>
      <c r="I26" s="147"/>
      <c r="J26" s="147"/>
      <c r="K26" s="147"/>
      <c r="L26" s="22"/>
    </row>
    <row r="27" spans="1:12" ht="32" x14ac:dyDescent="0.4">
      <c r="A27" s="188" t="s">
        <v>93</v>
      </c>
      <c r="B27" s="189">
        <v>15</v>
      </c>
      <c r="C27" s="67">
        <v>3</v>
      </c>
      <c r="D27" s="7"/>
      <c r="E27" s="146">
        <f t="shared" ref="E27" si="3">B27*D27</f>
        <v>0</v>
      </c>
      <c r="F27" s="149"/>
      <c r="G27" s="197"/>
      <c r="H27" s="147"/>
      <c r="I27" s="147"/>
      <c r="J27" s="147"/>
      <c r="K27" s="147"/>
      <c r="L27" s="22"/>
    </row>
    <row r="28" spans="1:12" ht="32" x14ac:dyDescent="0.4">
      <c r="A28" s="188" t="s">
        <v>94</v>
      </c>
      <c r="B28" s="189">
        <v>15</v>
      </c>
      <c r="C28" s="67">
        <v>8.8000000000000007</v>
      </c>
      <c r="D28" s="7"/>
      <c r="E28" s="146">
        <f>B28*D28</f>
        <v>0</v>
      </c>
      <c r="F28" s="149"/>
      <c r="G28" s="197"/>
      <c r="H28" s="148"/>
      <c r="I28" s="148"/>
      <c r="J28" s="148"/>
      <c r="K28" s="148"/>
      <c r="L28" s="148"/>
    </row>
    <row r="29" spans="1:12" ht="16" x14ac:dyDescent="0.4">
      <c r="A29" s="123" t="s">
        <v>25</v>
      </c>
      <c r="B29" s="124"/>
      <c r="C29" s="125"/>
      <c r="D29" s="126"/>
      <c r="E29" s="127">
        <f>SUM(E26:E28)</f>
        <v>0</v>
      </c>
      <c r="F29" s="149"/>
      <c r="G29" s="148"/>
      <c r="H29" s="148"/>
      <c r="I29" s="148"/>
      <c r="J29" s="148"/>
      <c r="K29" s="148"/>
      <c r="L29" s="148"/>
    </row>
    <row r="30" spans="1:12" ht="16" x14ac:dyDescent="0.4">
      <c r="A30" s="198"/>
      <c r="B30" s="199"/>
      <c r="C30" s="198"/>
      <c r="D30" s="198"/>
      <c r="E30" s="24"/>
      <c r="F30" s="149"/>
      <c r="G30" s="148"/>
      <c r="H30" s="147"/>
      <c r="I30" s="147"/>
      <c r="J30" s="147"/>
      <c r="K30" s="147"/>
      <c r="L30" s="22"/>
    </row>
    <row r="31" spans="1:12" ht="16" x14ac:dyDescent="0.4">
      <c r="A31" s="123" t="s">
        <v>127</v>
      </c>
      <c r="B31" s="124"/>
      <c r="C31" s="125"/>
      <c r="D31" s="126"/>
      <c r="E31" s="127">
        <f>SUM(E29,L22,E22)</f>
        <v>0</v>
      </c>
      <c r="F31" s="149"/>
      <c r="G31" s="148"/>
      <c r="H31" s="12"/>
      <c r="I31" s="12"/>
      <c r="J31" s="152"/>
      <c r="K31" s="152"/>
      <c r="L31" s="148"/>
    </row>
    <row r="32" spans="1:12" ht="16" x14ac:dyDescent="0.4">
      <c r="A32" s="176"/>
      <c r="B32" s="176"/>
      <c r="C32" s="176"/>
      <c r="D32" s="176"/>
      <c r="E32" s="176"/>
      <c r="F32" s="176"/>
      <c r="G32" s="176"/>
      <c r="H32" s="148"/>
      <c r="I32" s="152"/>
      <c r="J32" s="152"/>
      <c r="K32" s="152"/>
      <c r="L32" s="152"/>
    </row>
    <row r="33" spans="1:12" ht="21" x14ac:dyDescent="0.35">
      <c r="A33" s="113" t="s">
        <v>128</v>
      </c>
      <c r="B33" s="114"/>
      <c r="C33" s="114"/>
      <c r="D33" s="114"/>
      <c r="E33" s="114"/>
      <c r="F33" s="114"/>
      <c r="G33" s="114"/>
      <c r="H33" s="114"/>
      <c r="I33" s="114"/>
      <c r="J33" s="114"/>
      <c r="K33" s="114"/>
      <c r="L33" s="115"/>
    </row>
    <row r="34" spans="1:12" ht="16" x14ac:dyDescent="0.35">
      <c r="A34" s="142"/>
      <c r="B34" s="142"/>
      <c r="C34" s="142"/>
      <c r="D34" s="142"/>
      <c r="E34" s="142"/>
      <c r="F34" s="142"/>
      <c r="G34" s="142"/>
      <c r="H34" s="142"/>
      <c r="I34" s="142"/>
      <c r="J34" s="142"/>
      <c r="K34" s="142"/>
      <c r="L34" s="142"/>
    </row>
    <row r="35" spans="1:12" ht="18.5" x14ac:dyDescent="0.35">
      <c r="A35" s="117" t="s">
        <v>100</v>
      </c>
      <c r="B35" s="117"/>
      <c r="C35" s="117"/>
      <c r="D35" s="117"/>
      <c r="E35" s="117"/>
      <c r="F35" s="149"/>
      <c r="G35" s="144"/>
      <c r="H35" s="117" t="s">
        <v>85</v>
      </c>
      <c r="I35" s="117"/>
      <c r="J35" s="117"/>
      <c r="K35" s="117"/>
      <c r="L35" s="117"/>
    </row>
    <row r="36" spans="1:12" ht="64" x14ac:dyDescent="0.4">
      <c r="A36" s="63" t="s">
        <v>86</v>
      </c>
      <c r="B36" s="63" t="s">
        <v>87</v>
      </c>
      <c r="C36" s="64" t="s">
        <v>52</v>
      </c>
      <c r="D36" s="3" t="s">
        <v>129</v>
      </c>
      <c r="E36" s="18" t="s">
        <v>60</v>
      </c>
      <c r="F36" s="149"/>
      <c r="G36" s="148"/>
      <c r="H36" s="63" t="s">
        <v>86</v>
      </c>
      <c r="I36" s="63" t="s">
        <v>65</v>
      </c>
      <c r="J36" s="64" t="s">
        <v>109</v>
      </c>
      <c r="K36" s="3" t="s">
        <v>90</v>
      </c>
      <c r="L36" s="18" t="s">
        <v>130</v>
      </c>
    </row>
    <row r="37" spans="1:12" ht="16" x14ac:dyDescent="0.4">
      <c r="A37" s="188" t="s">
        <v>92</v>
      </c>
      <c r="B37" s="189">
        <v>2</v>
      </c>
      <c r="C37" s="67">
        <v>55</v>
      </c>
      <c r="D37" s="7"/>
      <c r="E37" s="146">
        <f>B37*D37</f>
        <v>0</v>
      </c>
      <c r="F37" s="149"/>
      <c r="G37" s="148"/>
      <c r="H37" s="188" t="s">
        <v>92</v>
      </c>
      <c r="I37" s="189">
        <v>2</v>
      </c>
      <c r="J37" s="67">
        <v>2.4</v>
      </c>
      <c r="K37" s="7"/>
      <c r="L37" s="146">
        <f>I37*K37</f>
        <v>0</v>
      </c>
    </row>
    <row r="38" spans="1:12" ht="32" x14ac:dyDescent="0.4">
      <c r="A38" s="188" t="s">
        <v>93</v>
      </c>
      <c r="B38" s="189">
        <v>2</v>
      </c>
      <c r="C38" s="67">
        <v>55</v>
      </c>
      <c r="D38" s="7"/>
      <c r="E38" s="146">
        <f t="shared" ref="E38:E39" si="4">B38*D38</f>
        <v>0</v>
      </c>
      <c r="F38" s="149"/>
      <c r="G38" s="148"/>
      <c r="H38" s="188" t="s">
        <v>93</v>
      </c>
      <c r="I38" s="189">
        <v>4</v>
      </c>
      <c r="J38" s="67">
        <v>2.8</v>
      </c>
      <c r="K38" s="7"/>
      <c r="L38" s="146">
        <f t="shared" ref="L38:L39" si="5">I38*K38</f>
        <v>0</v>
      </c>
    </row>
    <row r="39" spans="1:12" ht="32" x14ac:dyDescent="0.4">
      <c r="A39" s="188" t="s">
        <v>94</v>
      </c>
      <c r="B39" s="189">
        <v>2</v>
      </c>
      <c r="C39" s="67">
        <v>55</v>
      </c>
      <c r="D39" s="7"/>
      <c r="E39" s="146">
        <f t="shared" si="4"/>
        <v>0</v>
      </c>
      <c r="F39" s="149"/>
      <c r="G39" s="148"/>
      <c r="H39" s="188" t="s">
        <v>94</v>
      </c>
      <c r="I39" s="189">
        <v>2</v>
      </c>
      <c r="J39" s="67">
        <v>6.5</v>
      </c>
      <c r="K39" s="7"/>
      <c r="L39" s="146">
        <f t="shared" si="5"/>
        <v>0</v>
      </c>
    </row>
    <row r="40" spans="1:12" ht="16" x14ac:dyDescent="0.4">
      <c r="A40" s="123" t="s">
        <v>25</v>
      </c>
      <c r="B40" s="124"/>
      <c r="C40" s="125"/>
      <c r="D40" s="126"/>
      <c r="E40" s="127">
        <f>SUM(E37:E39)</f>
        <v>0</v>
      </c>
      <c r="F40" s="149"/>
      <c r="G40" s="148"/>
      <c r="H40" s="123" t="s">
        <v>25</v>
      </c>
      <c r="I40" s="124"/>
      <c r="J40" s="125"/>
      <c r="K40" s="126"/>
      <c r="L40" s="127">
        <f>SUM(L37:L39)</f>
        <v>0</v>
      </c>
    </row>
    <row r="41" spans="1:12" ht="16" x14ac:dyDescent="0.35">
      <c r="A41" s="149"/>
      <c r="B41" s="153"/>
      <c r="C41" s="149"/>
      <c r="D41" s="149"/>
      <c r="E41" s="149"/>
      <c r="F41" s="149"/>
      <c r="G41" s="149"/>
      <c r="H41" s="152"/>
      <c r="I41" s="152"/>
      <c r="J41" s="152"/>
      <c r="K41" s="152"/>
      <c r="L41" s="152"/>
    </row>
    <row r="42" spans="1:12" ht="18.5" x14ac:dyDescent="0.35">
      <c r="A42" s="117" t="s">
        <v>126</v>
      </c>
      <c r="B42" s="117"/>
      <c r="C42" s="117"/>
      <c r="D42" s="117"/>
      <c r="E42" s="117"/>
      <c r="F42" s="149"/>
      <c r="G42" s="149"/>
      <c r="H42" s="152"/>
      <c r="I42" s="152"/>
      <c r="J42" s="152"/>
      <c r="K42" s="152"/>
      <c r="L42" s="152"/>
    </row>
    <row r="43" spans="1:12" ht="64" x14ac:dyDescent="0.35">
      <c r="A43" s="63" t="s">
        <v>86</v>
      </c>
      <c r="B43" s="63" t="s">
        <v>65</v>
      </c>
      <c r="C43" s="64" t="s">
        <v>89</v>
      </c>
      <c r="D43" s="3" t="s">
        <v>90</v>
      </c>
      <c r="E43" s="18" t="s">
        <v>60</v>
      </c>
      <c r="F43" s="149"/>
      <c r="G43" s="149"/>
      <c r="H43" s="152"/>
      <c r="I43" s="152"/>
      <c r="J43" s="152"/>
      <c r="K43" s="152"/>
      <c r="L43" s="152"/>
    </row>
    <row r="44" spans="1:12" ht="16" x14ac:dyDescent="0.35">
      <c r="A44" s="188" t="s">
        <v>92</v>
      </c>
      <c r="B44" s="189">
        <v>18</v>
      </c>
      <c r="C44" s="67">
        <v>2.4</v>
      </c>
      <c r="D44" s="7"/>
      <c r="E44" s="146">
        <f>B44*D44</f>
        <v>0</v>
      </c>
      <c r="F44" s="149"/>
      <c r="G44" s="200"/>
      <c r="H44" s="152"/>
      <c r="I44" s="152"/>
      <c r="J44" s="152"/>
      <c r="K44" s="152"/>
      <c r="L44" s="152"/>
    </row>
    <row r="45" spans="1:12" ht="32" x14ac:dyDescent="0.35">
      <c r="A45" s="188" t="s">
        <v>93</v>
      </c>
      <c r="B45" s="189">
        <v>18</v>
      </c>
      <c r="C45" s="67">
        <v>2.8</v>
      </c>
      <c r="D45" s="7"/>
      <c r="E45" s="146">
        <f t="shared" ref="E45" si="6">B45*D45</f>
        <v>0</v>
      </c>
      <c r="F45" s="149"/>
      <c r="G45" s="200"/>
      <c r="H45" s="152"/>
      <c r="I45" s="152"/>
      <c r="J45" s="152"/>
      <c r="K45" s="152"/>
      <c r="L45" s="152"/>
    </row>
    <row r="46" spans="1:12" ht="32" x14ac:dyDescent="0.4">
      <c r="A46" s="188" t="s">
        <v>94</v>
      </c>
      <c r="B46" s="189">
        <v>18</v>
      </c>
      <c r="C46" s="67">
        <v>6.3</v>
      </c>
      <c r="D46" s="7"/>
      <c r="E46" s="146">
        <f>B46*D46</f>
        <v>0</v>
      </c>
      <c r="F46" s="149"/>
      <c r="G46" s="200"/>
      <c r="H46" s="201"/>
      <c r="I46" s="201"/>
      <c r="J46" s="201"/>
      <c r="K46" s="201"/>
      <c r="L46" s="152"/>
    </row>
    <row r="47" spans="1:12" ht="16" x14ac:dyDescent="0.35">
      <c r="A47" s="230" t="s">
        <v>25</v>
      </c>
      <c r="B47" s="231"/>
      <c r="C47" s="232"/>
      <c r="D47" s="126"/>
      <c r="E47" s="127">
        <f>SUM(E44:E46)</f>
        <v>0</v>
      </c>
      <c r="F47" s="149"/>
      <c r="G47" s="176"/>
      <c r="H47" s="152"/>
      <c r="I47" s="152"/>
      <c r="J47" s="152"/>
      <c r="K47" s="152"/>
      <c r="L47" s="152"/>
    </row>
    <row r="48" spans="1:12" ht="16" x14ac:dyDescent="0.35">
      <c r="A48" s="149"/>
      <c r="B48" s="149"/>
      <c r="C48" s="149"/>
      <c r="D48" s="149"/>
      <c r="E48" s="149"/>
      <c r="F48" s="149"/>
      <c r="G48" s="149"/>
      <c r="H48" s="152"/>
      <c r="I48" s="152"/>
      <c r="J48" s="152"/>
      <c r="K48" s="152"/>
      <c r="L48" s="152"/>
    </row>
    <row r="49" spans="1:12" ht="16" x14ac:dyDescent="0.4">
      <c r="A49" s="123" t="s">
        <v>131</v>
      </c>
      <c r="B49" s="124"/>
      <c r="C49" s="125"/>
      <c r="D49" s="126"/>
      <c r="E49" s="127">
        <f>SUM(E47,L40,E40)</f>
        <v>0</v>
      </c>
      <c r="F49" s="149"/>
      <c r="G49" s="148"/>
      <c r="H49" s="12"/>
      <c r="I49" s="12"/>
      <c r="J49" s="152"/>
      <c r="K49" s="152"/>
      <c r="L49" s="148"/>
    </row>
    <row r="50" spans="1:12" ht="16" x14ac:dyDescent="0.35">
      <c r="A50" s="149"/>
      <c r="B50" s="149"/>
      <c r="C50" s="149"/>
      <c r="D50" s="149"/>
      <c r="E50" s="149"/>
      <c r="F50" s="149"/>
      <c r="G50" s="149"/>
      <c r="H50" s="152"/>
      <c r="I50" s="152"/>
      <c r="J50" s="152"/>
      <c r="K50" s="152"/>
      <c r="L50" s="152"/>
    </row>
    <row r="51" spans="1:12" ht="18.5" x14ac:dyDescent="0.35">
      <c r="A51" s="139" t="s">
        <v>132</v>
      </c>
      <c r="B51" s="140"/>
      <c r="C51" s="140"/>
      <c r="D51" s="140"/>
      <c r="E51" s="141"/>
      <c r="F51" s="157"/>
      <c r="G51" s="149"/>
      <c r="H51" s="152"/>
      <c r="I51" s="152"/>
      <c r="J51" s="152"/>
      <c r="K51" s="152"/>
      <c r="L51" s="152"/>
    </row>
    <row r="52" spans="1:12" ht="16" x14ac:dyDescent="0.35">
      <c r="A52" s="147"/>
      <c r="B52" s="147"/>
      <c r="C52" s="147"/>
      <c r="D52" s="147"/>
      <c r="E52" s="147"/>
      <c r="F52" s="147"/>
      <c r="G52" s="149"/>
      <c r="H52" s="152"/>
      <c r="I52" s="152"/>
      <c r="J52" s="152"/>
      <c r="K52" s="152"/>
      <c r="L52" s="152"/>
    </row>
    <row r="53" spans="1:12" ht="64" x14ac:dyDescent="0.35">
      <c r="A53" s="63" t="s">
        <v>50</v>
      </c>
      <c r="B53" s="63" t="s">
        <v>2</v>
      </c>
      <c r="C53" s="64" t="s">
        <v>52</v>
      </c>
      <c r="D53" s="3" t="s">
        <v>53</v>
      </c>
      <c r="E53" s="18" t="s">
        <v>60</v>
      </c>
      <c r="F53" s="147"/>
      <c r="G53" s="149"/>
      <c r="H53" s="152"/>
      <c r="I53" s="152"/>
      <c r="J53" s="152"/>
      <c r="K53" s="152"/>
      <c r="L53" s="152"/>
    </row>
    <row r="54" spans="1:12" ht="16" x14ac:dyDescent="0.35">
      <c r="A54" s="233" t="s">
        <v>80</v>
      </c>
      <c r="B54" s="104">
        <v>5</v>
      </c>
      <c r="C54" s="67">
        <v>32</v>
      </c>
      <c r="D54" s="7"/>
      <c r="E54" s="202">
        <f>B54*D54</f>
        <v>0</v>
      </c>
      <c r="F54" s="147"/>
      <c r="G54" s="200"/>
      <c r="H54" s="152"/>
      <c r="I54" s="152"/>
      <c r="J54" s="152"/>
      <c r="K54" s="152"/>
      <c r="L54" s="152"/>
    </row>
    <row r="55" spans="1:12" ht="32" x14ac:dyDescent="0.35">
      <c r="A55" s="103" t="s">
        <v>56</v>
      </c>
      <c r="B55" s="104">
        <v>20</v>
      </c>
      <c r="C55" s="67">
        <v>16.5</v>
      </c>
      <c r="D55" s="7"/>
      <c r="E55" s="202">
        <f>B55*D55</f>
        <v>0</v>
      </c>
      <c r="F55" s="147"/>
      <c r="G55" s="200"/>
      <c r="H55" s="152"/>
      <c r="I55" s="152"/>
      <c r="J55" s="152"/>
      <c r="K55" s="152"/>
      <c r="L55" s="152"/>
    </row>
    <row r="56" spans="1:12" ht="16" x14ac:dyDescent="0.35">
      <c r="A56" s="151"/>
      <c r="B56" s="151"/>
      <c r="C56" s="151"/>
      <c r="D56" s="151"/>
      <c r="E56" s="147"/>
      <c r="F56" s="147"/>
      <c r="G56" s="149"/>
      <c r="H56" s="152"/>
      <c r="I56" s="152"/>
      <c r="J56" s="152"/>
      <c r="K56" s="152"/>
      <c r="L56" s="152"/>
    </row>
    <row r="57" spans="1:12" ht="64" x14ac:dyDescent="0.35">
      <c r="A57" s="234" t="s">
        <v>133</v>
      </c>
      <c r="B57" s="63" t="s">
        <v>2</v>
      </c>
      <c r="C57" s="64" t="s">
        <v>52</v>
      </c>
      <c r="D57" s="3" t="s">
        <v>53</v>
      </c>
      <c r="E57" s="18" t="s">
        <v>60</v>
      </c>
      <c r="F57" s="147"/>
      <c r="G57" s="149"/>
      <c r="H57" s="152"/>
      <c r="I57" s="152"/>
      <c r="J57" s="152"/>
      <c r="K57" s="152"/>
      <c r="L57" s="152"/>
    </row>
    <row r="58" spans="1:12" ht="16" x14ac:dyDescent="0.35">
      <c r="A58" s="105" t="s">
        <v>134</v>
      </c>
      <c r="B58" s="104">
        <v>1</v>
      </c>
      <c r="C58" s="67">
        <v>82</v>
      </c>
      <c r="D58" s="7"/>
      <c r="E58" s="202">
        <f>B58*D58</f>
        <v>0</v>
      </c>
      <c r="F58" s="147"/>
      <c r="G58" s="152"/>
      <c r="H58" s="152"/>
      <c r="I58" s="152"/>
      <c r="J58" s="152"/>
      <c r="K58" s="152"/>
      <c r="L58" s="152"/>
    </row>
    <row r="59" spans="1:12" ht="16" x14ac:dyDescent="0.35">
      <c r="A59" s="105" t="s">
        <v>135</v>
      </c>
      <c r="B59" s="104">
        <v>1</v>
      </c>
      <c r="C59" s="67">
        <v>82</v>
      </c>
      <c r="D59" s="7"/>
      <c r="E59" s="202">
        <f t="shared" ref="E59:E60" si="7">B59*D59</f>
        <v>0</v>
      </c>
      <c r="F59" s="147"/>
      <c r="G59" s="200"/>
      <c r="H59" s="152"/>
      <c r="I59" s="152"/>
      <c r="J59" s="152"/>
      <c r="K59" s="152"/>
      <c r="L59" s="152"/>
    </row>
    <row r="60" spans="1:12" ht="16" x14ac:dyDescent="0.35">
      <c r="A60" s="105" t="s">
        <v>136</v>
      </c>
      <c r="B60" s="104">
        <v>1</v>
      </c>
      <c r="C60" s="67">
        <v>72</v>
      </c>
      <c r="D60" s="7"/>
      <c r="E60" s="202">
        <f t="shared" si="7"/>
        <v>0</v>
      </c>
      <c r="F60" s="147"/>
      <c r="G60" s="200"/>
      <c r="H60" s="152"/>
      <c r="I60" s="152"/>
      <c r="J60" s="152"/>
      <c r="K60" s="152"/>
      <c r="L60" s="152"/>
    </row>
    <row r="61" spans="1:12" ht="16" x14ac:dyDescent="0.35">
      <c r="A61" s="203" t="s">
        <v>137</v>
      </c>
      <c r="B61" s="204"/>
      <c r="C61" s="204"/>
      <c r="D61" s="205"/>
      <c r="E61" s="86">
        <f>SUM(E58:E60,E54:E55)</f>
        <v>0</v>
      </c>
      <c r="F61" s="147"/>
      <c r="G61" s="149"/>
      <c r="H61" s="152"/>
      <c r="I61" s="152"/>
      <c r="J61" s="152"/>
      <c r="K61" s="152"/>
      <c r="L61" s="152"/>
    </row>
    <row r="62" spans="1:12" ht="16" x14ac:dyDescent="0.35">
      <c r="A62" s="149"/>
      <c r="B62" s="149"/>
      <c r="C62" s="149"/>
      <c r="D62" s="149"/>
      <c r="E62" s="149"/>
      <c r="F62" s="149"/>
      <c r="G62" s="149"/>
      <c r="H62" s="152"/>
      <c r="I62" s="152"/>
      <c r="J62" s="152"/>
      <c r="K62" s="152"/>
      <c r="L62" s="152"/>
    </row>
    <row r="63" spans="1:12" ht="21" x14ac:dyDescent="0.35">
      <c r="A63" s="113" t="s">
        <v>138</v>
      </c>
      <c r="B63" s="114"/>
      <c r="C63" s="114"/>
      <c r="D63" s="114"/>
      <c r="E63" s="114"/>
      <c r="F63" s="114"/>
      <c r="G63" s="114"/>
      <c r="H63" s="114"/>
      <c r="I63" s="114"/>
      <c r="J63" s="114"/>
      <c r="K63" s="115"/>
      <c r="L63" s="206"/>
    </row>
    <row r="64" spans="1:12" ht="16" x14ac:dyDescent="0.4">
      <c r="A64" s="156"/>
      <c r="B64" s="157"/>
      <c r="C64" s="157"/>
      <c r="D64" s="157"/>
      <c r="E64" s="157"/>
      <c r="F64" s="157"/>
      <c r="G64" s="157"/>
      <c r="H64" s="157"/>
      <c r="I64" s="157"/>
      <c r="J64" s="157"/>
      <c r="K64" s="157"/>
      <c r="L64" s="157"/>
    </row>
    <row r="65" spans="1:12" ht="16" x14ac:dyDescent="0.4">
      <c r="A65" s="156"/>
      <c r="B65" s="158"/>
      <c r="C65" s="207" t="s">
        <v>17</v>
      </c>
      <c r="D65" s="208"/>
      <c r="E65" s="208"/>
      <c r="F65" s="208"/>
      <c r="G65" s="209"/>
      <c r="H65" s="207" t="s">
        <v>106</v>
      </c>
      <c r="I65" s="208"/>
      <c r="J65" s="208"/>
      <c r="K65" s="209"/>
      <c r="L65" s="152"/>
    </row>
    <row r="66" spans="1:12" ht="112" x14ac:dyDescent="0.35">
      <c r="A66" s="192" t="s">
        <v>86</v>
      </c>
      <c r="B66" s="192" t="s">
        <v>107</v>
      </c>
      <c r="C66" s="192" t="s">
        <v>87</v>
      </c>
      <c r="D66" s="193" t="s">
        <v>52</v>
      </c>
      <c r="E66" s="23" t="s">
        <v>139</v>
      </c>
      <c r="F66" s="18" t="s">
        <v>91</v>
      </c>
      <c r="G66" s="176"/>
      <c r="H66" s="194" t="s">
        <v>108</v>
      </c>
      <c r="I66" s="194" t="s">
        <v>140</v>
      </c>
      <c r="J66" s="163" t="s">
        <v>110</v>
      </c>
      <c r="K66" s="18" t="s">
        <v>141</v>
      </c>
      <c r="L66" s="152"/>
    </row>
    <row r="67" spans="1:12" ht="32" x14ac:dyDescent="0.35">
      <c r="A67" s="235" t="s">
        <v>142</v>
      </c>
      <c r="B67" s="108" t="s">
        <v>143</v>
      </c>
      <c r="C67" s="189">
        <v>1</v>
      </c>
      <c r="D67" s="67">
        <v>55</v>
      </c>
      <c r="E67" s="7"/>
      <c r="F67" s="146">
        <f>C67*E67</f>
        <v>0</v>
      </c>
      <c r="G67" s="176"/>
      <c r="H67" s="189">
        <v>3</v>
      </c>
      <c r="I67" s="67">
        <v>45</v>
      </c>
      <c r="J67" s="7"/>
      <c r="K67" s="146">
        <f>H67*J67</f>
        <v>0</v>
      </c>
      <c r="L67" s="210"/>
    </row>
    <row r="68" spans="1:12" ht="32" x14ac:dyDescent="0.35">
      <c r="A68" s="236"/>
      <c r="B68" s="108" t="s">
        <v>144</v>
      </c>
      <c r="C68" s="189">
        <v>1</v>
      </c>
      <c r="D68" s="67">
        <v>55</v>
      </c>
      <c r="E68" s="7"/>
      <c r="F68" s="146">
        <f>C68*E68</f>
        <v>0</v>
      </c>
      <c r="G68" s="176"/>
      <c r="H68" s="189">
        <v>6</v>
      </c>
      <c r="I68" s="67">
        <v>30</v>
      </c>
      <c r="J68" s="7"/>
      <c r="K68" s="146">
        <f t="shared" ref="K68:K69" si="8">H68*J68</f>
        <v>0</v>
      </c>
      <c r="L68" s="210"/>
    </row>
    <row r="69" spans="1:12" ht="32" x14ac:dyDescent="0.35">
      <c r="A69" s="237"/>
      <c r="B69" s="108" t="s">
        <v>145</v>
      </c>
      <c r="C69" s="189">
        <v>1</v>
      </c>
      <c r="D69" s="67">
        <v>55</v>
      </c>
      <c r="E69" s="7"/>
      <c r="F69" s="146">
        <f>C69*E69</f>
        <v>0</v>
      </c>
      <c r="G69" s="176"/>
      <c r="H69" s="189">
        <v>15</v>
      </c>
      <c r="I69" s="67">
        <v>25</v>
      </c>
      <c r="J69" s="7"/>
      <c r="K69" s="146">
        <f t="shared" si="8"/>
        <v>0</v>
      </c>
      <c r="L69" s="210"/>
    </row>
    <row r="70" spans="1:12" ht="16" x14ac:dyDescent="0.35">
      <c r="A70" s="238"/>
      <c r="B70" s="239"/>
      <c r="C70" s="240"/>
      <c r="D70" s="241"/>
      <c r="E70" s="212"/>
      <c r="F70" s="213"/>
      <c r="G70" s="176"/>
      <c r="H70" s="240"/>
      <c r="I70" s="241"/>
      <c r="J70" s="212"/>
      <c r="K70" s="213"/>
      <c r="L70" s="210"/>
    </row>
    <row r="71" spans="1:12" ht="32" x14ac:dyDescent="0.35">
      <c r="A71" s="242" t="s">
        <v>146</v>
      </c>
      <c r="B71" s="108" t="s">
        <v>143</v>
      </c>
      <c r="C71" s="191">
        <v>1</v>
      </c>
      <c r="D71" s="67">
        <v>55</v>
      </c>
      <c r="E71" s="7"/>
      <c r="F71" s="146">
        <f>C71*E71</f>
        <v>0</v>
      </c>
      <c r="G71" s="176"/>
      <c r="H71" s="191">
        <v>1</v>
      </c>
      <c r="I71" s="67">
        <v>45</v>
      </c>
      <c r="J71" s="7"/>
      <c r="K71" s="146">
        <f>H71*J71</f>
        <v>0</v>
      </c>
      <c r="L71" s="210"/>
    </row>
    <row r="72" spans="1:12" ht="32" x14ac:dyDescent="0.35">
      <c r="A72" s="243"/>
      <c r="B72" s="108" t="s">
        <v>144</v>
      </c>
      <c r="C72" s="191">
        <v>1</v>
      </c>
      <c r="D72" s="67">
        <v>55</v>
      </c>
      <c r="E72" s="7"/>
      <c r="F72" s="146">
        <f>C72*E72</f>
        <v>0</v>
      </c>
      <c r="G72" s="176"/>
      <c r="H72" s="191">
        <v>6</v>
      </c>
      <c r="I72" s="67">
        <v>30</v>
      </c>
      <c r="J72" s="7"/>
      <c r="K72" s="146">
        <f t="shared" ref="K72:K73" si="9">H72*J72</f>
        <v>0</v>
      </c>
      <c r="L72" s="210"/>
    </row>
    <row r="73" spans="1:12" ht="32" x14ac:dyDescent="0.35">
      <c r="A73" s="244"/>
      <c r="B73" s="108" t="s">
        <v>113</v>
      </c>
      <c r="C73" s="191">
        <v>1</v>
      </c>
      <c r="D73" s="67">
        <v>55</v>
      </c>
      <c r="E73" s="7"/>
      <c r="F73" s="146">
        <f>C73*E73</f>
        <v>0</v>
      </c>
      <c r="G73" s="176"/>
      <c r="H73" s="191">
        <v>15</v>
      </c>
      <c r="I73" s="67">
        <v>25</v>
      </c>
      <c r="J73" s="7"/>
      <c r="K73" s="146">
        <f t="shared" si="9"/>
        <v>0</v>
      </c>
      <c r="L73" s="210"/>
    </row>
    <row r="74" spans="1:12" ht="16" x14ac:dyDescent="0.35">
      <c r="A74" s="211"/>
      <c r="B74" s="214"/>
      <c r="C74" s="215"/>
      <c r="D74" s="215"/>
      <c r="E74" s="215"/>
      <c r="F74" s="216"/>
      <c r="G74" s="176"/>
      <c r="H74" s="215"/>
      <c r="I74" s="25"/>
      <c r="J74" s="216"/>
      <c r="K74" s="217"/>
      <c r="L74" s="210"/>
    </row>
    <row r="75" spans="1:12" ht="16" x14ac:dyDescent="0.4">
      <c r="A75" s="156"/>
      <c r="B75" s="164"/>
      <c r="C75" s="164"/>
      <c r="D75" s="164"/>
      <c r="E75" s="165"/>
      <c r="F75" s="170"/>
      <c r="G75" s="176"/>
      <c r="H75" s="166"/>
      <c r="I75" s="166"/>
      <c r="J75" s="170"/>
      <c r="K75" s="170"/>
      <c r="L75" s="152"/>
    </row>
    <row r="76" spans="1:12" ht="18.5" x14ac:dyDescent="0.4">
      <c r="A76" s="156"/>
      <c r="B76" s="156"/>
      <c r="C76" s="218" t="s">
        <v>25</v>
      </c>
      <c r="D76" s="219"/>
      <c r="E76" s="220"/>
      <c r="F76" s="221">
        <f>SUM(F71:F73,F67:F69)</f>
        <v>0</v>
      </c>
      <c r="G76" s="176"/>
      <c r="H76" s="167" t="s">
        <v>25</v>
      </c>
      <c r="I76" s="169"/>
      <c r="J76" s="221">
        <f>SUM(K71:K73,K67:K69)</f>
        <v>0</v>
      </c>
      <c r="K76" s="222"/>
      <c r="L76" s="152"/>
    </row>
    <row r="77" spans="1:12" ht="16" x14ac:dyDescent="0.4">
      <c r="A77" s="156"/>
      <c r="B77" s="164"/>
      <c r="C77" s="164"/>
      <c r="D77" s="164"/>
      <c r="E77" s="165"/>
      <c r="F77" s="165"/>
      <c r="G77" s="170"/>
      <c r="H77" s="152"/>
      <c r="I77" s="164"/>
      <c r="J77" s="166"/>
      <c r="K77" s="166"/>
      <c r="L77" s="166"/>
    </row>
    <row r="78" spans="1:12" ht="18.5" x14ac:dyDescent="0.4">
      <c r="A78" s="156"/>
      <c r="B78" s="223"/>
      <c r="C78" s="224" t="s">
        <v>147</v>
      </c>
      <c r="D78" s="225"/>
      <c r="E78" s="226"/>
      <c r="F78" s="221">
        <f>SUM(F76,J76)</f>
        <v>0</v>
      </c>
      <c r="G78" s="176"/>
      <c r="H78" s="152"/>
      <c r="I78" s="164"/>
      <c r="J78" s="166"/>
      <c r="K78" s="166"/>
      <c r="L78" s="166"/>
    </row>
    <row r="79" spans="1:12" ht="16" x14ac:dyDescent="0.4">
      <c r="A79" s="156"/>
      <c r="B79" s="223"/>
      <c r="C79" s="223"/>
      <c r="D79" s="223"/>
      <c r="E79" s="223"/>
      <c r="F79" s="223"/>
      <c r="G79" s="223"/>
      <c r="H79" s="223"/>
      <c r="I79" s="223"/>
      <c r="J79" s="223"/>
      <c r="K79" s="223"/>
      <c r="L79" s="223"/>
    </row>
    <row r="80" spans="1:12" ht="60.75" customHeight="1" x14ac:dyDescent="0.35">
      <c r="A80" s="227" t="s">
        <v>116</v>
      </c>
      <c r="B80" s="227"/>
      <c r="C80" s="227"/>
      <c r="D80" s="227"/>
      <c r="E80" s="227"/>
      <c r="F80" s="227"/>
      <c r="G80" s="227"/>
      <c r="H80" s="227"/>
      <c r="I80" s="227"/>
      <c r="J80" s="227"/>
      <c r="K80" s="87"/>
      <c r="L80" s="228"/>
    </row>
    <row r="81" spans="1:12" ht="16" x14ac:dyDescent="0.35">
      <c r="A81" s="176"/>
      <c r="B81" s="176"/>
      <c r="C81" s="176"/>
      <c r="D81" s="176"/>
      <c r="E81" s="176"/>
      <c r="F81" s="176"/>
      <c r="G81" s="176"/>
      <c r="H81" s="152"/>
      <c r="I81" s="152"/>
      <c r="J81" s="152"/>
      <c r="K81" s="152"/>
      <c r="L81" s="152"/>
    </row>
    <row r="82" spans="1:12" ht="21" x14ac:dyDescent="0.35">
      <c r="A82" s="177" t="s">
        <v>148</v>
      </c>
      <c r="B82" s="177"/>
      <c r="C82" s="177"/>
      <c r="D82" s="177"/>
      <c r="E82" s="177"/>
      <c r="F82" s="177"/>
      <c r="G82" s="177"/>
      <c r="H82" s="177"/>
      <c r="I82" s="177"/>
      <c r="J82" s="177"/>
      <c r="K82" s="229">
        <f>SUM(F78,E61,E49,E31,E13)</f>
        <v>0</v>
      </c>
      <c r="L82" s="152"/>
    </row>
  </sheetData>
  <sheetProtection algorithmName="SHA-512" hashValue="G4PKU6VtV4zxnwS0HbIx2sfm6kBAVMLWcp0PYZi5qkE55Oe+TE7Ltfp6hU9Cj4m+LfjnaCXHuxuBqruM+CgpAg==" saltValue="FDK9EGGXcp4FXN4/JF2GXA==" spinCount="100000" sheet="1" objects="1" scenarios="1" selectLockedCells="1"/>
  <mergeCells count="36">
    <mergeCell ref="A11:C11"/>
    <mergeCell ref="H11:J11"/>
    <mergeCell ref="A1:K1"/>
    <mergeCell ref="A2:G2"/>
    <mergeCell ref="A3:L3"/>
    <mergeCell ref="A5:E5"/>
    <mergeCell ref="H5:L5"/>
    <mergeCell ref="A13:C13"/>
    <mergeCell ref="A15:L15"/>
    <mergeCell ref="A17:E17"/>
    <mergeCell ref="H17:L17"/>
    <mergeCell ref="A22:C22"/>
    <mergeCell ref="H22:J22"/>
    <mergeCell ref="A24:E24"/>
    <mergeCell ref="A29:C29"/>
    <mergeCell ref="A31:C31"/>
    <mergeCell ref="A33:L33"/>
    <mergeCell ref="A35:E35"/>
    <mergeCell ref="H35:L35"/>
    <mergeCell ref="A71:A73"/>
    <mergeCell ref="A40:C40"/>
    <mergeCell ref="H40:J40"/>
    <mergeCell ref="A42:E42"/>
    <mergeCell ref="A47:C47"/>
    <mergeCell ref="A49:C49"/>
    <mergeCell ref="A51:E51"/>
    <mergeCell ref="A61:D61"/>
    <mergeCell ref="A63:K63"/>
    <mergeCell ref="C65:G65"/>
    <mergeCell ref="H65:K65"/>
    <mergeCell ref="A67:A69"/>
    <mergeCell ref="C76:E76"/>
    <mergeCell ref="H76:I76"/>
    <mergeCell ref="C78:E78"/>
    <mergeCell ref="A80:J80"/>
    <mergeCell ref="A82:J82"/>
  </mergeCells>
  <dataValidations count="2">
    <dataValidation type="decimal" operator="greaterThanOrEqual" allowBlank="1" showInputMessage="1" showErrorMessage="1" error="Por favor introduzca su tarifa, en números." sqref="B14:G14 J19:K21 I74 L11 J37:K39 B41 C58:D60 B12 C37:D39 I67:J73 L22:L27 J76:K76 B54:B56 H67:H74 J7:K10" xr:uid="{C8AABB0E-FDCE-4C00-943E-0C27155EBBAE}">
      <formula1>0</formula1>
    </dataValidation>
    <dataValidation type="decimal" operator="greaterThanOrEqual" allowBlank="1" showInputMessage="1" showErrorMessage="1" error="Por favor introduzca su tarifa, sólo números." sqref="G9 H48 H12:H16 H32:H34" xr:uid="{3E736420-6F73-4827-8B00-3B93630FE86E}">
      <formula1>0</formula1>
    </dataValidation>
  </dataValidations>
  <pageMargins left="0.7" right="0.7" top="0.75" bottom="0.75" header="0.3" footer="0.3"/>
  <customProperties>
    <customPr name="EpmWorksheetKeyString_GUID" r:id="rId1"/>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1D5C4-7F81-44BC-BC8E-5D902BF5D257}">
  <dimension ref="A1:L20"/>
  <sheetViews>
    <sheetView workbookViewId="0">
      <selection activeCell="D11" sqref="D11"/>
    </sheetView>
  </sheetViews>
  <sheetFormatPr baseColWidth="10" defaultRowHeight="14.5" x14ac:dyDescent="0.35"/>
  <cols>
    <col min="1" max="1" width="18.81640625" style="29" customWidth="1"/>
    <col min="2" max="2" width="19" style="29" customWidth="1"/>
    <col min="3" max="3" width="15.81640625" style="29" customWidth="1"/>
    <col min="4" max="4" width="21.1796875" style="29" customWidth="1"/>
    <col min="5" max="5" width="17.1796875" style="29" customWidth="1"/>
    <col min="6" max="7" width="10.90625" style="29"/>
    <col min="8" max="8" width="20.81640625" style="29" customWidth="1"/>
    <col min="9" max="9" width="17.7265625" style="29" customWidth="1"/>
    <col min="10" max="10" width="17.26953125" style="29" customWidth="1"/>
    <col min="11" max="11" width="21.81640625" style="29" customWidth="1"/>
    <col min="12" max="12" width="19.7265625" style="29" customWidth="1"/>
    <col min="13" max="16384" width="10.90625" style="29"/>
  </cols>
  <sheetData>
    <row r="1" spans="1:12" ht="29.5" x14ac:dyDescent="0.35">
      <c r="A1" s="42" t="s">
        <v>149</v>
      </c>
      <c r="B1" s="43"/>
      <c r="C1" s="43"/>
      <c r="D1" s="43"/>
      <c r="E1" s="43"/>
      <c r="F1" s="43"/>
      <c r="G1" s="43"/>
      <c r="H1" s="43"/>
      <c r="I1" s="43"/>
      <c r="J1" s="43"/>
      <c r="K1" s="43"/>
      <c r="L1" s="195"/>
    </row>
    <row r="2" spans="1:12" ht="16" x14ac:dyDescent="0.35">
      <c r="A2" s="245"/>
      <c r="B2" s="245"/>
      <c r="C2" s="245"/>
      <c r="D2" s="245"/>
      <c r="E2" s="245"/>
      <c r="F2" s="245"/>
      <c r="G2" s="245"/>
      <c r="H2" s="152"/>
      <c r="I2" s="152"/>
      <c r="J2" s="152"/>
      <c r="K2" s="152"/>
      <c r="L2" s="152"/>
    </row>
    <row r="3" spans="1:12" ht="21" x14ac:dyDescent="0.35">
      <c r="A3" s="246" t="s">
        <v>150</v>
      </c>
      <c r="B3" s="247"/>
      <c r="C3" s="247"/>
      <c r="D3" s="247"/>
      <c r="E3" s="247"/>
      <c r="F3" s="247"/>
      <c r="G3" s="247"/>
      <c r="H3" s="247"/>
      <c r="I3" s="247"/>
      <c r="J3" s="247"/>
      <c r="K3" s="247"/>
      <c r="L3" s="248"/>
    </row>
    <row r="4" spans="1:12" ht="16" x14ac:dyDescent="0.35">
      <c r="A4" s="249"/>
      <c r="B4" s="249"/>
      <c r="C4" s="249"/>
      <c r="D4" s="249"/>
      <c r="E4" s="249"/>
      <c r="F4" s="249"/>
      <c r="G4" s="249"/>
      <c r="H4" s="249"/>
      <c r="I4" s="249"/>
      <c r="J4" s="249"/>
      <c r="K4" s="249"/>
      <c r="L4" s="249"/>
    </row>
    <row r="5" spans="1:12" ht="18.5" x14ac:dyDescent="0.35">
      <c r="A5" s="250" t="s">
        <v>151</v>
      </c>
      <c r="B5" s="250"/>
      <c r="C5" s="250"/>
      <c r="D5" s="250"/>
      <c r="E5" s="152"/>
      <c r="F5" s="83"/>
      <c r="G5" s="83"/>
      <c r="H5" s="250" t="s">
        <v>152</v>
      </c>
      <c r="I5" s="250"/>
      <c r="J5" s="250"/>
      <c r="K5" s="250"/>
      <c r="L5" s="152"/>
    </row>
    <row r="6" spans="1:12" ht="64" x14ac:dyDescent="0.35">
      <c r="A6" s="63" t="s">
        <v>87</v>
      </c>
      <c r="B6" s="64" t="s">
        <v>52</v>
      </c>
      <c r="C6" s="3" t="s">
        <v>139</v>
      </c>
      <c r="D6" s="18" t="s">
        <v>125</v>
      </c>
      <c r="E6" s="83"/>
      <c r="F6" s="152"/>
      <c r="G6" s="152"/>
      <c r="H6" s="63" t="s">
        <v>87</v>
      </c>
      <c r="I6" s="64" t="s">
        <v>52</v>
      </c>
      <c r="J6" s="3" t="s">
        <v>139</v>
      </c>
      <c r="K6" s="18" t="s">
        <v>125</v>
      </c>
      <c r="L6" s="152"/>
    </row>
    <row r="7" spans="1:12" ht="16" x14ac:dyDescent="0.35">
      <c r="A7" s="265">
        <v>2</v>
      </c>
      <c r="B7" s="41">
        <v>55</v>
      </c>
      <c r="C7" s="7"/>
      <c r="D7" s="251">
        <f>A7*C7</f>
        <v>0</v>
      </c>
      <c r="E7" s="83"/>
      <c r="F7" s="152"/>
      <c r="G7" s="152"/>
      <c r="H7" s="265">
        <v>1</v>
      </c>
      <c r="I7" s="41">
        <v>55</v>
      </c>
      <c r="J7" s="7"/>
      <c r="K7" s="251">
        <f>H7*J7</f>
        <v>0</v>
      </c>
      <c r="L7" s="152"/>
    </row>
    <row r="8" spans="1:12" ht="16" x14ac:dyDescent="0.35">
      <c r="A8" s="252" t="s">
        <v>25</v>
      </c>
      <c r="B8" s="253"/>
      <c r="C8" s="254"/>
      <c r="D8" s="251">
        <f>D7</f>
        <v>0</v>
      </c>
      <c r="E8" s="83"/>
      <c r="F8" s="152"/>
      <c r="G8" s="152"/>
      <c r="H8" s="252" t="s">
        <v>25</v>
      </c>
      <c r="I8" s="253"/>
      <c r="J8" s="254"/>
      <c r="K8" s="251">
        <f>K7</f>
        <v>0</v>
      </c>
      <c r="L8" s="152"/>
    </row>
    <row r="9" spans="1:12" ht="16" x14ac:dyDescent="0.35">
      <c r="A9" s="83"/>
      <c r="B9" s="83"/>
      <c r="C9" s="83"/>
      <c r="D9" s="83"/>
      <c r="E9" s="83"/>
      <c r="F9" s="152"/>
      <c r="G9" s="152"/>
      <c r="H9" s="152"/>
      <c r="I9" s="152"/>
      <c r="J9" s="152"/>
      <c r="K9" s="152"/>
      <c r="L9" s="152"/>
    </row>
    <row r="10" spans="1:12" ht="18.5" x14ac:dyDescent="0.35">
      <c r="A10" s="250" t="s">
        <v>153</v>
      </c>
      <c r="B10" s="250"/>
      <c r="C10" s="250"/>
      <c r="D10" s="250"/>
      <c r="E10" s="250"/>
      <c r="F10" s="245"/>
      <c r="G10" s="245"/>
      <c r="H10" s="255" t="s">
        <v>154</v>
      </c>
      <c r="I10" s="256"/>
      <c r="J10" s="256"/>
      <c r="K10" s="256"/>
      <c r="L10" s="257"/>
    </row>
    <row r="11" spans="1:12" ht="96" x14ac:dyDescent="0.35">
      <c r="A11" s="63" t="s">
        <v>86</v>
      </c>
      <c r="B11" s="190" t="s">
        <v>65</v>
      </c>
      <c r="C11" s="190" t="s">
        <v>155</v>
      </c>
      <c r="D11" s="145" t="s">
        <v>90</v>
      </c>
      <c r="E11" s="18" t="s">
        <v>156</v>
      </c>
      <c r="F11" s="245"/>
      <c r="G11" s="245"/>
      <c r="H11" s="63" t="s">
        <v>86</v>
      </c>
      <c r="I11" s="190" t="s">
        <v>65</v>
      </c>
      <c r="J11" s="190" t="s">
        <v>52</v>
      </c>
      <c r="K11" s="145" t="s">
        <v>90</v>
      </c>
      <c r="L11" s="18" t="s">
        <v>156</v>
      </c>
    </row>
    <row r="12" spans="1:12" ht="32" x14ac:dyDescent="0.35">
      <c r="A12" s="188" t="s">
        <v>157</v>
      </c>
      <c r="B12" s="266">
        <v>4</v>
      </c>
      <c r="C12" s="67">
        <v>18</v>
      </c>
      <c r="D12" s="7"/>
      <c r="E12" s="251">
        <f>B12*D12</f>
        <v>0</v>
      </c>
      <c r="F12" s="245"/>
      <c r="G12" s="245"/>
      <c r="H12" s="188" t="s">
        <v>157</v>
      </c>
      <c r="I12" s="266">
        <v>16</v>
      </c>
      <c r="J12" s="67">
        <v>18</v>
      </c>
      <c r="K12" s="7"/>
      <c r="L12" s="251">
        <f>I12*K12</f>
        <v>0</v>
      </c>
    </row>
    <row r="13" spans="1:12" ht="32" x14ac:dyDescent="0.35">
      <c r="A13" s="188" t="s">
        <v>158</v>
      </c>
      <c r="B13" s="266">
        <v>4</v>
      </c>
      <c r="C13" s="67">
        <v>5</v>
      </c>
      <c r="D13" s="7"/>
      <c r="E13" s="251">
        <f>B13*D13</f>
        <v>0</v>
      </c>
      <c r="F13" s="245"/>
      <c r="G13" s="245"/>
      <c r="H13" s="188" t="s">
        <v>159</v>
      </c>
      <c r="I13" s="266">
        <v>16</v>
      </c>
      <c r="J13" s="67">
        <v>6</v>
      </c>
      <c r="K13" s="7"/>
      <c r="L13" s="251">
        <f>I13*K13</f>
        <v>0</v>
      </c>
    </row>
    <row r="14" spans="1:12" ht="32" x14ac:dyDescent="0.35">
      <c r="A14" s="188" t="s">
        <v>159</v>
      </c>
      <c r="B14" s="266">
        <v>16</v>
      </c>
      <c r="C14" s="67">
        <v>6</v>
      </c>
      <c r="D14" s="7"/>
      <c r="E14" s="251">
        <f>B14*D14</f>
        <v>0</v>
      </c>
      <c r="F14" s="245"/>
      <c r="G14" s="258"/>
      <c r="H14" s="171" t="s">
        <v>25</v>
      </c>
      <c r="I14" s="172"/>
      <c r="J14" s="172"/>
      <c r="K14" s="173"/>
      <c r="L14" s="259">
        <f>L12+L13</f>
        <v>0</v>
      </c>
    </row>
    <row r="15" spans="1:12" ht="16" x14ac:dyDescent="0.35">
      <c r="A15" s="152"/>
      <c r="B15" s="152"/>
      <c r="C15" s="152"/>
      <c r="D15" s="145"/>
      <c r="E15" s="152"/>
      <c r="F15" s="152"/>
      <c r="G15" s="152"/>
      <c r="H15" s="152"/>
      <c r="I15" s="152"/>
      <c r="J15" s="152"/>
      <c r="K15" s="152"/>
      <c r="L15" s="152"/>
    </row>
    <row r="16" spans="1:12" ht="16" x14ac:dyDescent="0.35">
      <c r="A16" s="252" t="s">
        <v>25</v>
      </c>
      <c r="B16" s="260"/>
      <c r="C16" s="260"/>
      <c r="D16" s="253"/>
      <c r="E16" s="261">
        <f>SUM(E12:E14)</f>
        <v>0</v>
      </c>
      <c r="F16" s="152"/>
      <c r="G16" s="152"/>
      <c r="H16" s="152"/>
      <c r="I16" s="152"/>
      <c r="J16" s="152"/>
      <c r="K16" s="152"/>
      <c r="L16" s="152"/>
    </row>
    <row r="17" spans="1:12" ht="16" x14ac:dyDescent="0.35">
      <c r="A17" s="83"/>
      <c r="B17" s="83"/>
      <c r="C17" s="83"/>
      <c r="D17" s="83"/>
      <c r="E17" s="83"/>
      <c r="F17" s="83"/>
      <c r="G17" s="83"/>
      <c r="H17" s="152"/>
      <c r="I17" s="152"/>
      <c r="J17" s="152"/>
      <c r="K17" s="152"/>
      <c r="L17" s="152"/>
    </row>
    <row r="18" spans="1:12" ht="21" x14ac:dyDescent="0.4">
      <c r="A18" s="171" t="s">
        <v>160</v>
      </c>
      <c r="B18" s="172"/>
      <c r="C18" s="172"/>
      <c r="D18" s="173"/>
      <c r="E18" s="262">
        <f>D8+K8+E16+L14</f>
        <v>0</v>
      </c>
      <c r="F18" s="92"/>
      <c r="G18" s="92"/>
      <c r="H18" s="13"/>
      <c r="I18" s="13"/>
      <c r="J18" s="13"/>
      <c r="K18" s="152"/>
      <c r="L18" s="92"/>
    </row>
    <row r="19" spans="1:12" ht="16" x14ac:dyDescent="0.35">
      <c r="A19" s="83"/>
      <c r="B19" s="83"/>
      <c r="C19" s="83"/>
      <c r="D19" s="83"/>
      <c r="E19" s="83"/>
      <c r="F19" s="83"/>
      <c r="G19" s="83"/>
      <c r="H19" s="152"/>
      <c r="I19" s="152"/>
      <c r="J19" s="152"/>
      <c r="K19" s="152"/>
      <c r="L19" s="152"/>
    </row>
    <row r="20" spans="1:12" ht="21" x14ac:dyDescent="0.35">
      <c r="A20" s="263" t="s">
        <v>161</v>
      </c>
      <c r="B20" s="263"/>
      <c r="C20" s="263"/>
      <c r="D20" s="263"/>
      <c r="E20" s="263"/>
      <c r="F20" s="263"/>
      <c r="G20" s="263"/>
      <c r="H20" s="263"/>
      <c r="I20" s="263"/>
      <c r="J20" s="263"/>
      <c r="K20" s="263"/>
      <c r="L20" s="264">
        <f>E18</f>
        <v>0</v>
      </c>
    </row>
  </sheetData>
  <sheetProtection algorithmName="SHA-512" hashValue="fhTmJrkMc/P6n8gPxBtFDudKQpFEoVQHXi3n+uql8DG2lKkbpRtlrmmmRlslMbjpn62NFsQLf0TJ61FxAOVmqA==" saltValue="uzpU7dK/08zFAW70tMKjlw==" spinCount="100000" sheet="1" objects="1" scenarios="1" selectLockedCells="1"/>
  <mergeCells count="12">
    <mergeCell ref="A20:K20"/>
    <mergeCell ref="A1:K1"/>
    <mergeCell ref="A3:L3"/>
    <mergeCell ref="A5:D5"/>
    <mergeCell ref="H5:K5"/>
    <mergeCell ref="A8:B8"/>
    <mergeCell ref="H8:I8"/>
    <mergeCell ref="A10:E10"/>
    <mergeCell ref="H10:L10"/>
    <mergeCell ref="H14:K14"/>
    <mergeCell ref="A16:D16"/>
    <mergeCell ref="A18:D18"/>
  </mergeCells>
  <dataValidations count="2">
    <dataValidation type="decimal" operator="greaterThanOrEqual" allowBlank="1" showInputMessage="1" showErrorMessage="1" error="Por favor introduzca su tarifa, en números." sqref="I7:J7 C12:D14 B7:C7 G14" xr:uid="{65C96E3E-5F79-46E3-9548-903A5C19B207}">
      <formula1>0</formula1>
    </dataValidation>
    <dataValidation type="decimal" operator="greaterThanOrEqual" allowBlank="1" showInputMessage="1" showErrorMessage="1" error="Por favor introduzca su tarifa, sólo números." sqref="H2" xr:uid="{60008E9F-8A71-434C-9ED3-6BC81B2EFEE3}">
      <formula1>0</formula1>
    </dataValidation>
  </dataValidations>
  <pageMargins left="0.7" right="0.7" top="0.75" bottom="0.75" header="0.3" footer="0.3"/>
  <customProperties>
    <customPr name="EpmWorksheetKeyString_GUID" r:id="rId1"/>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4BC1D-1C01-4E53-BAB1-2E472E7478CE}">
  <dimension ref="A1:E34"/>
  <sheetViews>
    <sheetView workbookViewId="0">
      <selection activeCell="I15" sqref="I15"/>
    </sheetView>
  </sheetViews>
  <sheetFormatPr baseColWidth="10" defaultRowHeight="14.5" x14ac:dyDescent="0.35"/>
  <cols>
    <col min="1" max="2" width="22.1796875" style="62" customWidth="1"/>
    <col min="3" max="3" width="26.453125" style="62" customWidth="1"/>
    <col min="4" max="4" width="25.453125" style="62" customWidth="1"/>
    <col min="5" max="5" width="28.7265625" style="62" customWidth="1"/>
    <col min="6" max="16384" width="10.90625" style="29"/>
  </cols>
  <sheetData>
    <row r="1" spans="1:5" ht="29.5" x14ac:dyDescent="0.35">
      <c r="A1" s="42" t="s">
        <v>162</v>
      </c>
      <c r="B1" s="43"/>
      <c r="C1" s="43"/>
      <c r="D1" s="43"/>
      <c r="E1" s="43"/>
    </row>
    <row r="2" spans="1:5" ht="15" x14ac:dyDescent="0.35">
      <c r="A2" s="267"/>
      <c r="B2" s="267"/>
      <c r="C2" s="267"/>
      <c r="D2" s="267"/>
      <c r="E2" s="267"/>
    </row>
    <row r="3" spans="1:5" ht="21" x14ac:dyDescent="0.35">
      <c r="A3" s="268" t="s">
        <v>163</v>
      </c>
      <c r="B3" s="269"/>
      <c r="C3" s="269"/>
      <c r="D3" s="269"/>
      <c r="E3" s="270"/>
    </row>
    <row r="4" spans="1:5" ht="48" x14ac:dyDescent="0.35">
      <c r="A4" s="293" t="s">
        <v>164</v>
      </c>
      <c r="B4" s="293" t="s">
        <v>165</v>
      </c>
      <c r="C4" s="293" t="s">
        <v>166</v>
      </c>
      <c r="D4" s="271" t="s">
        <v>167</v>
      </c>
      <c r="E4" s="272" t="s">
        <v>60</v>
      </c>
    </row>
    <row r="5" spans="1:5" ht="16" x14ac:dyDescent="0.35">
      <c r="A5" s="293" t="s">
        <v>168</v>
      </c>
      <c r="B5" s="294">
        <v>10</v>
      </c>
      <c r="C5" s="67">
        <v>68.5</v>
      </c>
      <c r="D5" s="7"/>
      <c r="E5" s="273">
        <f>B5*D5</f>
        <v>0</v>
      </c>
    </row>
    <row r="6" spans="1:5" ht="16" x14ac:dyDescent="0.35">
      <c r="A6" s="293" t="s">
        <v>169</v>
      </c>
      <c r="B6" s="294">
        <v>4</v>
      </c>
      <c r="C6" s="67">
        <v>89.5</v>
      </c>
      <c r="D6" s="7"/>
      <c r="E6" s="273">
        <f>B6*D6</f>
        <v>0</v>
      </c>
    </row>
    <row r="7" spans="1:5" ht="16" x14ac:dyDescent="0.35">
      <c r="A7" s="293" t="s">
        <v>170</v>
      </c>
      <c r="B7" s="294">
        <v>28</v>
      </c>
      <c r="C7" s="295">
        <v>102</v>
      </c>
      <c r="D7" s="26"/>
      <c r="E7" s="273">
        <f>B7*D7</f>
        <v>0</v>
      </c>
    </row>
    <row r="8" spans="1:5" ht="16" x14ac:dyDescent="0.35">
      <c r="A8" s="293" t="s">
        <v>171</v>
      </c>
      <c r="B8" s="294">
        <v>13</v>
      </c>
      <c r="C8" s="295">
        <v>124</v>
      </c>
      <c r="D8" s="26"/>
      <c r="E8" s="273">
        <f>B8*D8</f>
        <v>0</v>
      </c>
    </row>
    <row r="9" spans="1:5" ht="16" x14ac:dyDescent="0.35">
      <c r="A9" s="293" t="s">
        <v>172</v>
      </c>
      <c r="B9" s="294">
        <v>6</v>
      </c>
      <c r="C9" s="295">
        <v>155</v>
      </c>
      <c r="D9" s="26"/>
      <c r="E9" s="273">
        <f t="shared" ref="E7:E11" si="0">B9*D9</f>
        <v>0</v>
      </c>
    </row>
    <row r="10" spans="1:5" ht="16" x14ac:dyDescent="0.35">
      <c r="A10" s="293" t="s">
        <v>173</v>
      </c>
      <c r="B10" s="294">
        <v>55</v>
      </c>
      <c r="C10" s="295">
        <v>189</v>
      </c>
      <c r="D10" s="26"/>
      <c r="E10" s="273">
        <f>B10*D10</f>
        <v>0</v>
      </c>
    </row>
    <row r="11" spans="1:5" ht="16" x14ac:dyDescent="0.35">
      <c r="A11" s="293" t="s">
        <v>174</v>
      </c>
      <c r="B11" s="294">
        <v>7</v>
      </c>
      <c r="C11" s="295">
        <v>220</v>
      </c>
      <c r="D11" s="26"/>
      <c r="E11" s="273">
        <f t="shared" si="0"/>
        <v>0</v>
      </c>
    </row>
    <row r="12" spans="1:5" ht="16" x14ac:dyDescent="0.35">
      <c r="A12" s="274"/>
      <c r="B12" s="275" t="s">
        <v>175</v>
      </c>
      <c r="C12" s="276"/>
      <c r="D12" s="277"/>
      <c r="E12" s="278">
        <f>SUM(E5:E11)</f>
        <v>0</v>
      </c>
    </row>
    <row r="13" spans="1:5" ht="15" x14ac:dyDescent="0.35">
      <c r="A13" s="274"/>
      <c r="B13" s="274"/>
      <c r="C13" s="274"/>
      <c r="D13" s="274"/>
      <c r="E13" s="274"/>
    </row>
    <row r="14" spans="1:5" ht="21" x14ac:dyDescent="0.35">
      <c r="A14" s="268" t="s">
        <v>176</v>
      </c>
      <c r="B14" s="269"/>
      <c r="C14" s="269"/>
      <c r="D14" s="269"/>
      <c r="E14" s="270"/>
    </row>
    <row r="15" spans="1:5" ht="48" x14ac:dyDescent="0.35">
      <c r="A15" s="293" t="s">
        <v>177</v>
      </c>
      <c r="B15" s="293" t="s">
        <v>165</v>
      </c>
      <c r="C15" s="293" t="s">
        <v>166</v>
      </c>
      <c r="D15" s="271" t="s">
        <v>167</v>
      </c>
      <c r="E15" s="272" t="s">
        <v>60</v>
      </c>
    </row>
    <row r="16" spans="1:5" ht="16" x14ac:dyDescent="0.35">
      <c r="A16" s="293" t="s">
        <v>178</v>
      </c>
      <c r="B16" s="296">
        <v>1</v>
      </c>
      <c r="C16" s="295">
        <v>81</v>
      </c>
      <c r="D16" s="26"/>
      <c r="E16" s="279">
        <f>B16*D16</f>
        <v>0</v>
      </c>
    </row>
    <row r="17" spans="1:5" ht="16" x14ac:dyDescent="0.35">
      <c r="A17" s="293" t="s">
        <v>169</v>
      </c>
      <c r="B17" s="296">
        <v>12</v>
      </c>
      <c r="C17" s="295">
        <v>90</v>
      </c>
      <c r="D17" s="26"/>
      <c r="E17" s="279">
        <f>B17*D17</f>
        <v>0</v>
      </c>
    </row>
    <row r="18" spans="1:5" ht="16" x14ac:dyDescent="0.35">
      <c r="A18" s="293" t="s">
        <v>172</v>
      </c>
      <c r="B18" s="296">
        <v>10</v>
      </c>
      <c r="C18" s="295">
        <v>155</v>
      </c>
      <c r="D18" s="26"/>
      <c r="E18" s="279">
        <f t="shared" ref="E18:E20" si="1">B18*D18</f>
        <v>0</v>
      </c>
    </row>
    <row r="19" spans="1:5" ht="16" x14ac:dyDescent="0.35">
      <c r="A19" s="293" t="s">
        <v>173</v>
      </c>
      <c r="B19" s="296">
        <v>2</v>
      </c>
      <c r="C19" s="295">
        <v>189</v>
      </c>
      <c r="D19" s="26"/>
      <c r="E19" s="279">
        <f>B19*D19</f>
        <v>0</v>
      </c>
    </row>
    <row r="20" spans="1:5" ht="16" x14ac:dyDescent="0.35">
      <c r="A20" s="293" t="s">
        <v>174</v>
      </c>
      <c r="B20" s="296">
        <v>10</v>
      </c>
      <c r="C20" s="295">
        <v>220</v>
      </c>
      <c r="D20" s="26"/>
      <c r="E20" s="279">
        <f t="shared" si="1"/>
        <v>0</v>
      </c>
    </row>
    <row r="21" spans="1:5" ht="18.5" x14ac:dyDescent="0.35">
      <c r="A21" s="280"/>
      <c r="B21" s="281" t="s">
        <v>179</v>
      </c>
      <c r="C21" s="282"/>
      <c r="D21" s="283"/>
      <c r="E21" s="284">
        <f>SUM(E16:E20)</f>
        <v>0</v>
      </c>
    </row>
    <row r="22" spans="1:5" ht="15" x14ac:dyDescent="0.35">
      <c r="A22" s="274"/>
      <c r="B22" s="274"/>
      <c r="C22" s="274"/>
      <c r="D22" s="274"/>
      <c r="E22" s="274"/>
    </row>
    <row r="23" spans="1:5" ht="21" x14ac:dyDescent="0.35">
      <c r="A23" s="268" t="s">
        <v>180</v>
      </c>
      <c r="B23" s="269"/>
      <c r="C23" s="269"/>
      <c r="D23" s="269"/>
      <c r="E23" s="270"/>
    </row>
    <row r="24" spans="1:5" ht="48" x14ac:dyDescent="0.35">
      <c r="A24" s="293" t="s">
        <v>177</v>
      </c>
      <c r="B24" s="293" t="s">
        <v>165</v>
      </c>
      <c r="C24" s="293" t="s">
        <v>166</v>
      </c>
      <c r="D24" s="271" t="s">
        <v>167</v>
      </c>
      <c r="E24" s="272" t="s">
        <v>60</v>
      </c>
    </row>
    <row r="25" spans="1:5" ht="16" x14ac:dyDescent="0.35">
      <c r="A25" s="293" t="s">
        <v>181</v>
      </c>
      <c r="B25" s="296">
        <v>6</v>
      </c>
      <c r="C25" s="296">
        <v>65</v>
      </c>
      <c r="D25" s="285"/>
      <c r="E25" s="279">
        <f>B25*D25</f>
        <v>0</v>
      </c>
    </row>
    <row r="26" spans="1:5" ht="16" x14ac:dyDescent="0.35">
      <c r="A26" s="293" t="s">
        <v>182</v>
      </c>
      <c r="B26" s="296">
        <v>25</v>
      </c>
      <c r="C26" s="296">
        <v>78</v>
      </c>
      <c r="D26" s="285"/>
      <c r="E26" s="279" t="b">
        <f>E16=B26*D26</f>
        <v>1</v>
      </c>
    </row>
    <row r="27" spans="1:5" ht="16" x14ac:dyDescent="0.35">
      <c r="A27" s="293" t="s">
        <v>183</v>
      </c>
      <c r="B27" s="296">
        <v>28</v>
      </c>
      <c r="C27" s="296">
        <v>97</v>
      </c>
      <c r="D27" s="285"/>
      <c r="E27" s="279">
        <f t="shared" ref="E26:E28" si="2">B27*D27</f>
        <v>0</v>
      </c>
    </row>
    <row r="28" spans="1:5" ht="16" x14ac:dyDescent="0.35">
      <c r="A28" s="293" t="s">
        <v>184</v>
      </c>
      <c r="B28" s="296">
        <v>1</v>
      </c>
      <c r="C28" s="67">
        <v>252</v>
      </c>
      <c r="D28" s="7"/>
      <c r="E28" s="279">
        <f t="shared" si="2"/>
        <v>0</v>
      </c>
    </row>
    <row r="29" spans="1:5" ht="16" x14ac:dyDescent="0.35">
      <c r="A29" s="280"/>
      <c r="B29" s="275" t="s">
        <v>185</v>
      </c>
      <c r="C29" s="276"/>
      <c r="D29" s="277"/>
      <c r="E29" s="286">
        <f>SUM(E25:E28)</f>
        <v>0</v>
      </c>
    </row>
    <row r="30" spans="1:5" ht="16" x14ac:dyDescent="0.35">
      <c r="A30" s="287"/>
      <c r="B30" s="287"/>
      <c r="C30" s="287"/>
      <c r="D30" s="287"/>
      <c r="E30" s="287"/>
    </row>
    <row r="31" spans="1:5" ht="18.5" x14ac:dyDescent="0.35">
      <c r="A31" s="288" t="s">
        <v>186</v>
      </c>
      <c r="B31" s="288"/>
      <c r="C31" s="288"/>
      <c r="D31" s="289"/>
      <c r="E31" s="290">
        <f>SUM(E29,E21,E12)</f>
        <v>0</v>
      </c>
    </row>
    <row r="32" spans="1:5" ht="15" x14ac:dyDescent="0.35">
      <c r="A32" s="291"/>
      <c r="B32" s="291"/>
      <c r="C32" s="274"/>
      <c r="D32" s="274"/>
      <c r="E32" s="274"/>
    </row>
    <row r="33" spans="1:5" ht="15" x14ac:dyDescent="0.35">
      <c r="A33" s="274"/>
      <c r="B33" s="274"/>
      <c r="C33" s="274"/>
      <c r="D33" s="274"/>
      <c r="E33" s="274"/>
    </row>
    <row r="34" spans="1:5" ht="15" x14ac:dyDescent="0.35">
      <c r="A34" s="292"/>
      <c r="B34" s="292"/>
      <c r="C34" s="292"/>
      <c r="D34" s="292"/>
      <c r="E34" s="292"/>
    </row>
  </sheetData>
  <sheetProtection algorithmName="SHA-512" hashValue="zatXGfS7iWr1EldLEm5vcJ4DoHNTW4n881alShr3sDsRFZ3PEfpjagiwGNgRSo9i3ZXhO1v3LeccRiaigjaOow==" saltValue="SMIWVov2q69xrK2utZ5dlw==" spinCount="100000" sheet="1" objects="1" scenarios="1" selectLockedCells="1"/>
  <mergeCells count="9">
    <mergeCell ref="B29:D29"/>
    <mergeCell ref="A31:D31"/>
    <mergeCell ref="A34:E34"/>
    <mergeCell ref="A1:E1"/>
    <mergeCell ref="A3:E3"/>
    <mergeCell ref="B12:D12"/>
    <mergeCell ref="A14:E14"/>
    <mergeCell ref="B21:D21"/>
    <mergeCell ref="A23:E23"/>
  </mergeCells>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F1A09-808A-4B50-AE03-F60A99D73C33}">
  <dimension ref="A1:B15"/>
  <sheetViews>
    <sheetView tabSelected="1" workbookViewId="0">
      <selection activeCell="B4" sqref="B4"/>
    </sheetView>
  </sheetViews>
  <sheetFormatPr baseColWidth="10" defaultRowHeight="14.5" x14ac:dyDescent="0.35"/>
  <cols>
    <col min="1" max="1" width="65" style="62" customWidth="1"/>
    <col min="2" max="2" width="32.26953125" style="62" customWidth="1"/>
    <col min="3" max="16384" width="10.90625" style="29"/>
  </cols>
  <sheetData>
    <row r="1" spans="1:2" ht="29.5" x14ac:dyDescent="0.35">
      <c r="A1" s="42" t="s">
        <v>187</v>
      </c>
      <c r="B1" s="43"/>
    </row>
    <row r="2" spans="1:2" ht="29.5" x14ac:dyDescent="0.35">
      <c r="A2" s="297"/>
      <c r="B2" s="297"/>
    </row>
    <row r="3" spans="1:2" ht="37" x14ac:dyDescent="0.35">
      <c r="A3" s="303" t="s">
        <v>50</v>
      </c>
      <c r="B3" s="298" t="s">
        <v>188</v>
      </c>
    </row>
    <row r="4" spans="1:2" ht="16" x14ac:dyDescent="0.35">
      <c r="A4" s="304" t="s">
        <v>189</v>
      </c>
      <c r="B4" s="299"/>
    </row>
    <row r="5" spans="1:2" ht="16" x14ac:dyDescent="0.35">
      <c r="A5" s="304" t="s">
        <v>190</v>
      </c>
      <c r="B5" s="299"/>
    </row>
    <row r="6" spans="1:2" ht="16" x14ac:dyDescent="0.35">
      <c r="A6" s="304" t="s">
        <v>191</v>
      </c>
      <c r="B6" s="299"/>
    </row>
    <row r="7" spans="1:2" ht="16" x14ac:dyDescent="0.35">
      <c r="A7" s="304" t="s">
        <v>192</v>
      </c>
      <c r="B7" s="299"/>
    </row>
    <row r="8" spans="1:2" ht="16" x14ac:dyDescent="0.35">
      <c r="A8" s="304" t="s">
        <v>193</v>
      </c>
      <c r="B8" s="299"/>
    </row>
    <row r="9" spans="1:2" ht="16" x14ac:dyDescent="0.35">
      <c r="A9" s="304" t="s">
        <v>194</v>
      </c>
      <c r="B9" s="299"/>
    </row>
    <row r="10" spans="1:2" ht="16" x14ac:dyDescent="0.35">
      <c r="A10" s="305"/>
      <c r="B10" s="300"/>
    </row>
    <row r="11" spans="1:2" ht="37" x14ac:dyDescent="0.35">
      <c r="A11" s="306" t="s">
        <v>195</v>
      </c>
      <c r="B11" s="301"/>
    </row>
    <row r="12" spans="1:2" ht="18.5" x14ac:dyDescent="0.35">
      <c r="A12" s="307"/>
      <c r="B12" s="302"/>
    </row>
    <row r="13" spans="1:2" ht="18.5" x14ac:dyDescent="0.35">
      <c r="A13" s="306" t="s">
        <v>196</v>
      </c>
      <c r="B13" s="301"/>
    </row>
    <row r="14" spans="1:2" ht="16" x14ac:dyDescent="0.4">
      <c r="A14" s="308"/>
      <c r="B14" s="92"/>
    </row>
    <row r="15" spans="1:2" ht="39" x14ac:dyDescent="0.35">
      <c r="A15" s="309" t="s">
        <v>197</v>
      </c>
      <c r="B15" s="301"/>
    </row>
  </sheetData>
  <sheetProtection algorithmName="SHA-512" hashValue="A9cY407n2++cxyy6RyB/uxuhqzS4hp4JgU80ZKZtMbaqeazX0hzUpoeKJBjvn1h8zsBY9xqU8OVNoTwTHCi6LA==" saltValue="43Mj66byYdj1xgFdIKzZ2g==" spinCount="100000" sheet="1" objects="1" scenarios="1" selectLockedCells="1"/>
  <mergeCells count="1">
    <mergeCell ref="A1:B1"/>
  </mergeCells>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PRUEBAS COLOR</vt:lpstr>
      <vt:lpstr>IMPRESION 70 X 100</vt:lpstr>
      <vt:lpstr>ACABADOS</vt:lpstr>
      <vt:lpstr>ENCUADERNACIÓN HASTA 170 G</vt:lpstr>
      <vt:lpstr>ENCUADERNACIÓN MÁS 170 G</vt:lpstr>
      <vt:lpstr>RESTO ENCUADERNACIONES</vt:lpstr>
      <vt:lpstr>TARIFAS PAPEL</vt:lpstr>
      <vt:lpstr>RESUMEN TARIFAS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Marisa Cruz</dc:creator>
  <cp:lastModifiedBy>Marisa Cruz</cp:lastModifiedBy>
  <dcterms:created xsi:type="dcterms:W3CDTF">2023-07-05T09:11:27Z</dcterms:created>
  <dcterms:modified xsi:type="dcterms:W3CDTF">2023-07-10T10:51:17Z</dcterms:modified>
</cp:coreProperties>
</file>