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8 Equipamiento hostelería BB-JJ\4.Perfil del Contratante y Anuncio\"/>
    </mc:Choice>
  </mc:AlternateContent>
  <xr:revisionPtr revIDLastSave="0" documentId="13_ncr:1_{8A3D6E64-686E-4B1B-88EB-751D5FD53E0D}" xr6:coauthVersionLast="47" xr6:coauthVersionMax="47" xr10:uidLastSave="{00000000-0000-0000-0000-000000000000}"/>
  <bookViews>
    <workbookView xWindow="-110" yWindow="-110" windowWidth="34620" windowHeight="13900" xr2:uid="{99155E67-80C1-499C-B480-112BDBA67B5D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B9" i="1"/>
  <c r="C70" i="1"/>
  <c r="C69" i="1"/>
  <c r="C68" i="1"/>
  <c r="C67" i="1"/>
  <c r="C66" i="1"/>
  <c r="C65" i="1"/>
  <c r="C64" i="1"/>
  <c r="C61" i="1"/>
  <c r="C60" i="1"/>
  <c r="C59" i="1"/>
  <c r="C58" i="1"/>
  <c r="C57" i="1"/>
  <c r="C56" i="1"/>
  <c r="C55" i="1"/>
  <c r="C54" i="1"/>
  <c r="C53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13" i="1"/>
  <c r="J15" i="1"/>
  <c r="M15" i="1"/>
  <c r="P15" i="1"/>
  <c r="P14" i="1"/>
  <c r="G16" i="1"/>
  <c r="G20" i="1"/>
  <c r="G21" i="1"/>
  <c r="G22" i="1"/>
  <c r="G23" i="1"/>
  <c r="G24" i="1"/>
  <c r="G25" i="1"/>
  <c r="G27" i="1"/>
  <c r="G29" i="1"/>
  <c r="G30" i="1"/>
  <c r="J16" i="1"/>
  <c r="M17" i="1"/>
  <c r="P18" i="1"/>
  <c r="P19" i="1"/>
  <c r="J20" i="1"/>
  <c r="M20" i="1"/>
  <c r="P20" i="1"/>
  <c r="J21" i="1"/>
  <c r="J22" i="1"/>
  <c r="J23" i="1"/>
  <c r="J24" i="1"/>
  <c r="M24" i="1"/>
  <c r="J25" i="1"/>
  <c r="P25" i="1"/>
  <c r="J27" i="1"/>
  <c r="J29" i="1"/>
  <c r="M29" i="1"/>
  <c r="P29" i="1"/>
  <c r="J30" i="1"/>
  <c r="M30" i="1"/>
  <c r="P30" i="1"/>
  <c r="G31" i="1"/>
  <c r="J31" i="1"/>
  <c r="P31" i="1"/>
  <c r="M32" i="1"/>
  <c r="P32" i="1"/>
  <c r="M33" i="1"/>
  <c r="P34" i="1"/>
  <c r="M26" i="1"/>
  <c r="P28" i="1"/>
  <c r="G37" i="1"/>
  <c r="P38" i="1"/>
  <c r="G40" i="1"/>
  <c r="J43" i="1"/>
  <c r="J44" i="1"/>
  <c r="J37" i="1"/>
  <c r="M39" i="1"/>
  <c r="P42" i="1"/>
  <c r="P44" i="1"/>
  <c r="G41" i="1"/>
  <c r="G43" i="1"/>
  <c r="G44" i="1"/>
  <c r="M62" i="1"/>
  <c r="G51" i="1" l="1"/>
  <c r="P21" i="1"/>
  <c r="M21" i="1"/>
  <c r="P22" i="1"/>
  <c r="M22" i="1"/>
  <c r="P40" i="1"/>
  <c r="M40" i="1"/>
  <c r="J40" i="1"/>
  <c r="P62" i="1"/>
  <c r="P66" i="1"/>
  <c r="P50" i="1"/>
  <c r="P49" i="1"/>
  <c r="P48" i="1"/>
  <c r="P68" i="1"/>
  <c r="M46" i="1"/>
  <c r="M45" i="1"/>
  <c r="J65" i="1"/>
  <c r="J61" i="1"/>
  <c r="J60" i="1"/>
  <c r="J59" i="1"/>
  <c r="J58" i="1"/>
  <c r="J57" i="1"/>
  <c r="G56" i="1"/>
  <c r="J55" i="1"/>
  <c r="J54" i="1"/>
  <c r="J53" i="1"/>
  <c r="M44" i="1"/>
  <c r="J41" i="1"/>
  <c r="J51" i="1" l="1"/>
  <c r="P51" i="1"/>
  <c r="M69" i="1"/>
  <c r="P70" i="1"/>
  <c r="P71" i="1" s="1"/>
  <c r="M68" i="1"/>
  <c r="M47" i="1"/>
  <c r="J56" i="1"/>
  <c r="J62" i="1" s="1"/>
  <c r="G65" i="1"/>
  <c r="G61" i="1"/>
  <c r="G67" i="1"/>
  <c r="G64" i="1"/>
  <c r="J64" i="1"/>
  <c r="G53" i="1"/>
  <c r="G54" i="1"/>
  <c r="J67" i="1"/>
  <c r="G55" i="1"/>
  <c r="G57" i="1"/>
  <c r="M41" i="1"/>
  <c r="G58" i="1"/>
  <c r="G59" i="1"/>
  <c r="G60" i="1"/>
  <c r="M71" i="1" l="1"/>
  <c r="P35" i="1"/>
  <c r="M51" i="1"/>
  <c r="M35" i="1"/>
  <c r="J71" i="1"/>
  <c r="G71" i="1"/>
  <c r="G62" i="1"/>
  <c r="P72" i="1" l="1"/>
  <c r="M72" i="1"/>
  <c r="J13" i="1"/>
  <c r="J35" i="1" s="1"/>
  <c r="J72" i="1" s="1"/>
  <c r="G13" i="1"/>
  <c r="G35" i="1" l="1"/>
  <c r="G72" i="1" s="1"/>
  <c r="B8" i="1" s="1"/>
</calcChain>
</file>

<file path=xl/sharedStrings.xml><?xml version="1.0" encoding="utf-8"?>
<sst xmlns="http://schemas.openxmlformats.org/spreadsheetml/2006/main" count="189" uniqueCount="139">
  <si>
    <t>Pab 02 Latina</t>
  </si>
  <si>
    <t>ZONA TRASBARRA</t>
  </si>
  <si>
    <t>CARRO CALIENTE 90º, HUMEDAD Y RUEDAS</t>
  </si>
  <si>
    <t>MUEBLE SOTABANCO CAFETERO ESPECIAL</t>
  </si>
  <si>
    <t>GRIFO MONOMANDO GERONTOLÓGICO</t>
  </si>
  <si>
    <t>CAÑO CUELLO CISNE</t>
  </si>
  <si>
    <t>PULSADOR DE RODILLA</t>
  </si>
  <si>
    <t>MICROONDAS INDUSTRIAL</t>
  </si>
  <si>
    <t>REFRIGERADOR VERTICAL</t>
  </si>
  <si>
    <t>FABRICADOR DE HIELO</t>
  </si>
  <si>
    <t>MUEBLE SOTABANCO</t>
  </si>
  <si>
    <t>HORNO MERRYCHEFF EIKON E2</t>
  </si>
  <si>
    <t>EXPRIMIDOR AUTOMÁTICO</t>
  </si>
  <si>
    <t>ZONA BARRA</t>
  </si>
  <si>
    <t>VITRINA EXPOSITORA MODULAR SERIE STAR SNACK</t>
  </si>
  <si>
    <t>PLACA CALIENTE DE CRISTAL TEMPLADO SOBREMESA</t>
  </si>
  <si>
    <t>CUBA FRÍA VENTILADA 4 GN</t>
  </si>
  <si>
    <t>HORNO ICOMBI PRO 6-1/ELÉCTRICO</t>
  </si>
  <si>
    <t>KIT CONEXIÓN DEL APARATO M.61/202</t>
  </si>
  <si>
    <t>COCINA A GAS TOP 2 QUEMADORES</t>
  </si>
  <si>
    <t>BASE DE ARMARIO ABIERTA 40mm</t>
  </si>
  <si>
    <t>FREIDORA ELÉCTRICA 15LT 1 CUBA</t>
  </si>
  <si>
    <t>LAVAVAJILLAS DE ARRASTRE DE CESTAS</t>
  </si>
  <si>
    <t>COPA DE ASPIRACIÓN</t>
  </si>
  <si>
    <t>MESA DE CARGA EN ANGULO MA-90 SRC-1800</t>
  </si>
  <si>
    <t>VARIOS</t>
  </si>
  <si>
    <t>MONTAJE DE EQUIPAMIENTO</t>
  </si>
  <si>
    <t>MUEBLE MOSTRADOR CON CURVA</t>
  </si>
  <si>
    <t>TOTAL ZONA TRAS BARRA</t>
  </si>
  <si>
    <t>TOTAL ZONA BARRA</t>
  </si>
  <si>
    <t>TOTAL BACK OFFICE</t>
  </si>
  <si>
    <t>TOTAL VARIOS</t>
  </si>
  <si>
    <t>TOTAL LOCAL</t>
  </si>
  <si>
    <t xml:space="preserve">16.01.01     </t>
  </si>
  <si>
    <t xml:space="preserve">16.01.02     </t>
  </si>
  <si>
    <t>16.01.03</t>
  </si>
  <si>
    <t>16.01.04</t>
  </si>
  <si>
    <t>16.01.05</t>
  </si>
  <si>
    <t>16.01.06</t>
  </si>
  <si>
    <t>16.01.07</t>
  </si>
  <si>
    <t>16.01.08</t>
  </si>
  <si>
    <t>16.01.13</t>
  </si>
  <si>
    <t>16.01.14</t>
  </si>
  <si>
    <t>16.01.15</t>
  </si>
  <si>
    <t>16.01.16</t>
  </si>
  <si>
    <t>16.01.17</t>
  </si>
  <si>
    <t xml:space="preserve">16.01.19     </t>
  </si>
  <si>
    <t xml:space="preserve">16.01.20     </t>
  </si>
  <si>
    <t>16.01.22</t>
  </si>
  <si>
    <t>16.01.24</t>
  </si>
  <si>
    <t>16.01.26</t>
  </si>
  <si>
    <t xml:space="preserve">16.01.30     </t>
  </si>
  <si>
    <t xml:space="preserve">16.01.31     </t>
  </si>
  <si>
    <t>16.01.32</t>
  </si>
  <si>
    <t>16.01.33</t>
  </si>
  <si>
    <t>16.01.34</t>
  </si>
  <si>
    <t>16.01.35</t>
  </si>
  <si>
    <t>16.01.36</t>
  </si>
  <si>
    <t>16.01.37</t>
  </si>
  <si>
    <t>16.01.38</t>
  </si>
  <si>
    <t xml:space="preserve">16.01.39     </t>
  </si>
  <si>
    <t xml:space="preserve">16.01.21     </t>
  </si>
  <si>
    <t xml:space="preserve">16.01.29     </t>
  </si>
  <si>
    <t>UNIDADES</t>
  </si>
  <si>
    <t xml:space="preserve">16.01.03     </t>
  </si>
  <si>
    <t xml:space="preserve">16.01.04     </t>
  </si>
  <si>
    <t xml:space="preserve">16.01.05     </t>
  </si>
  <si>
    <t xml:space="preserve">16.01.07     </t>
  </si>
  <si>
    <t>VITRINA EXPOSITORA AUTOSERVICIO</t>
  </si>
  <si>
    <t>RENOVACION DE EQUIPAMIENTO  EN BACK OFFICE</t>
  </si>
  <si>
    <t>TOTAL DE CONTRATO</t>
  </si>
  <si>
    <t>16.35</t>
  </si>
  <si>
    <t>MUEBLE SOTOBANCO ESPECIAL EN CURVA</t>
  </si>
  <si>
    <t>16.37</t>
  </si>
  <si>
    <t>SOTOBANCO CAFETERO</t>
  </si>
  <si>
    <t>16.42</t>
  </si>
  <si>
    <t>BOTELLERO SNK 150 INOX</t>
  </si>
  <si>
    <t>16.43</t>
  </si>
  <si>
    <t>MESA FREGADERO MURAL</t>
  </si>
  <si>
    <t xml:space="preserve">16.47        </t>
  </si>
  <si>
    <t xml:space="preserve">16.48        </t>
  </si>
  <si>
    <t>PROTECTOR CON ILUMINACIÓN</t>
  </si>
  <si>
    <t>MUEBLE MOSTRADOR</t>
  </si>
  <si>
    <t>CUBA BUFFET BAÑO MARÍA 6 GN 1/1</t>
  </si>
  <si>
    <t>16.53</t>
  </si>
  <si>
    <t>VITRINA EXPOSITORA MURAL NEGRA 1935</t>
  </si>
  <si>
    <t>VITRINA EXPOSITORA MURAL NEGRA 1350</t>
  </si>
  <si>
    <t>16.54</t>
  </si>
  <si>
    <t>16.541</t>
  </si>
  <si>
    <t>16.55</t>
  </si>
  <si>
    <t>MONTAJE</t>
  </si>
  <si>
    <t>DESCRIPCIÓN</t>
  </si>
  <si>
    <t>16.01.01</t>
  </si>
  <si>
    <t>Nº PARTIDA</t>
  </si>
  <si>
    <t>16.01.02</t>
  </si>
  <si>
    <t>16.01.20</t>
  </si>
  <si>
    <t xml:space="preserve">16.34   </t>
  </si>
  <si>
    <t>16.44</t>
  </si>
  <si>
    <t>16.45</t>
  </si>
  <si>
    <t>16.46</t>
  </si>
  <si>
    <t>16.39</t>
  </si>
  <si>
    <t>16.38</t>
  </si>
  <si>
    <t>16.36</t>
  </si>
  <si>
    <t xml:space="preserve">16.52     </t>
  </si>
  <si>
    <t>16.51</t>
  </si>
  <si>
    <t>16.49</t>
  </si>
  <si>
    <t xml:space="preserve">16.01.10     </t>
  </si>
  <si>
    <t xml:space="preserve">16.01.13     </t>
  </si>
  <si>
    <t xml:space="preserve">16.01.14     </t>
  </si>
  <si>
    <t xml:space="preserve">16.01.15     </t>
  </si>
  <si>
    <t xml:space="preserve">16.01.16     </t>
  </si>
  <si>
    <t xml:space="preserve">16.01.17     </t>
  </si>
  <si>
    <t xml:space="preserve">16.01.18     </t>
  </si>
  <si>
    <t>GRIFO MONOMANDO BAJOBARRA</t>
  </si>
  <si>
    <t>LAVAVAJILLAS CON BOMBA DESAGUE</t>
  </si>
  <si>
    <t xml:space="preserve">16.02.22     </t>
  </si>
  <si>
    <t xml:space="preserve">16.02.23     </t>
  </si>
  <si>
    <t>CUBA BUFFET BAÑO MARÍA 4 GN 1/1</t>
  </si>
  <si>
    <t xml:space="preserve">16.02.24     </t>
  </si>
  <si>
    <t xml:space="preserve">16.02.25     </t>
  </si>
  <si>
    <t>VITRINA EXPOSITORA MURAL NEGRA 1623</t>
  </si>
  <si>
    <t xml:space="preserve">16.02.26     </t>
  </si>
  <si>
    <t xml:space="preserve">16.02.27     </t>
  </si>
  <si>
    <t xml:space="preserve">16.02.28     </t>
  </si>
  <si>
    <t>IMPORTE UNITARIO MAXIMO</t>
  </si>
  <si>
    <t>IMPORTE UNITARIO OFERTADO</t>
  </si>
  <si>
    <t>LÍMITE MÁXIMO UNITARIO</t>
  </si>
  <si>
    <t>Pab 01 Malasaña</t>
  </si>
  <si>
    <t>ESTRUCTURA MUEBLE CAFETERO/CAJA</t>
  </si>
  <si>
    <t>TOTAL MÁXIMO LOCAL:</t>
  </si>
  <si>
    <t>VITRINA EXPOSITORA MURAL NEGRA (impulso)</t>
  </si>
  <si>
    <t>ARMARIO FRIGORÍFICO GASTRONORM</t>
  </si>
  <si>
    <t>ARMARIO FRIGORÍFICO, GASTRONORM 2/1</t>
  </si>
  <si>
    <t>ARMARIO FRIGORÍFICO GASTRONORM 607L</t>
  </si>
  <si>
    <t>PRESUPUESTO BASE DE LICITACIÓN - LOTE 1</t>
  </si>
  <si>
    <t>TOTAL OFERTADO LOTE 1 (*)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</si>
  <si>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en la columna "LÍMITE MÁXIMO UNITARIO" se indicará un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". De no ser así, aparece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</si>
  <si>
    <t>Pab 12 Lavapies</t>
  </si>
  <si>
    <t>Pab 14 Chamberí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</si>
</sst>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1"/>
      <color rgb="FF171736"/>
      <name val="Barlow"/>
    </font>
    <font>
      <i/>
      <sz val="11"/>
      <color rgb="FF171736"/>
      <name val="Barlow"/>
    </font>
    <font>
      <sz val="11"/>
      <name val="Barlow"/>
    </font>
    <font>
      <i/>
      <sz val="11"/>
      <color rgb="FFFF0000"/>
      <name val="Barlow"/>
    </font>
    <font>
      <b/>
      <sz val="11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2" fillId="7" borderId="0" xfId="0" applyNumberFormat="1" applyFont="1" applyFill="1" applyAlignment="1" applyProtection="1">
      <alignment vertical="top"/>
      <protection locked="0"/>
    </xf>
    <xf numFmtId="164" fontId="6" fillId="7" borderId="0" xfId="0" applyNumberFormat="1" applyFont="1" applyFill="1" applyAlignment="1" applyProtection="1">
      <alignment vertical="top"/>
      <protection locked="0"/>
    </xf>
    <xf numFmtId="0" fontId="2" fillId="6" borderId="0" xfId="0" applyFont="1" applyFill="1" applyAlignment="1" applyProtection="1">
      <alignment horizontal="left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164" fontId="4" fillId="5" borderId="0" xfId="0" applyNumberFormat="1" applyFont="1" applyFill="1" applyProtection="1"/>
    <xf numFmtId="164" fontId="4" fillId="0" borderId="0" xfId="0" applyNumberFormat="1" applyFont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5" fillId="0" borderId="0" xfId="0" applyFont="1" applyProtection="1"/>
    <xf numFmtId="0" fontId="5" fillId="5" borderId="1" xfId="0" applyFont="1" applyFill="1" applyBorder="1" applyAlignment="1" applyProtection="1">
      <alignment horizontal="left"/>
    </xf>
    <xf numFmtId="0" fontId="5" fillId="5" borderId="7" xfId="0" applyFont="1" applyFill="1" applyBorder="1" applyAlignment="1" applyProtection="1">
      <alignment horizontal="left"/>
    </xf>
    <xf numFmtId="0" fontId="5" fillId="5" borderId="2" xfId="0" applyFont="1" applyFill="1" applyBorder="1" applyAlignment="1" applyProtection="1">
      <alignment horizontal="left"/>
    </xf>
    <xf numFmtId="49" fontId="2" fillId="2" borderId="0" xfId="0" applyNumberFormat="1" applyFont="1" applyFill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vertical="top" wrapText="1"/>
    </xf>
    <xf numFmtId="164" fontId="2" fillId="0" borderId="0" xfId="0" applyNumberFormat="1" applyFont="1" applyAlignment="1" applyProtection="1">
      <alignment vertical="top"/>
    </xf>
    <xf numFmtId="10" fontId="7" fillId="0" borderId="0" xfId="0" applyNumberFormat="1" applyFont="1" applyAlignment="1" applyProtection="1">
      <alignment horizontal="center" vertical="top"/>
    </xf>
    <xf numFmtId="4" fontId="2" fillId="0" borderId="3" xfId="0" applyNumberFormat="1" applyFont="1" applyBorder="1" applyAlignment="1" applyProtection="1">
      <alignment vertical="top"/>
    </xf>
    <xf numFmtId="49" fontId="2" fillId="0" borderId="0" xfId="0" applyNumberFormat="1" applyFont="1" applyAlignment="1" applyProtection="1">
      <alignment vertical="top"/>
    </xf>
    <xf numFmtId="4" fontId="2" fillId="3" borderId="4" xfId="0" applyNumberFormat="1" applyFont="1" applyFill="1" applyBorder="1" applyAlignment="1" applyProtection="1">
      <alignment vertical="top"/>
    </xf>
    <xf numFmtId="4" fontId="2" fillId="0" borderId="4" xfId="0" applyNumberFormat="1" applyFont="1" applyBorder="1" applyAlignment="1" applyProtection="1">
      <alignment vertical="top"/>
    </xf>
    <xf numFmtId="4" fontId="2" fillId="0" borderId="0" xfId="0" applyNumberFormat="1" applyFont="1" applyAlignment="1" applyProtection="1">
      <alignment vertical="top"/>
    </xf>
    <xf numFmtId="49" fontId="2" fillId="0" borderId="0" xfId="0" applyNumberFormat="1" applyFont="1" applyAlignment="1" applyProtection="1">
      <alignment vertical="top" wrapText="1"/>
    </xf>
    <xf numFmtId="49" fontId="8" fillId="0" borderId="0" xfId="0" applyNumberFormat="1" applyFont="1" applyAlignment="1" applyProtection="1">
      <alignment vertical="top" wrapText="1"/>
    </xf>
    <xf numFmtId="4" fontId="8" fillId="0" borderId="0" xfId="0" applyNumberFormat="1" applyFont="1" applyAlignment="1" applyProtection="1">
      <alignment vertical="top"/>
    </xf>
    <xf numFmtId="10" fontId="8" fillId="0" borderId="0" xfId="0" applyNumberFormat="1" applyFont="1" applyAlignment="1" applyProtection="1">
      <alignment vertical="top"/>
    </xf>
    <xf numFmtId="4" fontId="8" fillId="3" borderId="4" xfId="0" applyNumberFormat="1" applyFont="1" applyFill="1" applyBorder="1" applyAlignment="1" applyProtection="1">
      <alignment vertical="top"/>
    </xf>
    <xf numFmtId="49" fontId="2" fillId="2" borderId="0" xfId="0" applyNumberFormat="1" applyFont="1" applyFill="1" applyAlignment="1" applyProtection="1">
      <alignment vertical="top" wrapText="1"/>
    </xf>
    <xf numFmtId="0" fontId="3" fillId="2" borderId="0" xfId="0" applyFont="1" applyFill="1" applyProtection="1"/>
    <xf numFmtId="10" fontId="3" fillId="2" borderId="0" xfId="0" applyNumberFormat="1" applyFont="1" applyFill="1" applyProtection="1"/>
    <xf numFmtId="0" fontId="3" fillId="2" borderId="3" xfId="0" applyFont="1" applyFill="1" applyBorder="1" applyProtection="1"/>
    <xf numFmtId="0" fontId="2" fillId="2" borderId="0" xfId="0" applyFont="1" applyFill="1" applyProtection="1"/>
    <xf numFmtId="0" fontId="3" fillId="2" borderId="4" xfId="0" applyFont="1" applyFill="1" applyBorder="1" applyProtection="1"/>
    <xf numFmtId="10" fontId="7" fillId="0" borderId="0" xfId="0" applyNumberFormat="1" applyFont="1" applyAlignment="1" applyProtection="1">
      <alignment horizontal="center" vertical="center"/>
    </xf>
    <xf numFmtId="49" fontId="2" fillId="2" borderId="0" xfId="0" applyNumberFormat="1" applyFont="1" applyFill="1" applyAlignment="1" applyProtection="1">
      <alignment vertical="top"/>
    </xf>
    <xf numFmtId="164" fontId="6" fillId="0" borderId="0" xfId="0" applyNumberFormat="1" applyFont="1" applyAlignment="1" applyProtection="1">
      <alignment vertical="top"/>
    </xf>
    <xf numFmtId="49" fontId="8" fillId="4" borderId="0" xfId="0" applyNumberFormat="1" applyFont="1" applyFill="1" applyAlignment="1" applyProtection="1">
      <alignment vertical="top" wrapText="1"/>
    </xf>
    <xf numFmtId="4" fontId="8" fillId="4" borderId="0" xfId="0" applyNumberFormat="1" applyFont="1" applyFill="1" applyAlignment="1" applyProtection="1">
      <alignment vertical="top"/>
    </xf>
    <xf numFmtId="10" fontId="8" fillId="4" borderId="0" xfId="0" applyNumberFormat="1" applyFont="1" applyFill="1" applyAlignment="1" applyProtection="1">
      <alignment vertical="top"/>
    </xf>
    <xf numFmtId="164" fontId="2" fillId="4" borderId="5" xfId="0" applyNumberFormat="1" applyFont="1" applyFill="1" applyBorder="1" applyAlignment="1" applyProtection="1">
      <alignment vertical="top"/>
    </xf>
    <xf numFmtId="164" fontId="2" fillId="4" borderId="8" xfId="0" applyNumberFormat="1" applyFont="1" applyFill="1" applyBorder="1" applyAlignment="1" applyProtection="1">
      <alignment vertical="top"/>
    </xf>
    <xf numFmtId="164" fontId="8" fillId="4" borderId="6" xfId="0" applyNumberFormat="1" applyFont="1" applyFill="1" applyBorder="1" applyAlignment="1" applyProtection="1">
      <alignment vertical="top"/>
    </xf>
    <xf numFmtId="10" fontId="2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DFC2-E7BE-4395-91B6-4F7BA400D257}">
  <dimension ref="A1:R87"/>
  <sheetViews>
    <sheetView tabSelected="1" zoomScale="85" zoomScaleNormal="85" workbookViewId="0">
      <selection activeCell="E17" sqref="E17"/>
    </sheetView>
  </sheetViews>
  <sheetFormatPr baseColWidth="10" defaultColWidth="10.81640625" defaultRowHeight="16" x14ac:dyDescent="0.4"/>
  <cols>
    <col min="1" max="1" width="43.81640625" style="4" customWidth="1"/>
    <col min="2" max="2" width="13" style="4" customWidth="1"/>
    <col min="3" max="3" width="18.81640625" style="4" bestFit="1" customWidth="1"/>
    <col min="4" max="4" width="11.26953125" style="4" customWidth="1"/>
    <col min="5" max="5" width="18" style="4" customWidth="1"/>
    <col min="6" max="6" width="9.7265625" style="4" customWidth="1"/>
    <col min="7" max="7" width="13.7265625" style="4" customWidth="1"/>
    <col min="8" max="8" width="13.453125" style="4" customWidth="1"/>
    <col min="9" max="9" width="9.7265625" style="4" customWidth="1"/>
    <col min="10" max="10" width="13.7265625" style="4" customWidth="1"/>
    <col min="11" max="11" width="12" style="4" customWidth="1"/>
    <col min="12" max="12" width="9.7265625" style="4" customWidth="1"/>
    <col min="13" max="13" width="13.7265625" style="4" customWidth="1"/>
    <col min="14" max="14" width="11.81640625" style="4" customWidth="1"/>
    <col min="15" max="15" width="9.7265625" style="4" customWidth="1"/>
    <col min="16" max="16" width="13.7265625" style="4" customWidth="1"/>
    <col min="17" max="16384" width="10.81640625" style="4"/>
  </cols>
  <sheetData>
    <row r="1" spans="1:18" x14ac:dyDescent="0.4">
      <c r="A1" s="3" t="s">
        <v>136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8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8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8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8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8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8" x14ac:dyDescent="0.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8" x14ac:dyDescent="0.4">
      <c r="A8" s="6" t="s">
        <v>135</v>
      </c>
      <c r="B8" s="6">
        <f>G72+J72+M72+P72</f>
        <v>0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8" x14ac:dyDescent="0.4">
      <c r="A9" s="8" t="s">
        <v>134</v>
      </c>
      <c r="B9" s="7">
        <f>+G9+J9+M9+P9</f>
        <v>496030.82</v>
      </c>
      <c r="C9" s="7"/>
      <c r="D9" s="8"/>
      <c r="E9" s="9" t="s">
        <v>129</v>
      </c>
      <c r="G9" s="7">
        <v>150881.89000000001</v>
      </c>
      <c r="H9" s="7"/>
      <c r="I9" s="7"/>
      <c r="J9" s="7">
        <v>150881.89000000001</v>
      </c>
      <c r="K9" s="7"/>
      <c r="L9" s="7"/>
      <c r="M9" s="7">
        <v>89739.55</v>
      </c>
      <c r="N9" s="7"/>
      <c r="O9" s="7"/>
      <c r="P9" s="7">
        <v>104527.49</v>
      </c>
      <c r="Q9" s="7"/>
    </row>
    <row r="10" spans="1:18" x14ac:dyDescent="0.4">
      <c r="A10" s="8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8" x14ac:dyDescent="0.4">
      <c r="A11" s="10" t="s">
        <v>91</v>
      </c>
      <c r="B11" s="10"/>
      <c r="C11" s="10"/>
      <c r="D11" s="10"/>
      <c r="E11" s="11" t="s">
        <v>127</v>
      </c>
      <c r="F11" s="12"/>
      <c r="G11" s="13"/>
      <c r="H11" s="11" t="s">
        <v>0</v>
      </c>
      <c r="I11" s="12"/>
      <c r="J11" s="13"/>
      <c r="K11" s="11" t="s">
        <v>137</v>
      </c>
      <c r="L11" s="12"/>
      <c r="M11" s="13"/>
      <c r="N11" s="11" t="s">
        <v>138</v>
      </c>
      <c r="O11" s="12"/>
      <c r="P11" s="13"/>
      <c r="Q11" s="10"/>
      <c r="R11" s="10"/>
    </row>
    <row r="12" spans="1:18" s="18" customFormat="1" ht="48" x14ac:dyDescent="0.35">
      <c r="A12" s="14" t="s">
        <v>1</v>
      </c>
      <c r="B12" s="15" t="s">
        <v>124</v>
      </c>
      <c r="C12" s="15" t="s">
        <v>126</v>
      </c>
      <c r="D12" s="15" t="s">
        <v>125</v>
      </c>
      <c r="E12" s="16" t="s">
        <v>63</v>
      </c>
      <c r="F12" s="15" t="s">
        <v>93</v>
      </c>
      <c r="G12" s="17" t="s">
        <v>70</v>
      </c>
      <c r="H12" s="16" t="s">
        <v>63</v>
      </c>
      <c r="I12" s="15" t="s">
        <v>93</v>
      </c>
      <c r="J12" s="17" t="s">
        <v>70</v>
      </c>
      <c r="K12" s="16" t="s">
        <v>63</v>
      </c>
      <c r="L12" s="15" t="s">
        <v>93</v>
      </c>
      <c r="M12" s="17" t="s">
        <v>70</v>
      </c>
      <c r="N12" s="16" t="s">
        <v>63</v>
      </c>
      <c r="O12" s="15" t="s">
        <v>93</v>
      </c>
      <c r="P12" s="17" t="s">
        <v>70</v>
      </c>
    </row>
    <row r="13" spans="1:18" x14ac:dyDescent="0.4">
      <c r="A13" s="19" t="s">
        <v>132</v>
      </c>
      <c r="B13" s="20">
        <v>3222.83</v>
      </c>
      <c r="C13" s="21" t="str">
        <f>IF(D13&gt;B13,"IMPORTE MÁXIMO SUPERADO","OK")</f>
        <v>OK</v>
      </c>
      <c r="D13" s="1"/>
      <c r="E13" s="22">
        <v>2</v>
      </c>
      <c r="F13" s="23" t="s">
        <v>33</v>
      </c>
      <c r="G13" s="24">
        <f>E13*$D13</f>
        <v>0</v>
      </c>
      <c r="H13" s="22">
        <v>2</v>
      </c>
      <c r="I13" s="23" t="s">
        <v>33</v>
      </c>
      <c r="J13" s="24">
        <f>H13*$D13</f>
        <v>0</v>
      </c>
      <c r="K13" s="22"/>
      <c r="L13" s="23"/>
      <c r="M13" s="25"/>
      <c r="N13" s="22"/>
      <c r="O13" s="26"/>
      <c r="P13" s="25"/>
    </row>
    <row r="14" spans="1:18" x14ac:dyDescent="0.4">
      <c r="A14" s="19" t="s">
        <v>133</v>
      </c>
      <c r="B14" s="20">
        <v>2841.36</v>
      </c>
      <c r="C14" s="21" t="str">
        <f t="shared" ref="C14:C34" si="0">IF(D14&gt;B14,"IMPORTE MÁXIMO SUPERADO","OK")</f>
        <v>OK</v>
      </c>
      <c r="D14" s="1"/>
      <c r="E14" s="22"/>
      <c r="F14" s="23"/>
      <c r="G14" s="25"/>
      <c r="H14" s="22"/>
      <c r="I14" s="23"/>
      <c r="J14" s="25"/>
      <c r="K14" s="22"/>
      <c r="L14" s="23"/>
      <c r="M14" s="25"/>
      <c r="N14" s="22">
        <v>2</v>
      </c>
      <c r="O14" s="23" t="s">
        <v>66</v>
      </c>
      <c r="P14" s="24">
        <f>N14*$D14</f>
        <v>0</v>
      </c>
    </row>
    <row r="15" spans="1:18" x14ac:dyDescent="0.4">
      <c r="A15" s="27" t="s">
        <v>2</v>
      </c>
      <c r="B15" s="20">
        <v>3490.39</v>
      </c>
      <c r="C15" s="21" t="str">
        <f t="shared" si="0"/>
        <v>OK</v>
      </c>
      <c r="D15" s="1"/>
      <c r="E15" s="22">
        <v>2</v>
      </c>
      <c r="F15" s="23" t="s">
        <v>94</v>
      </c>
      <c r="G15" s="24">
        <f>E15*$D15</f>
        <v>0</v>
      </c>
      <c r="H15" s="22">
        <v>2</v>
      </c>
      <c r="I15" s="23" t="s">
        <v>94</v>
      </c>
      <c r="J15" s="24">
        <f>H15*$D15</f>
        <v>0</v>
      </c>
      <c r="K15" s="22">
        <v>2</v>
      </c>
      <c r="L15" s="23" t="s">
        <v>96</v>
      </c>
      <c r="M15" s="24">
        <f>K15*$D15</f>
        <v>0</v>
      </c>
      <c r="N15" s="22">
        <v>2</v>
      </c>
      <c r="O15" s="23" t="s">
        <v>67</v>
      </c>
      <c r="P15" s="24">
        <f>N15*$D15</f>
        <v>0</v>
      </c>
    </row>
    <row r="16" spans="1:18" x14ac:dyDescent="0.4">
      <c r="A16" s="27" t="s">
        <v>3</v>
      </c>
      <c r="B16" s="20">
        <v>7909.34</v>
      </c>
      <c r="C16" s="21" t="str">
        <f t="shared" si="0"/>
        <v>OK</v>
      </c>
      <c r="D16" s="1"/>
      <c r="E16" s="22">
        <v>1</v>
      </c>
      <c r="F16" s="23" t="s">
        <v>35</v>
      </c>
      <c r="G16" s="24">
        <f t="shared" ref="G16:G31" si="1">E16*$D16</f>
        <v>0</v>
      </c>
      <c r="H16" s="22">
        <v>1</v>
      </c>
      <c r="I16" s="23" t="s">
        <v>35</v>
      </c>
      <c r="J16" s="24">
        <f>H16*$D16</f>
        <v>0</v>
      </c>
      <c r="K16" s="22"/>
      <c r="L16" s="23"/>
      <c r="M16" s="25"/>
      <c r="N16" s="22"/>
      <c r="O16" s="26"/>
      <c r="P16" s="25"/>
    </row>
    <row r="17" spans="1:16" x14ac:dyDescent="0.4">
      <c r="A17" s="27" t="s">
        <v>74</v>
      </c>
      <c r="B17" s="20">
        <v>4134.0600000000004</v>
      </c>
      <c r="C17" s="21" t="str">
        <f t="shared" si="0"/>
        <v>OK</v>
      </c>
      <c r="D17" s="1"/>
      <c r="E17" s="22"/>
      <c r="F17" s="23"/>
      <c r="G17" s="25"/>
      <c r="H17" s="22"/>
      <c r="I17" s="23"/>
      <c r="J17" s="25"/>
      <c r="K17" s="22">
        <v>1</v>
      </c>
      <c r="L17" s="23" t="s">
        <v>73</v>
      </c>
      <c r="M17" s="24">
        <f>K17*$D17</f>
        <v>0</v>
      </c>
      <c r="N17" s="22"/>
      <c r="O17" s="26"/>
      <c r="P17" s="25"/>
    </row>
    <row r="18" spans="1:16" x14ac:dyDescent="0.4">
      <c r="A18" s="27" t="s">
        <v>74</v>
      </c>
      <c r="B18" s="20">
        <v>6372.45</v>
      </c>
      <c r="C18" s="21" t="str">
        <f t="shared" si="0"/>
        <v>OK</v>
      </c>
      <c r="D18" s="1"/>
      <c r="E18" s="22"/>
      <c r="F18" s="23"/>
      <c r="G18" s="25"/>
      <c r="H18" s="22"/>
      <c r="I18" s="23"/>
      <c r="J18" s="25"/>
      <c r="K18" s="22"/>
      <c r="L18" s="23"/>
      <c r="M18" s="25"/>
      <c r="N18" s="22">
        <v>1</v>
      </c>
      <c r="O18" s="23" t="s">
        <v>106</v>
      </c>
      <c r="P18" s="24">
        <f t="shared" ref="P18:P19" si="2">N18*$D18</f>
        <v>0</v>
      </c>
    </row>
    <row r="19" spans="1:16" x14ac:dyDescent="0.4">
      <c r="A19" s="27" t="s">
        <v>74</v>
      </c>
      <c r="B19" s="20">
        <v>4118</v>
      </c>
      <c r="C19" s="21" t="str">
        <f t="shared" si="0"/>
        <v>OK</v>
      </c>
      <c r="D19" s="1"/>
      <c r="E19" s="22"/>
      <c r="F19" s="23"/>
      <c r="G19" s="25"/>
      <c r="H19" s="22"/>
      <c r="I19" s="23"/>
      <c r="J19" s="25"/>
      <c r="K19" s="22"/>
      <c r="L19" s="23"/>
      <c r="M19" s="25"/>
      <c r="N19" s="22">
        <v>1</v>
      </c>
      <c r="O19" s="23" t="s">
        <v>108</v>
      </c>
      <c r="P19" s="24">
        <f t="shared" si="2"/>
        <v>0</v>
      </c>
    </row>
    <row r="20" spans="1:16" x14ac:dyDescent="0.4">
      <c r="A20" s="27" t="s">
        <v>4</v>
      </c>
      <c r="B20" s="20">
        <v>194.92</v>
      </c>
      <c r="C20" s="21" t="str">
        <f t="shared" si="0"/>
        <v>OK</v>
      </c>
      <c r="D20" s="1"/>
      <c r="E20" s="22">
        <v>2</v>
      </c>
      <c r="F20" s="23" t="s">
        <v>36</v>
      </c>
      <c r="G20" s="24">
        <f t="shared" si="1"/>
        <v>0</v>
      </c>
      <c r="H20" s="22">
        <v>2</v>
      </c>
      <c r="I20" s="23" t="s">
        <v>36</v>
      </c>
      <c r="J20" s="24">
        <f t="shared" ref="J20:J25" si="3">H20*$D20</f>
        <v>0</v>
      </c>
      <c r="K20" s="22">
        <v>1</v>
      </c>
      <c r="L20" s="23" t="s">
        <v>97</v>
      </c>
      <c r="M20" s="24">
        <f t="shared" ref="M20" si="4">K20*$D20</f>
        <v>0</v>
      </c>
      <c r="N20" s="22">
        <v>1</v>
      </c>
      <c r="O20" s="23" t="s">
        <v>34</v>
      </c>
      <c r="P20" s="24">
        <f t="shared" ref="P20" si="5">N20*$D20</f>
        <v>0</v>
      </c>
    </row>
    <row r="21" spans="1:16" x14ac:dyDescent="0.4">
      <c r="A21" s="27" t="s">
        <v>5</v>
      </c>
      <c r="B21" s="20">
        <v>14.35</v>
      </c>
      <c r="C21" s="21" t="str">
        <f t="shared" si="0"/>
        <v>OK</v>
      </c>
      <c r="D21" s="1"/>
      <c r="E21" s="22">
        <v>2</v>
      </c>
      <c r="F21" s="23" t="s">
        <v>37</v>
      </c>
      <c r="G21" s="24">
        <f t="shared" si="1"/>
        <v>0</v>
      </c>
      <c r="H21" s="22">
        <v>2</v>
      </c>
      <c r="I21" s="23" t="s">
        <v>37</v>
      </c>
      <c r="J21" s="24">
        <f t="shared" si="3"/>
        <v>0</v>
      </c>
      <c r="K21" s="22">
        <v>1</v>
      </c>
      <c r="L21" s="23" t="s">
        <v>98</v>
      </c>
      <c r="M21" s="24">
        <f t="shared" ref="M21" si="6">K21*$D21</f>
        <v>0</v>
      </c>
      <c r="N21" s="22">
        <v>2</v>
      </c>
      <c r="O21" s="23" t="s">
        <v>64</v>
      </c>
      <c r="P21" s="24">
        <f t="shared" ref="P21" si="7">N21*$D21</f>
        <v>0</v>
      </c>
    </row>
    <row r="22" spans="1:16" x14ac:dyDescent="0.4">
      <c r="A22" s="27" t="s">
        <v>6</v>
      </c>
      <c r="B22" s="20">
        <v>34.700000000000003</v>
      </c>
      <c r="C22" s="21" t="str">
        <f t="shared" si="0"/>
        <v>OK</v>
      </c>
      <c r="D22" s="1"/>
      <c r="E22" s="22">
        <v>2</v>
      </c>
      <c r="F22" s="23" t="s">
        <v>38</v>
      </c>
      <c r="G22" s="24">
        <f t="shared" si="1"/>
        <v>0</v>
      </c>
      <c r="H22" s="22">
        <v>2</v>
      </c>
      <c r="I22" s="23" t="s">
        <v>38</v>
      </c>
      <c r="J22" s="24">
        <f t="shared" si="3"/>
        <v>0</v>
      </c>
      <c r="K22" s="22">
        <v>1</v>
      </c>
      <c r="L22" s="23" t="s">
        <v>99</v>
      </c>
      <c r="M22" s="24">
        <f t="shared" ref="M22" si="8">K22*$D22</f>
        <v>0</v>
      </c>
      <c r="N22" s="22">
        <v>2</v>
      </c>
      <c r="O22" s="23" t="s">
        <v>65</v>
      </c>
      <c r="P22" s="24">
        <f t="shared" ref="P22" si="9">N22*$D22</f>
        <v>0</v>
      </c>
    </row>
    <row r="23" spans="1:16" x14ac:dyDescent="0.4">
      <c r="A23" s="27" t="s">
        <v>7</v>
      </c>
      <c r="B23" s="20">
        <v>524.79</v>
      </c>
      <c r="C23" s="21" t="str">
        <f t="shared" si="0"/>
        <v>OK</v>
      </c>
      <c r="D23" s="1"/>
      <c r="E23" s="22">
        <v>1</v>
      </c>
      <c r="F23" s="23" t="s">
        <v>39</v>
      </c>
      <c r="G23" s="24">
        <f t="shared" si="1"/>
        <v>0</v>
      </c>
      <c r="H23" s="22">
        <v>1</v>
      </c>
      <c r="I23" s="23" t="s">
        <v>39</v>
      </c>
      <c r="J23" s="24">
        <f t="shared" si="3"/>
        <v>0</v>
      </c>
      <c r="K23" s="22"/>
      <c r="L23" s="23"/>
      <c r="M23" s="25"/>
      <c r="N23" s="22"/>
      <c r="O23" s="26"/>
      <c r="P23" s="25"/>
    </row>
    <row r="24" spans="1:16" x14ac:dyDescent="0.4">
      <c r="A24" s="27" t="s">
        <v>8</v>
      </c>
      <c r="B24" s="20">
        <v>1228.06</v>
      </c>
      <c r="C24" s="21" t="str">
        <f t="shared" si="0"/>
        <v>OK</v>
      </c>
      <c r="D24" s="1"/>
      <c r="E24" s="22">
        <v>1</v>
      </c>
      <c r="F24" s="23" t="s">
        <v>40</v>
      </c>
      <c r="G24" s="24">
        <f t="shared" si="1"/>
        <v>0</v>
      </c>
      <c r="H24" s="22">
        <v>1</v>
      </c>
      <c r="I24" s="23" t="s">
        <v>40</v>
      </c>
      <c r="J24" s="24">
        <f t="shared" si="3"/>
        <v>0</v>
      </c>
      <c r="K24" s="22">
        <v>1</v>
      </c>
      <c r="L24" s="23" t="s">
        <v>100</v>
      </c>
      <c r="M24" s="24">
        <f t="shared" ref="M24" si="10">K24*$D24</f>
        <v>0</v>
      </c>
      <c r="N24" s="22"/>
      <c r="O24" s="26"/>
      <c r="P24" s="25"/>
    </row>
    <row r="25" spans="1:16" x14ac:dyDescent="0.4">
      <c r="A25" s="27" t="s">
        <v>9</v>
      </c>
      <c r="B25" s="20">
        <v>6453.85</v>
      </c>
      <c r="C25" s="21" t="str">
        <f t="shared" si="0"/>
        <v>OK</v>
      </c>
      <c r="D25" s="1"/>
      <c r="E25" s="22">
        <v>1</v>
      </c>
      <c r="F25" s="23" t="s">
        <v>41</v>
      </c>
      <c r="G25" s="24">
        <f t="shared" si="1"/>
        <v>0</v>
      </c>
      <c r="H25" s="22">
        <v>1</v>
      </c>
      <c r="I25" s="23" t="s">
        <v>41</v>
      </c>
      <c r="J25" s="24">
        <f t="shared" si="3"/>
        <v>0</v>
      </c>
      <c r="K25" s="22"/>
      <c r="L25" s="23"/>
      <c r="M25" s="25"/>
      <c r="N25" s="22">
        <v>1</v>
      </c>
      <c r="O25" s="23" t="s">
        <v>112</v>
      </c>
      <c r="P25" s="24">
        <f t="shared" ref="P25" si="11">N25*$D25</f>
        <v>0</v>
      </c>
    </row>
    <row r="26" spans="1:16" x14ac:dyDescent="0.4">
      <c r="A26" s="27" t="s">
        <v>72</v>
      </c>
      <c r="B26" s="20">
        <v>4743.46</v>
      </c>
      <c r="C26" s="21" t="str">
        <f t="shared" si="0"/>
        <v>OK</v>
      </c>
      <c r="D26" s="1"/>
      <c r="E26" s="22"/>
      <c r="F26" s="23"/>
      <c r="G26" s="25"/>
      <c r="H26" s="22"/>
      <c r="I26" s="23"/>
      <c r="J26" s="25"/>
      <c r="K26" s="22">
        <v>1</v>
      </c>
      <c r="L26" s="23" t="s">
        <v>71</v>
      </c>
      <c r="M26" s="24">
        <f t="shared" ref="M26" si="12">K26*$D26</f>
        <v>0</v>
      </c>
      <c r="N26" s="22"/>
      <c r="O26" s="26"/>
      <c r="P26" s="25"/>
    </row>
    <row r="27" spans="1:16" x14ac:dyDescent="0.4">
      <c r="A27" s="27" t="s">
        <v>10</v>
      </c>
      <c r="B27" s="20">
        <v>4658.8500000000004</v>
      </c>
      <c r="C27" s="21" t="str">
        <f t="shared" si="0"/>
        <v>OK</v>
      </c>
      <c r="D27" s="1"/>
      <c r="E27" s="22">
        <v>1</v>
      </c>
      <c r="F27" s="23" t="s">
        <v>42</v>
      </c>
      <c r="G27" s="24">
        <f t="shared" si="1"/>
        <v>0</v>
      </c>
      <c r="H27" s="22">
        <v>1</v>
      </c>
      <c r="I27" s="23" t="s">
        <v>42</v>
      </c>
      <c r="J27" s="24">
        <f>H27*$D27</f>
        <v>0</v>
      </c>
      <c r="K27" s="22"/>
      <c r="L27" s="23"/>
      <c r="M27" s="25"/>
      <c r="N27" s="22"/>
      <c r="O27" s="26"/>
      <c r="P27" s="25"/>
    </row>
    <row r="28" spans="1:16" x14ac:dyDescent="0.4">
      <c r="A28" s="27" t="s">
        <v>10</v>
      </c>
      <c r="B28" s="20">
        <v>2249.1</v>
      </c>
      <c r="C28" s="21" t="str">
        <f t="shared" si="0"/>
        <v>OK</v>
      </c>
      <c r="D28" s="1"/>
      <c r="E28" s="22"/>
      <c r="F28" s="23"/>
      <c r="G28" s="25"/>
      <c r="H28" s="22"/>
      <c r="I28" s="23"/>
      <c r="J28" s="25"/>
      <c r="K28" s="22"/>
      <c r="L28" s="23"/>
      <c r="M28" s="25"/>
      <c r="N28" s="22">
        <v>1</v>
      </c>
      <c r="O28" s="23" t="s">
        <v>111</v>
      </c>
      <c r="P28" s="24">
        <f t="shared" ref="P28" si="13">N28*$D28</f>
        <v>0</v>
      </c>
    </row>
    <row r="29" spans="1:16" x14ac:dyDescent="0.4">
      <c r="A29" s="27" t="s">
        <v>11</v>
      </c>
      <c r="B29" s="20">
        <v>11689.97</v>
      </c>
      <c r="C29" s="21" t="str">
        <f t="shared" si="0"/>
        <v>OK</v>
      </c>
      <c r="D29" s="1"/>
      <c r="E29" s="22">
        <v>1</v>
      </c>
      <c r="F29" s="23" t="s">
        <v>43</v>
      </c>
      <c r="G29" s="24">
        <f t="shared" si="1"/>
        <v>0</v>
      </c>
      <c r="H29" s="22">
        <v>1</v>
      </c>
      <c r="I29" s="23" t="s">
        <v>43</v>
      </c>
      <c r="J29" s="24">
        <f>H29*$D29</f>
        <v>0</v>
      </c>
      <c r="K29" s="22">
        <v>1</v>
      </c>
      <c r="L29" s="23" t="s">
        <v>101</v>
      </c>
      <c r="M29" s="24">
        <f t="shared" ref="M29" si="14">K29*$D29</f>
        <v>0</v>
      </c>
      <c r="N29" s="22">
        <v>1</v>
      </c>
      <c r="O29" s="23" t="s">
        <v>110</v>
      </c>
      <c r="P29" s="24">
        <f t="shared" ref="P29" si="15">N29*$D29</f>
        <v>0</v>
      </c>
    </row>
    <row r="30" spans="1:16" x14ac:dyDescent="0.4">
      <c r="A30" s="27" t="s">
        <v>12</v>
      </c>
      <c r="B30" s="20">
        <v>4444.6499999999996</v>
      </c>
      <c r="C30" s="21" t="str">
        <f t="shared" si="0"/>
        <v>OK</v>
      </c>
      <c r="D30" s="1"/>
      <c r="E30" s="22">
        <v>1</v>
      </c>
      <c r="F30" s="23" t="s">
        <v>44</v>
      </c>
      <c r="G30" s="24">
        <f t="shared" si="1"/>
        <v>0</v>
      </c>
      <c r="H30" s="22">
        <v>1</v>
      </c>
      <c r="I30" s="23" t="s">
        <v>44</v>
      </c>
      <c r="J30" s="24">
        <f>H30*$D30</f>
        <v>0</v>
      </c>
      <c r="K30" s="22">
        <v>1</v>
      </c>
      <c r="L30" s="23" t="s">
        <v>102</v>
      </c>
      <c r="M30" s="24">
        <f t="shared" ref="M30" si="16">K30*$D30</f>
        <v>0</v>
      </c>
      <c r="N30" s="22">
        <v>1</v>
      </c>
      <c r="O30" s="23" t="s">
        <v>107</v>
      </c>
      <c r="P30" s="24">
        <f t="shared" ref="P30" si="17">N30*$D30</f>
        <v>0</v>
      </c>
    </row>
    <row r="31" spans="1:16" x14ac:dyDescent="0.4">
      <c r="A31" s="27" t="s">
        <v>8</v>
      </c>
      <c r="B31" s="20">
        <v>1228.06</v>
      </c>
      <c r="C31" s="21" t="str">
        <f t="shared" si="0"/>
        <v>OK</v>
      </c>
      <c r="D31" s="1"/>
      <c r="E31" s="22">
        <v>1</v>
      </c>
      <c r="F31" s="23" t="s">
        <v>45</v>
      </c>
      <c r="G31" s="24">
        <f t="shared" si="1"/>
        <v>0</v>
      </c>
      <c r="H31" s="22">
        <v>1</v>
      </c>
      <c r="I31" s="23" t="s">
        <v>45</v>
      </c>
      <c r="J31" s="24">
        <f>H31*$D31</f>
        <v>0</v>
      </c>
      <c r="K31" s="22"/>
      <c r="L31" s="23"/>
      <c r="M31" s="25"/>
      <c r="N31" s="22">
        <v>1</v>
      </c>
      <c r="O31" s="23" t="s">
        <v>109</v>
      </c>
      <c r="P31" s="24">
        <f t="shared" ref="P31" si="18">N31*$D31</f>
        <v>0</v>
      </c>
    </row>
    <row r="32" spans="1:16" x14ac:dyDescent="0.4">
      <c r="A32" s="27" t="s">
        <v>76</v>
      </c>
      <c r="B32" s="20">
        <v>1529.39</v>
      </c>
      <c r="C32" s="21" t="str">
        <f t="shared" si="0"/>
        <v>OK</v>
      </c>
      <c r="D32" s="1"/>
      <c r="E32" s="22"/>
      <c r="F32" s="23"/>
      <c r="G32" s="25"/>
      <c r="H32" s="22"/>
      <c r="I32" s="23"/>
      <c r="J32" s="25"/>
      <c r="K32" s="22">
        <v>1</v>
      </c>
      <c r="L32" s="23" t="s">
        <v>75</v>
      </c>
      <c r="M32" s="24">
        <f>K32*$D32</f>
        <v>0</v>
      </c>
      <c r="N32" s="22">
        <v>2</v>
      </c>
      <c r="O32" s="23" t="s">
        <v>115</v>
      </c>
      <c r="P32" s="24">
        <f t="shared" ref="P32" si="19">N32*$D32</f>
        <v>0</v>
      </c>
    </row>
    <row r="33" spans="1:16" x14ac:dyDescent="0.4">
      <c r="A33" s="27" t="s">
        <v>78</v>
      </c>
      <c r="B33" s="20">
        <v>1233.79</v>
      </c>
      <c r="C33" s="21" t="str">
        <f t="shared" si="0"/>
        <v>OK</v>
      </c>
      <c r="D33" s="1"/>
      <c r="E33" s="22"/>
      <c r="F33" s="23"/>
      <c r="G33" s="25"/>
      <c r="H33" s="22"/>
      <c r="I33" s="23"/>
      <c r="J33" s="25"/>
      <c r="K33" s="22">
        <v>1</v>
      </c>
      <c r="L33" s="23" t="s">
        <v>77</v>
      </c>
      <c r="M33" s="24">
        <f>K33*$D33</f>
        <v>0</v>
      </c>
      <c r="N33" s="22"/>
      <c r="O33" s="26"/>
      <c r="P33" s="25"/>
    </row>
    <row r="34" spans="1:16" x14ac:dyDescent="0.4">
      <c r="A34" s="27" t="s">
        <v>78</v>
      </c>
      <c r="B34" s="20">
        <v>1494.05</v>
      </c>
      <c r="C34" s="21" t="str">
        <f t="shared" si="0"/>
        <v>OK</v>
      </c>
      <c r="D34" s="1"/>
      <c r="E34" s="22"/>
      <c r="F34" s="23"/>
      <c r="G34" s="25"/>
      <c r="H34" s="22"/>
      <c r="I34" s="23"/>
      <c r="J34" s="25"/>
      <c r="K34" s="22"/>
      <c r="L34" s="23"/>
      <c r="M34" s="25"/>
      <c r="N34" s="22">
        <v>1</v>
      </c>
      <c r="O34" s="23" t="s">
        <v>92</v>
      </c>
      <c r="P34" s="24">
        <f t="shared" ref="P34" si="20">N34*$D34</f>
        <v>0</v>
      </c>
    </row>
    <row r="35" spans="1:16" x14ac:dyDescent="0.4">
      <c r="A35" s="28" t="s">
        <v>28</v>
      </c>
      <c r="B35" s="29"/>
      <c r="C35" s="30"/>
      <c r="D35" s="29"/>
      <c r="E35" s="22"/>
      <c r="G35" s="31">
        <f>SUM(G13:G34)</f>
        <v>0</v>
      </c>
      <c r="H35" s="22"/>
      <c r="J35" s="31">
        <f>SUM(J13:J34)</f>
        <v>0</v>
      </c>
      <c r="K35" s="22"/>
      <c r="M35" s="31">
        <f>SUM(M13:M34)</f>
        <v>0</v>
      </c>
      <c r="N35" s="22"/>
      <c r="O35" s="26"/>
      <c r="P35" s="31">
        <f>SUM(P13:P34)</f>
        <v>0</v>
      </c>
    </row>
    <row r="36" spans="1:16" x14ac:dyDescent="0.4">
      <c r="A36" s="32" t="s">
        <v>13</v>
      </c>
      <c r="B36" s="33"/>
      <c r="C36" s="34"/>
      <c r="D36" s="33"/>
      <c r="E36" s="35"/>
      <c r="F36" s="36"/>
      <c r="G36" s="37"/>
      <c r="H36" s="35"/>
      <c r="I36" s="36"/>
      <c r="J36" s="37"/>
      <c r="K36" s="35"/>
      <c r="L36" s="36"/>
      <c r="M36" s="37"/>
      <c r="N36" s="35"/>
      <c r="O36" s="33"/>
      <c r="P36" s="37"/>
    </row>
    <row r="37" spans="1:16" x14ac:dyDescent="0.4">
      <c r="A37" s="27" t="s">
        <v>86</v>
      </c>
      <c r="B37" s="20">
        <v>5091.53</v>
      </c>
      <c r="C37" s="38" t="str">
        <f t="shared" ref="C37:C50" si="21">IF(D37&gt;B37,"IMPORTE MÁXIMO SUPERADO","OK")</f>
        <v>OK</v>
      </c>
      <c r="D37" s="1"/>
      <c r="E37" s="22">
        <v>2</v>
      </c>
      <c r="F37" s="23" t="s">
        <v>46</v>
      </c>
      <c r="G37" s="24">
        <f t="shared" ref="G37:G44" si="22">E37*$D37</f>
        <v>0</v>
      </c>
      <c r="H37" s="22">
        <v>2</v>
      </c>
      <c r="I37" s="23" t="s">
        <v>46</v>
      </c>
      <c r="J37" s="24">
        <f>H37*$D37</f>
        <v>0</v>
      </c>
      <c r="K37" s="22"/>
      <c r="L37" s="23"/>
      <c r="M37" s="25"/>
      <c r="N37" s="22"/>
      <c r="O37" s="26"/>
      <c r="P37" s="25"/>
    </row>
    <row r="38" spans="1:16" x14ac:dyDescent="0.4">
      <c r="A38" s="27" t="s">
        <v>120</v>
      </c>
      <c r="B38" s="20">
        <v>6314.62</v>
      </c>
      <c r="C38" s="38" t="str">
        <f t="shared" si="21"/>
        <v>OK</v>
      </c>
      <c r="D38" s="1"/>
      <c r="E38" s="22"/>
      <c r="F38" s="23"/>
      <c r="G38" s="25"/>
      <c r="H38" s="22"/>
      <c r="I38" s="23"/>
      <c r="J38" s="25"/>
      <c r="K38" s="22"/>
      <c r="L38" s="23"/>
      <c r="M38" s="25"/>
      <c r="N38" s="22">
        <v>1</v>
      </c>
      <c r="O38" s="23" t="s">
        <v>121</v>
      </c>
      <c r="P38" s="24">
        <f t="shared" ref="P38" si="23">N38*$D38</f>
        <v>0</v>
      </c>
    </row>
    <row r="39" spans="1:16" x14ac:dyDescent="0.4">
      <c r="A39" s="27" t="s">
        <v>85</v>
      </c>
      <c r="B39" s="20">
        <v>7186.41</v>
      </c>
      <c r="C39" s="38" t="str">
        <f t="shared" si="21"/>
        <v>OK</v>
      </c>
      <c r="D39" s="1"/>
      <c r="E39" s="22"/>
      <c r="F39" s="23"/>
      <c r="G39" s="25"/>
      <c r="H39" s="22"/>
      <c r="I39" s="23"/>
      <c r="J39" s="25"/>
      <c r="K39" s="22">
        <v>1</v>
      </c>
      <c r="L39" s="23" t="s">
        <v>84</v>
      </c>
      <c r="M39" s="24">
        <f t="shared" ref="M39:M40" si="24">K39*$D39</f>
        <v>0</v>
      </c>
      <c r="N39" s="22"/>
      <c r="O39" s="26"/>
      <c r="P39" s="25"/>
    </row>
    <row r="40" spans="1:16" ht="32" x14ac:dyDescent="0.4">
      <c r="A40" s="27" t="s">
        <v>14</v>
      </c>
      <c r="B40" s="20">
        <v>4820.57</v>
      </c>
      <c r="C40" s="38" t="str">
        <f t="shared" si="21"/>
        <v>OK</v>
      </c>
      <c r="D40" s="1"/>
      <c r="E40" s="22">
        <v>1</v>
      </c>
      <c r="F40" s="23" t="s">
        <v>95</v>
      </c>
      <c r="G40" s="24">
        <f t="shared" si="22"/>
        <v>0</v>
      </c>
      <c r="H40" s="22">
        <v>1</v>
      </c>
      <c r="I40" s="23" t="s">
        <v>95</v>
      </c>
      <c r="J40" s="24">
        <f t="shared" ref="J40" si="25">H40*$D40</f>
        <v>0</v>
      </c>
      <c r="K40" s="22">
        <v>1</v>
      </c>
      <c r="L40" s="23" t="s">
        <v>103</v>
      </c>
      <c r="M40" s="24">
        <f t="shared" si="24"/>
        <v>0</v>
      </c>
      <c r="N40" s="22">
        <v>2</v>
      </c>
      <c r="O40" s="23" t="s">
        <v>122</v>
      </c>
      <c r="P40" s="24">
        <f t="shared" ref="P40" si="26">N40*$D40</f>
        <v>0</v>
      </c>
    </row>
    <row r="41" spans="1:16" x14ac:dyDescent="0.4">
      <c r="A41" s="27" t="s">
        <v>83</v>
      </c>
      <c r="B41" s="20">
        <v>2858.5</v>
      </c>
      <c r="C41" s="38" t="str">
        <f t="shared" si="21"/>
        <v>OK</v>
      </c>
      <c r="D41" s="1"/>
      <c r="E41" s="22">
        <v>1</v>
      </c>
      <c r="F41" s="23" t="s">
        <v>48</v>
      </c>
      <c r="G41" s="24">
        <f t="shared" si="22"/>
        <v>0</v>
      </c>
      <c r="H41" s="22">
        <v>1</v>
      </c>
      <c r="I41" s="23" t="s">
        <v>48</v>
      </c>
      <c r="J41" s="24">
        <f>H41*$D41</f>
        <v>0</v>
      </c>
      <c r="K41" s="22">
        <v>1</v>
      </c>
      <c r="L41" s="23" t="s">
        <v>104</v>
      </c>
      <c r="M41" s="24">
        <f t="shared" ref="M41" si="27">K41*$D41</f>
        <v>0</v>
      </c>
      <c r="N41" s="22"/>
      <c r="O41" s="26"/>
      <c r="P41" s="25"/>
    </row>
    <row r="42" spans="1:16" x14ac:dyDescent="0.4">
      <c r="A42" s="27" t="s">
        <v>117</v>
      </c>
      <c r="B42" s="20">
        <v>1971.71</v>
      </c>
      <c r="C42" s="38" t="str">
        <f t="shared" si="21"/>
        <v>OK</v>
      </c>
      <c r="D42" s="1"/>
      <c r="E42" s="22"/>
      <c r="F42" s="23"/>
      <c r="G42" s="25"/>
      <c r="H42" s="22"/>
      <c r="I42" s="23"/>
      <c r="J42" s="25"/>
      <c r="K42" s="22"/>
      <c r="L42" s="23"/>
      <c r="M42" s="25"/>
      <c r="N42" s="22">
        <v>2</v>
      </c>
      <c r="O42" s="23" t="s">
        <v>118</v>
      </c>
      <c r="P42" s="24">
        <f t="shared" ref="P42" si="28">N42*$D42</f>
        <v>0</v>
      </c>
    </row>
    <row r="43" spans="1:16" ht="32" x14ac:dyDescent="0.4">
      <c r="A43" s="27" t="s">
        <v>15</v>
      </c>
      <c r="B43" s="20">
        <v>646.88</v>
      </c>
      <c r="C43" s="38" t="str">
        <f t="shared" si="21"/>
        <v>OK</v>
      </c>
      <c r="D43" s="1"/>
      <c r="E43" s="22">
        <v>2</v>
      </c>
      <c r="F43" s="23" t="s">
        <v>49</v>
      </c>
      <c r="G43" s="24">
        <f t="shared" si="22"/>
        <v>0</v>
      </c>
      <c r="H43" s="22">
        <v>2</v>
      </c>
      <c r="I43" s="23" t="s">
        <v>49</v>
      </c>
      <c r="J43" s="24">
        <f>H43*$D43</f>
        <v>0</v>
      </c>
      <c r="K43" s="22"/>
      <c r="L43" s="23"/>
      <c r="M43" s="25"/>
      <c r="N43" s="22"/>
      <c r="O43" s="26"/>
      <c r="P43" s="25"/>
    </row>
    <row r="44" spans="1:16" x14ac:dyDescent="0.4">
      <c r="A44" s="27" t="s">
        <v>16</v>
      </c>
      <c r="B44" s="20">
        <v>2811.38</v>
      </c>
      <c r="C44" s="38" t="str">
        <f t="shared" si="21"/>
        <v>OK</v>
      </c>
      <c r="D44" s="1"/>
      <c r="E44" s="22">
        <v>1</v>
      </c>
      <c r="F44" s="23" t="s">
        <v>50</v>
      </c>
      <c r="G44" s="24">
        <f t="shared" si="22"/>
        <v>0</v>
      </c>
      <c r="H44" s="22">
        <v>1</v>
      </c>
      <c r="I44" s="23" t="s">
        <v>50</v>
      </c>
      <c r="J44" s="24">
        <f>H44*$D44</f>
        <v>0</v>
      </c>
      <c r="K44" s="22">
        <v>1</v>
      </c>
      <c r="L44" s="23" t="s">
        <v>105</v>
      </c>
      <c r="M44" s="24">
        <f t="shared" ref="M44" si="29">K44*$D44</f>
        <v>0</v>
      </c>
      <c r="N44" s="22">
        <v>1</v>
      </c>
      <c r="O44" s="23" t="s">
        <v>119</v>
      </c>
      <c r="P44" s="24">
        <f t="shared" ref="P44" si="30">N44*$D44</f>
        <v>0</v>
      </c>
    </row>
    <row r="45" spans="1:16" x14ac:dyDescent="0.4">
      <c r="A45" s="27" t="s">
        <v>81</v>
      </c>
      <c r="B45" s="20">
        <v>2838.15</v>
      </c>
      <c r="C45" s="38" t="str">
        <f t="shared" si="21"/>
        <v>OK</v>
      </c>
      <c r="D45" s="1"/>
      <c r="E45" s="22"/>
      <c r="F45" s="23"/>
      <c r="G45" s="25"/>
      <c r="H45" s="22"/>
      <c r="I45" s="23"/>
      <c r="J45" s="25"/>
      <c r="K45" s="22">
        <v>1</v>
      </c>
      <c r="L45" s="23" t="s">
        <v>79</v>
      </c>
      <c r="M45" s="24">
        <f>K45*$D45</f>
        <v>0</v>
      </c>
      <c r="N45" s="22"/>
      <c r="O45" s="26"/>
      <c r="P45" s="25"/>
    </row>
    <row r="46" spans="1:16" x14ac:dyDescent="0.4">
      <c r="A46" s="27" t="s">
        <v>82</v>
      </c>
      <c r="B46" s="20">
        <v>12048.75</v>
      </c>
      <c r="C46" s="38" t="str">
        <f t="shared" si="21"/>
        <v>OK</v>
      </c>
      <c r="D46" s="1"/>
      <c r="E46" s="22"/>
      <c r="F46" s="23"/>
      <c r="G46" s="25"/>
      <c r="H46" s="22"/>
      <c r="I46" s="23"/>
      <c r="J46" s="25"/>
      <c r="K46" s="22">
        <v>1</v>
      </c>
      <c r="L46" s="23" t="s">
        <v>80</v>
      </c>
      <c r="M46" s="24">
        <f>K46*$D46</f>
        <v>0</v>
      </c>
      <c r="N46" s="22"/>
      <c r="O46" s="26"/>
      <c r="P46" s="25"/>
    </row>
    <row r="47" spans="1:16" x14ac:dyDescent="0.4">
      <c r="A47" s="27" t="s">
        <v>68</v>
      </c>
      <c r="B47" s="20">
        <v>4099.79</v>
      </c>
      <c r="C47" s="38" t="str">
        <f t="shared" si="21"/>
        <v>OK</v>
      </c>
      <c r="D47" s="1"/>
      <c r="E47" s="22"/>
      <c r="F47" s="23"/>
      <c r="G47" s="25"/>
      <c r="H47" s="22"/>
      <c r="I47" s="23"/>
      <c r="J47" s="25"/>
      <c r="K47" s="22">
        <v>2</v>
      </c>
      <c r="L47" s="23" t="s">
        <v>87</v>
      </c>
      <c r="M47" s="24">
        <f>K47*$D47</f>
        <v>0</v>
      </c>
      <c r="N47" s="22"/>
      <c r="O47" s="26"/>
      <c r="P47" s="25"/>
    </row>
    <row r="48" spans="1:16" x14ac:dyDescent="0.4">
      <c r="A48" s="27" t="s">
        <v>78</v>
      </c>
      <c r="B48" s="20">
        <v>2088.4499999999998</v>
      </c>
      <c r="C48" s="38" t="str">
        <f t="shared" si="21"/>
        <v>OK</v>
      </c>
      <c r="D48" s="1"/>
      <c r="E48" s="22"/>
      <c r="F48" s="23"/>
      <c r="G48" s="25"/>
      <c r="H48" s="22"/>
      <c r="I48" s="23"/>
      <c r="J48" s="25"/>
      <c r="K48" s="22"/>
      <c r="L48" s="23"/>
      <c r="M48" s="25"/>
      <c r="N48" s="22">
        <v>1</v>
      </c>
      <c r="O48" s="23" t="s">
        <v>46</v>
      </c>
      <c r="P48" s="24">
        <f t="shared" ref="P48:P50" si="31">N48*$D48</f>
        <v>0</v>
      </c>
    </row>
    <row r="49" spans="1:16" x14ac:dyDescent="0.4">
      <c r="A49" s="27" t="s">
        <v>113</v>
      </c>
      <c r="B49" s="20">
        <v>45.78</v>
      </c>
      <c r="C49" s="38" t="str">
        <f t="shared" si="21"/>
        <v>OK</v>
      </c>
      <c r="D49" s="1"/>
      <c r="E49" s="22"/>
      <c r="F49" s="23"/>
      <c r="G49" s="25"/>
      <c r="H49" s="22"/>
      <c r="I49" s="23"/>
      <c r="J49" s="25"/>
      <c r="K49" s="22"/>
      <c r="L49" s="23"/>
      <c r="M49" s="25"/>
      <c r="N49" s="22">
        <v>1</v>
      </c>
      <c r="O49" s="23" t="s">
        <v>47</v>
      </c>
      <c r="P49" s="24">
        <f t="shared" si="31"/>
        <v>0</v>
      </c>
    </row>
    <row r="50" spans="1:16" x14ac:dyDescent="0.4">
      <c r="A50" s="27" t="s">
        <v>114</v>
      </c>
      <c r="B50" s="20">
        <v>3035.21</v>
      </c>
      <c r="C50" s="38" t="str">
        <f t="shared" si="21"/>
        <v>OK</v>
      </c>
      <c r="D50" s="1"/>
      <c r="E50" s="22"/>
      <c r="F50" s="23"/>
      <c r="G50" s="25"/>
      <c r="H50" s="22"/>
      <c r="I50" s="23"/>
      <c r="J50" s="25"/>
      <c r="K50" s="22"/>
      <c r="L50" s="23"/>
      <c r="M50" s="25"/>
      <c r="N50" s="22">
        <v>1</v>
      </c>
      <c r="O50" s="23" t="s">
        <v>61</v>
      </c>
      <c r="P50" s="24">
        <f t="shared" si="31"/>
        <v>0</v>
      </c>
    </row>
    <row r="51" spans="1:16" x14ac:dyDescent="0.4">
      <c r="A51" s="28" t="s">
        <v>29</v>
      </c>
      <c r="B51" s="29"/>
      <c r="C51" s="30"/>
      <c r="D51" s="29"/>
      <c r="E51" s="22"/>
      <c r="G51" s="31">
        <f>SUM(G37:G50)</f>
        <v>0</v>
      </c>
      <c r="H51" s="22"/>
      <c r="J51" s="31">
        <f>SUM(J37:J50)</f>
        <v>0</v>
      </c>
      <c r="K51" s="22"/>
      <c r="M51" s="31">
        <f>SUM(M37:M50)</f>
        <v>0</v>
      </c>
      <c r="N51" s="22"/>
      <c r="O51" s="26"/>
      <c r="P51" s="31">
        <f>SUM(P37:P50)</f>
        <v>0</v>
      </c>
    </row>
    <row r="52" spans="1:16" x14ac:dyDescent="0.4">
      <c r="A52" s="39" t="s">
        <v>69</v>
      </c>
      <c r="B52" s="33"/>
      <c r="C52" s="34"/>
      <c r="D52" s="33"/>
      <c r="E52" s="35"/>
      <c r="F52" s="36"/>
      <c r="G52" s="37"/>
      <c r="H52" s="35"/>
      <c r="I52" s="36"/>
      <c r="J52" s="37"/>
      <c r="K52" s="35"/>
      <c r="L52" s="36"/>
      <c r="M52" s="37"/>
      <c r="N52" s="35"/>
      <c r="O52" s="33"/>
      <c r="P52" s="37"/>
    </row>
    <row r="53" spans="1:16" x14ac:dyDescent="0.4">
      <c r="A53" s="27" t="s">
        <v>17</v>
      </c>
      <c r="B53" s="20">
        <v>11491.83</v>
      </c>
      <c r="C53" s="38" t="str">
        <f t="shared" ref="C53:C61" si="32">IF(D53&gt;B53,"IMPORTE MÁXIMO SUPERADO","OK")</f>
        <v>OK</v>
      </c>
      <c r="D53" s="1"/>
      <c r="E53" s="22">
        <v>1</v>
      </c>
      <c r="F53" s="23" t="s">
        <v>51</v>
      </c>
      <c r="G53" s="24">
        <f t="shared" ref="G53:G61" si="33">E53*$D53</f>
        <v>0</v>
      </c>
      <c r="H53" s="22">
        <v>1</v>
      </c>
      <c r="I53" s="23" t="s">
        <v>51</v>
      </c>
      <c r="J53" s="24">
        <f t="shared" ref="J53:J61" si="34">H53*$D53</f>
        <v>0</v>
      </c>
      <c r="K53" s="22"/>
      <c r="L53" s="23"/>
      <c r="M53" s="25"/>
      <c r="N53" s="22"/>
      <c r="O53" s="26"/>
      <c r="P53" s="25"/>
    </row>
    <row r="54" spans="1:16" x14ac:dyDescent="0.4">
      <c r="A54" s="27" t="s">
        <v>18</v>
      </c>
      <c r="B54" s="20">
        <v>89.96</v>
      </c>
      <c r="C54" s="38" t="str">
        <f t="shared" si="32"/>
        <v>OK</v>
      </c>
      <c r="D54" s="1"/>
      <c r="E54" s="22">
        <v>1</v>
      </c>
      <c r="F54" s="23" t="s">
        <v>52</v>
      </c>
      <c r="G54" s="24">
        <f t="shared" si="33"/>
        <v>0</v>
      </c>
      <c r="H54" s="22">
        <v>1</v>
      </c>
      <c r="I54" s="23" t="s">
        <v>52</v>
      </c>
      <c r="J54" s="24">
        <f t="shared" si="34"/>
        <v>0</v>
      </c>
      <c r="K54" s="22"/>
      <c r="L54" s="23"/>
      <c r="M54" s="25"/>
      <c r="N54" s="22"/>
      <c r="O54" s="26"/>
      <c r="P54" s="25"/>
    </row>
    <row r="55" spans="1:16" x14ac:dyDescent="0.4">
      <c r="A55" s="27" t="s">
        <v>19</v>
      </c>
      <c r="B55" s="20">
        <v>2083.1</v>
      </c>
      <c r="C55" s="38" t="str">
        <f t="shared" si="32"/>
        <v>OK</v>
      </c>
      <c r="D55" s="1"/>
      <c r="E55" s="22">
        <v>1</v>
      </c>
      <c r="F55" s="23" t="s">
        <v>53</v>
      </c>
      <c r="G55" s="24">
        <f t="shared" si="33"/>
        <v>0</v>
      </c>
      <c r="H55" s="22">
        <v>1</v>
      </c>
      <c r="I55" s="23" t="s">
        <v>53</v>
      </c>
      <c r="J55" s="24">
        <f t="shared" si="34"/>
        <v>0</v>
      </c>
      <c r="K55" s="22"/>
      <c r="L55" s="23"/>
      <c r="M55" s="25"/>
      <c r="N55" s="22"/>
      <c r="O55" s="26"/>
      <c r="P55" s="25"/>
    </row>
    <row r="56" spans="1:16" x14ac:dyDescent="0.4">
      <c r="A56" s="27" t="s">
        <v>20</v>
      </c>
      <c r="B56" s="20">
        <v>621.17999999999995</v>
      </c>
      <c r="C56" s="38" t="str">
        <f t="shared" si="32"/>
        <v>OK</v>
      </c>
      <c r="D56" s="1"/>
      <c r="E56" s="22">
        <v>1</v>
      </c>
      <c r="F56" s="23" t="s">
        <v>54</v>
      </c>
      <c r="G56" s="24">
        <f t="shared" si="33"/>
        <v>0</v>
      </c>
      <c r="H56" s="22">
        <v>1</v>
      </c>
      <c r="I56" s="23" t="s">
        <v>54</v>
      </c>
      <c r="J56" s="24">
        <f t="shared" si="34"/>
        <v>0</v>
      </c>
      <c r="K56" s="22"/>
      <c r="L56" s="23"/>
      <c r="M56" s="25"/>
      <c r="N56" s="22"/>
      <c r="O56" s="26"/>
      <c r="P56" s="25"/>
    </row>
    <row r="57" spans="1:16" x14ac:dyDescent="0.4">
      <c r="A57" s="27" t="s">
        <v>21</v>
      </c>
      <c r="B57" s="20">
        <v>4332.2</v>
      </c>
      <c r="C57" s="38" t="str">
        <f t="shared" si="32"/>
        <v>OK</v>
      </c>
      <c r="D57" s="1"/>
      <c r="E57" s="22">
        <v>1</v>
      </c>
      <c r="F57" s="23" t="s">
        <v>55</v>
      </c>
      <c r="G57" s="24">
        <f t="shared" si="33"/>
        <v>0</v>
      </c>
      <c r="H57" s="22">
        <v>1</v>
      </c>
      <c r="I57" s="23" t="s">
        <v>55</v>
      </c>
      <c r="J57" s="24">
        <f t="shared" si="34"/>
        <v>0</v>
      </c>
      <c r="K57" s="22"/>
      <c r="L57" s="23"/>
      <c r="M57" s="25"/>
      <c r="N57" s="22"/>
      <c r="O57" s="26"/>
      <c r="P57" s="25"/>
    </row>
    <row r="58" spans="1:16" x14ac:dyDescent="0.4">
      <c r="A58" s="19" t="s">
        <v>131</v>
      </c>
      <c r="B58" s="20">
        <v>2841.36</v>
      </c>
      <c r="C58" s="38" t="str">
        <f t="shared" si="32"/>
        <v>OK</v>
      </c>
      <c r="D58" s="1"/>
      <c r="E58" s="22">
        <v>1</v>
      </c>
      <c r="F58" s="23" t="s">
        <v>56</v>
      </c>
      <c r="G58" s="24">
        <f t="shared" si="33"/>
        <v>0</v>
      </c>
      <c r="H58" s="22">
        <v>1</v>
      </c>
      <c r="I58" s="23" t="s">
        <v>56</v>
      </c>
      <c r="J58" s="24">
        <f t="shared" si="34"/>
        <v>0</v>
      </c>
      <c r="K58" s="22"/>
      <c r="L58" s="23"/>
      <c r="M58" s="25"/>
      <c r="N58" s="22"/>
      <c r="O58" s="26"/>
      <c r="P58" s="25"/>
    </row>
    <row r="59" spans="1:16" x14ac:dyDescent="0.4">
      <c r="A59" s="27" t="s">
        <v>22</v>
      </c>
      <c r="B59" s="20">
        <v>15760.84</v>
      </c>
      <c r="C59" s="38" t="str">
        <f t="shared" si="32"/>
        <v>OK</v>
      </c>
      <c r="D59" s="1"/>
      <c r="E59" s="22">
        <v>1</v>
      </c>
      <c r="F59" s="23" t="s">
        <v>57</v>
      </c>
      <c r="G59" s="24">
        <f t="shared" si="33"/>
        <v>0</v>
      </c>
      <c r="H59" s="22">
        <v>1</v>
      </c>
      <c r="I59" s="23" t="s">
        <v>57</v>
      </c>
      <c r="J59" s="24">
        <f t="shared" si="34"/>
        <v>0</v>
      </c>
      <c r="K59" s="22"/>
      <c r="L59" s="23"/>
      <c r="M59" s="25"/>
      <c r="N59" s="22"/>
      <c r="O59" s="26"/>
      <c r="P59" s="25"/>
    </row>
    <row r="60" spans="1:16" x14ac:dyDescent="0.4">
      <c r="A60" s="27" t="s">
        <v>23</v>
      </c>
      <c r="B60" s="20">
        <v>519.44000000000005</v>
      </c>
      <c r="C60" s="38" t="str">
        <f t="shared" si="32"/>
        <v>OK</v>
      </c>
      <c r="D60" s="1"/>
      <c r="E60" s="22">
        <v>1</v>
      </c>
      <c r="F60" s="23" t="s">
        <v>58</v>
      </c>
      <c r="G60" s="24">
        <f t="shared" si="33"/>
        <v>0</v>
      </c>
      <c r="H60" s="22">
        <v>1</v>
      </c>
      <c r="I60" s="23" t="s">
        <v>58</v>
      </c>
      <c r="J60" s="24">
        <f t="shared" si="34"/>
        <v>0</v>
      </c>
      <c r="K60" s="22"/>
      <c r="L60" s="23"/>
      <c r="M60" s="25"/>
      <c r="N60" s="22"/>
      <c r="O60" s="26"/>
      <c r="P60" s="25"/>
    </row>
    <row r="61" spans="1:16" x14ac:dyDescent="0.4">
      <c r="A61" s="27" t="s">
        <v>24</v>
      </c>
      <c r="B61" s="20">
        <v>2985.95</v>
      </c>
      <c r="C61" s="38" t="str">
        <f t="shared" si="32"/>
        <v>OK</v>
      </c>
      <c r="D61" s="1"/>
      <c r="E61" s="22">
        <v>1</v>
      </c>
      <c r="F61" s="23" t="s">
        <v>59</v>
      </c>
      <c r="G61" s="24">
        <f t="shared" si="33"/>
        <v>0</v>
      </c>
      <c r="H61" s="22">
        <v>1</v>
      </c>
      <c r="I61" s="23" t="s">
        <v>59</v>
      </c>
      <c r="J61" s="24">
        <f t="shared" si="34"/>
        <v>0</v>
      </c>
      <c r="K61" s="22"/>
      <c r="L61" s="23"/>
      <c r="M61" s="25"/>
      <c r="N61" s="22"/>
      <c r="O61" s="26"/>
      <c r="P61" s="25"/>
    </row>
    <row r="62" spans="1:16" x14ac:dyDescent="0.4">
      <c r="A62" s="28" t="s">
        <v>30</v>
      </c>
      <c r="B62" s="29"/>
      <c r="C62" s="30"/>
      <c r="D62" s="29"/>
      <c r="E62" s="22"/>
      <c r="G62" s="31">
        <f>SUM(G53:G61)</f>
        <v>0</v>
      </c>
      <c r="H62" s="22"/>
      <c r="J62" s="31">
        <f>SUM(J53:J61)</f>
        <v>0</v>
      </c>
      <c r="K62" s="22"/>
      <c r="M62" s="31">
        <f>SUM(M53:M61)</f>
        <v>0</v>
      </c>
      <c r="N62" s="22"/>
      <c r="O62" s="26"/>
      <c r="P62" s="31">
        <f>SUM(P53:P61)</f>
        <v>0</v>
      </c>
    </row>
    <row r="63" spans="1:16" x14ac:dyDescent="0.4">
      <c r="A63" s="39" t="s">
        <v>25</v>
      </c>
      <c r="B63" s="33"/>
      <c r="C63" s="34"/>
      <c r="D63" s="33"/>
      <c r="E63" s="35"/>
      <c r="F63" s="36"/>
      <c r="G63" s="37"/>
      <c r="H63" s="35"/>
      <c r="I63" s="36"/>
      <c r="J63" s="37"/>
      <c r="K63" s="35"/>
      <c r="L63" s="36"/>
      <c r="M63" s="37"/>
      <c r="N63" s="35"/>
      <c r="O63" s="33"/>
      <c r="P63" s="37"/>
    </row>
    <row r="64" spans="1:16" x14ac:dyDescent="0.4">
      <c r="A64" s="27" t="s">
        <v>26</v>
      </c>
      <c r="B64" s="20">
        <v>197.71</v>
      </c>
      <c r="C64" s="38" t="str">
        <f t="shared" ref="C64:C70" si="35">IF(D64&gt;B64,"IMPORTE MÁXIMO SUPERADO","OK")</f>
        <v>OK</v>
      </c>
      <c r="D64" s="1"/>
      <c r="E64" s="22">
        <v>37</v>
      </c>
      <c r="F64" s="23" t="s">
        <v>60</v>
      </c>
      <c r="G64" s="24">
        <f t="shared" ref="G64:G67" si="36">E64*$D64</f>
        <v>0</v>
      </c>
      <c r="H64" s="22">
        <v>37</v>
      </c>
      <c r="I64" s="23" t="s">
        <v>60</v>
      </c>
      <c r="J64" s="24">
        <f>H64*$D64</f>
        <v>0</v>
      </c>
      <c r="K64" s="22"/>
      <c r="L64" s="23"/>
      <c r="M64" s="25"/>
      <c r="N64" s="22"/>
      <c r="O64" s="26"/>
      <c r="P64" s="25"/>
    </row>
    <row r="65" spans="1:16" x14ac:dyDescent="0.4">
      <c r="A65" s="27" t="s">
        <v>27</v>
      </c>
      <c r="B65" s="20">
        <v>22892.48</v>
      </c>
      <c r="C65" s="38" t="str">
        <f t="shared" si="35"/>
        <v>OK</v>
      </c>
      <c r="D65" s="1"/>
      <c r="E65" s="22">
        <v>1</v>
      </c>
      <c r="F65" s="23" t="s">
        <v>61</v>
      </c>
      <c r="G65" s="24">
        <f t="shared" si="36"/>
        <v>0</v>
      </c>
      <c r="H65" s="22">
        <v>1</v>
      </c>
      <c r="I65" s="23" t="s">
        <v>61</v>
      </c>
      <c r="J65" s="24">
        <f>H65*$D65</f>
        <v>0</v>
      </c>
      <c r="K65" s="22"/>
      <c r="L65" s="23"/>
      <c r="M65" s="25"/>
      <c r="N65" s="22"/>
      <c r="O65" s="26"/>
      <c r="P65" s="25"/>
    </row>
    <row r="66" spans="1:16" x14ac:dyDescent="0.4">
      <c r="A66" s="27" t="s">
        <v>82</v>
      </c>
      <c r="B66" s="40">
        <v>9772.89</v>
      </c>
      <c r="C66" s="38" t="str">
        <f t="shared" si="35"/>
        <v>OK</v>
      </c>
      <c r="D66" s="2"/>
      <c r="E66" s="22"/>
      <c r="F66" s="23"/>
      <c r="G66" s="25"/>
      <c r="H66" s="22"/>
      <c r="I66" s="23"/>
      <c r="J66" s="25"/>
      <c r="K66" s="22"/>
      <c r="L66" s="23"/>
      <c r="M66" s="25"/>
      <c r="N66" s="22">
        <v>1</v>
      </c>
      <c r="O66" s="23" t="s">
        <v>116</v>
      </c>
      <c r="P66" s="24">
        <f t="shared" ref="P66" si="37">N66*$D66</f>
        <v>0</v>
      </c>
    </row>
    <row r="67" spans="1:16" x14ac:dyDescent="0.4">
      <c r="A67" s="19" t="s">
        <v>130</v>
      </c>
      <c r="B67" s="20">
        <v>5929.06</v>
      </c>
      <c r="C67" s="38" t="str">
        <f t="shared" si="35"/>
        <v>OK</v>
      </c>
      <c r="D67" s="1"/>
      <c r="E67" s="22">
        <v>1</v>
      </c>
      <c r="F67" s="23" t="s">
        <v>62</v>
      </c>
      <c r="G67" s="24">
        <f t="shared" si="36"/>
        <v>0</v>
      </c>
      <c r="H67" s="22">
        <v>1</v>
      </c>
      <c r="I67" s="23" t="s">
        <v>62</v>
      </c>
      <c r="J67" s="24">
        <f>H67*$D67</f>
        <v>0</v>
      </c>
      <c r="K67" s="22"/>
      <c r="L67" s="23"/>
      <c r="M67" s="25"/>
      <c r="N67" s="22"/>
      <c r="O67" s="26"/>
      <c r="P67" s="25"/>
    </row>
    <row r="68" spans="1:16" x14ac:dyDescent="0.4">
      <c r="A68" s="27" t="s">
        <v>128</v>
      </c>
      <c r="B68" s="20">
        <v>7821.5</v>
      </c>
      <c r="C68" s="38" t="str">
        <f t="shared" si="35"/>
        <v>OK</v>
      </c>
      <c r="D68" s="1"/>
      <c r="E68" s="22"/>
      <c r="F68" s="23"/>
      <c r="G68" s="25"/>
      <c r="H68" s="22"/>
      <c r="I68" s="23"/>
      <c r="J68" s="25"/>
      <c r="K68" s="22">
        <v>1</v>
      </c>
      <c r="L68" s="23" t="s">
        <v>88</v>
      </c>
      <c r="M68" s="24">
        <f>K68*$D68</f>
        <v>0</v>
      </c>
      <c r="N68" s="22">
        <v>1</v>
      </c>
      <c r="O68" s="23" t="s">
        <v>123</v>
      </c>
      <c r="P68" s="24">
        <f t="shared" ref="P68" si="38">N68*$D68</f>
        <v>0</v>
      </c>
    </row>
    <row r="69" spans="1:16" x14ac:dyDescent="0.4">
      <c r="A69" s="27" t="s">
        <v>90</v>
      </c>
      <c r="B69" s="40">
        <v>4926.58</v>
      </c>
      <c r="C69" s="38" t="str">
        <f t="shared" si="35"/>
        <v>OK</v>
      </c>
      <c r="D69" s="2"/>
      <c r="E69" s="22"/>
      <c r="F69" s="23"/>
      <c r="G69" s="25"/>
      <c r="H69" s="22"/>
      <c r="I69" s="23"/>
      <c r="J69" s="25"/>
      <c r="K69" s="22">
        <v>1</v>
      </c>
      <c r="L69" s="23" t="s">
        <v>89</v>
      </c>
      <c r="M69" s="24">
        <f>K69*$D69</f>
        <v>0</v>
      </c>
      <c r="N69" s="22"/>
      <c r="O69" s="26"/>
      <c r="P69" s="25"/>
    </row>
    <row r="70" spans="1:16" x14ac:dyDescent="0.4">
      <c r="A70" s="27" t="s">
        <v>90</v>
      </c>
      <c r="B70" s="20">
        <v>4987.67</v>
      </c>
      <c r="C70" s="38" t="str">
        <f t="shared" si="35"/>
        <v>OK</v>
      </c>
      <c r="D70" s="1"/>
      <c r="E70" s="22"/>
      <c r="F70" s="23"/>
      <c r="G70" s="25"/>
      <c r="H70" s="22"/>
      <c r="I70" s="23"/>
      <c r="J70" s="25"/>
      <c r="K70" s="22"/>
      <c r="L70" s="23"/>
      <c r="M70" s="25"/>
      <c r="N70" s="22">
        <v>1</v>
      </c>
      <c r="O70" s="26" t="s">
        <v>89</v>
      </c>
      <c r="P70" s="24">
        <f t="shared" ref="P70" si="39">N70*$D70</f>
        <v>0</v>
      </c>
    </row>
    <row r="71" spans="1:16" x14ac:dyDescent="0.4">
      <c r="A71" s="28" t="s">
        <v>31</v>
      </c>
      <c r="B71" s="29"/>
      <c r="C71" s="30"/>
      <c r="D71" s="29"/>
      <c r="E71" s="22"/>
      <c r="F71" s="26"/>
      <c r="G71" s="31">
        <f>SUM(G64:G70)</f>
        <v>0</v>
      </c>
      <c r="H71" s="22"/>
      <c r="I71" s="26"/>
      <c r="J71" s="31">
        <f>SUM(J64:J70)</f>
        <v>0</v>
      </c>
      <c r="K71" s="22"/>
      <c r="M71" s="31">
        <f>SUM(M64:M70)</f>
        <v>0</v>
      </c>
      <c r="N71" s="22"/>
      <c r="O71" s="26"/>
      <c r="P71" s="31">
        <f>SUM(P64:P70)</f>
        <v>0</v>
      </c>
    </row>
    <row r="72" spans="1:16" x14ac:dyDescent="0.4">
      <c r="A72" s="41" t="s">
        <v>32</v>
      </c>
      <c r="B72" s="42"/>
      <c r="C72" s="43"/>
      <c r="D72" s="42"/>
      <c r="E72" s="44"/>
      <c r="F72" s="45"/>
      <c r="G72" s="46">
        <f>G35+G51+G62+G71</f>
        <v>0</v>
      </c>
      <c r="H72" s="44"/>
      <c r="I72" s="45"/>
      <c r="J72" s="46">
        <f>J35+J51+J62+J71</f>
        <v>0</v>
      </c>
      <c r="K72" s="44"/>
      <c r="L72" s="45"/>
      <c r="M72" s="46">
        <f>M35+M51+M62+M71</f>
        <v>0</v>
      </c>
      <c r="N72" s="44"/>
      <c r="O72" s="45"/>
      <c r="P72" s="46">
        <f>P35+P51+P62+P71</f>
        <v>0</v>
      </c>
    </row>
    <row r="73" spans="1:16" x14ac:dyDescent="0.4">
      <c r="C73" s="47"/>
    </row>
    <row r="74" spans="1:16" x14ac:dyDescent="0.4">
      <c r="C74" s="47"/>
    </row>
    <row r="75" spans="1:16" x14ac:dyDescent="0.4">
      <c r="C75" s="47"/>
    </row>
    <row r="76" spans="1:16" x14ac:dyDescent="0.4">
      <c r="C76" s="47"/>
    </row>
    <row r="77" spans="1:16" x14ac:dyDescent="0.4">
      <c r="C77" s="47"/>
    </row>
    <row r="78" spans="1:16" x14ac:dyDescent="0.4">
      <c r="C78" s="47"/>
    </row>
    <row r="79" spans="1:16" x14ac:dyDescent="0.4">
      <c r="C79" s="47"/>
    </row>
    <row r="80" spans="1:16" x14ac:dyDescent="0.4">
      <c r="C80" s="47"/>
    </row>
    <row r="81" spans="3:3" x14ac:dyDescent="0.4">
      <c r="C81" s="47"/>
    </row>
    <row r="82" spans="3:3" x14ac:dyDescent="0.4">
      <c r="C82" s="47"/>
    </row>
    <row r="83" spans="3:3" x14ac:dyDescent="0.4">
      <c r="C83" s="47"/>
    </row>
    <row r="84" spans="3:3" x14ac:dyDescent="0.4">
      <c r="C84" s="47"/>
    </row>
    <row r="85" spans="3:3" x14ac:dyDescent="0.4">
      <c r="C85" s="47"/>
    </row>
    <row r="86" spans="3:3" x14ac:dyDescent="0.4">
      <c r="C86" s="47"/>
    </row>
    <row r="87" spans="3:3" x14ac:dyDescent="0.4">
      <c r="C87" s="47"/>
    </row>
  </sheetData>
  <sheetProtection algorithmName="SHA-512" hashValue="GLYdpOwpYArLgvsL2Sh0oz3i6ma1e+s9CQivkzFuzgfQfeqM1/ieT/X0jMAN1BTuhZycvEBkKvhvZBx3gxO7oQ==" saltValue="YeDj6gWanAnyMC5iS200Vg==" spinCount="100000" sheet="1" objects="1" scenarios="1"/>
  <mergeCells count="5">
    <mergeCell ref="E11:G11"/>
    <mergeCell ref="H11:J11"/>
    <mergeCell ref="K11:M11"/>
    <mergeCell ref="N11:P11"/>
    <mergeCell ref="A1:M5"/>
  </mergeCells>
  <phoneticPr fontId="1" type="noConversion"/>
  <pageMargins left="0.7" right="0.7" top="0.75" bottom="0.75" header="0.3" footer="0.3"/>
  <pageSetup paperSize="9" orientation="portrait" r:id="rId1"/>
  <ignoredErrors>
    <ignoredError sqref="L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2024-04-08T16:21:01Z</dcterms:modified>
</cp:coreProperties>
</file>