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60 Mantenimiento integral Palacio\3.Pliego y calendario\"/>
    </mc:Choice>
  </mc:AlternateContent>
  <xr:revisionPtr revIDLastSave="0" documentId="13_ncr:1_{DF6F3F1D-A82C-495D-9655-4A67DCFC2157}" xr6:coauthVersionLast="47" xr6:coauthVersionMax="47" xr10:uidLastSave="{00000000-0000-0000-0000-000000000000}"/>
  <bookViews>
    <workbookView xWindow="-110" yWindow="-110" windowWidth="19420" windowHeight="10300" tabRatio="841" xr2:uid="{00000000-000D-0000-FFFF-FFFF00000000}"/>
  </bookViews>
  <sheets>
    <sheet name="ANEXO IX B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28" l="1"/>
  <c r="H16" i="28"/>
  <c r="H17" i="28"/>
  <c r="H18" i="28"/>
  <c r="H19" i="28"/>
  <c r="H7" i="28"/>
  <c r="H8" i="28"/>
  <c r="H9" i="28"/>
  <c r="H10" i="28"/>
  <c r="H11" i="28"/>
  <c r="H12" i="28"/>
  <c r="H13" i="28"/>
  <c r="H6" i="28"/>
  <c r="F7" i="28"/>
  <c r="F8" i="28"/>
  <c r="F9" i="28"/>
  <c r="F10" i="28"/>
  <c r="F11" i="28"/>
  <c r="F12" i="28"/>
  <c r="F13" i="28"/>
  <c r="H20" i="28" l="1"/>
  <c r="H14" i="28"/>
  <c r="F14" i="28"/>
  <c r="H24" i="28"/>
  <c r="F23" i="28"/>
  <c r="F22" i="28"/>
  <c r="F17" i="28"/>
  <c r="F16" i="28"/>
  <c r="C19" i="28"/>
  <c r="F19" i="28" s="1"/>
  <c r="C18" i="28"/>
  <c r="F18" i="28" s="1"/>
  <c r="H25" i="28" l="1"/>
  <c r="F24" i="28"/>
  <c r="F20" i="28"/>
</calcChain>
</file>

<file path=xl/sharedStrings.xml><?xml version="1.0" encoding="utf-8"?>
<sst xmlns="http://schemas.openxmlformats.org/spreadsheetml/2006/main" count="52" uniqueCount="40">
  <si>
    <t>Responsable del servicio</t>
  </si>
  <si>
    <t>Técnico administrativo</t>
  </si>
  <si>
    <t>Jefe de equipo</t>
  </si>
  <si>
    <t>Servicio 24h</t>
  </si>
  <si>
    <t>CONCEPTO</t>
  </si>
  <si>
    <t>PERSONAL EVENTOS CLIMA
(L-V 8H A 22H)</t>
  </si>
  <si>
    <t>PERSONAL EVENTOS CLIMA
(L-V 22H A 8H, SÁBADO, DOMINGO Y FESTIVOS)</t>
  </si>
  <si>
    <t>IMPORTE MÁXIMO LICITACIÓN (€)</t>
  </si>
  <si>
    <t>Of. 1ª electricidad</t>
  </si>
  <si>
    <t>Of. 1ª clima</t>
  </si>
  <si>
    <t>PERSONAL EVENTOS ELECTRICIDAD
(L-V 8H A 22H)</t>
  </si>
  <si>
    <t>PERSONAL EVENTOS ELECTRICIDAD
(L-V 22H A 8H, SÁBADO, DOMINGO Y FESTIVOS)</t>
  </si>
  <si>
    <t>IMPORTE MÁXIMO (€)</t>
  </si>
  <si>
    <t>AÑO</t>
  </si>
  <si>
    <t xml:space="preserve"> MANTENIMIENTO ANUAL</t>
  </si>
  <si>
    <t>Otros (herramientas, vestuarios)</t>
  </si>
  <si>
    <t xml:space="preserve">TOTAL OFERTADO MANTENIMIENTO </t>
  </si>
  <si>
    <t>HORAS DE EVENTOS</t>
  </si>
  <si>
    <t>TOTAL OFERTADO HORAS DE EVENTOS</t>
  </si>
  <si>
    <t>HORAS</t>
  </si>
  <si>
    <t>REPARACIONES, INCIDENCIAS</t>
  </si>
  <si>
    <t>OTRAS PARTIDAS</t>
  </si>
  <si>
    <t>OBRAS Y MEJORAS</t>
  </si>
  <si>
    <t>UDS
(A)</t>
  </si>
  <si>
    <t>IMPORTE UNITARIO OFERTADO IVA EXCLUIDO(€)
(B)</t>
  </si>
  <si>
    <t>IMPORTE TOTAL OFERTADO IVA EXCLUIDO(€)
(A X B)</t>
  </si>
  <si>
    <t>TOTAL OTRAS PARTIDAS</t>
  </si>
  <si>
    <r>
      <rPr>
        <sz val="11"/>
        <color theme="1"/>
        <rFont val="Calibri"/>
        <family val="2"/>
        <scheme val="minor"/>
      </rPr>
      <t>TOTAL OFERTADO, IVA EXCLUIDO:</t>
    </r>
    <r>
      <rPr>
        <b/>
        <sz val="11"/>
        <color theme="1"/>
        <rFont val="Calibri"/>
        <family val="2"/>
        <scheme val="minor"/>
      </rPr>
      <t xml:space="preserve"> (TOTAL MANTENIMIENTO ANUAL + TOTAL HORAS EVENTOS+ TOTAL OTRAS PARTIDAS)</t>
    </r>
  </si>
  <si>
    <t>MESES</t>
  </si>
  <si>
    <t>ANEXO IX-B</t>
  </si>
  <si>
    <t>(Este anexo cumplimentado por el licitador se deberá incluir en el Sobre o archivo electrónico nº 3).</t>
  </si>
  <si>
    <t>FICHA DE PRECIOS</t>
  </si>
  <si>
    <t>EL IMPORTE TOTAL OFERTADO EN ESTE ANEXO DEBE COINCIDIR CON EL IMPORTE REFLEJADO EN EL MODELO ANEXO IX A “MODELO DE OFERTA ECONÓMICA.”</t>
  </si>
  <si>
    <t>LAS HORAS DE EVENTOS CORRESPONDE A UNIDADES ESTIMADAS DE CONTRATACIÓN</t>
  </si>
  <si>
    <t>EL IMPORTE DE LAS PARTIDAS: REPARACIONES, OBRAS Y MEJORAS, ES FIJO Y NO LICITABLE, CORRESPONDE A TRABAJOS, A DEMANDA DE IFEMA. FORMA PARTE DEL PRESUPUESTO MÁXIMO DE LICITACIÓN.</t>
  </si>
  <si>
    <t>AMBAS PARTIDAS CORRESPONDEN A TRABAJOS A DEMANDA DE IFEMA, POR LO QUE EL PRECIO QUE FINALMENTE SE ABONE SERA EL QUE RESULTE DE LAS PRESTACIONES REALMENTE EJECUTADAS.</t>
  </si>
  <si>
    <t>El ofertante no podrá superar el presupuesto máximo de licitación.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</si>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</sst>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0" xfId="0" applyFill="1"/>
    <xf numFmtId="4" fontId="0" fillId="0" borderId="1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3" fontId="0" fillId="0" borderId="14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18" xfId="0" applyNumberFormat="1" applyFont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3" fontId="3" fillId="0" borderId="17" xfId="0" applyNumberFormat="1" applyFont="1" applyBorder="1" applyAlignment="1">
      <alignment horizontal="center" vertical="center" wrapText="1"/>
    </xf>
    <xf numFmtId="4" fontId="0" fillId="0" borderId="1" xfId="0" applyNumberFormat="1" applyBorder="1"/>
    <xf numFmtId="3" fontId="1" fillId="0" borderId="31" xfId="0" applyNumberFormat="1" applyFont="1" applyBorder="1"/>
    <xf numFmtId="0" fontId="0" fillId="4" borderId="26" xfId="0" applyFill="1" applyBorder="1"/>
    <xf numFmtId="0" fontId="0" fillId="0" borderId="17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2" borderId="30" xfId="0" applyFill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 wrapText="1"/>
    </xf>
    <xf numFmtId="0" fontId="0" fillId="0" borderId="5" xfId="0" applyBorder="1"/>
    <xf numFmtId="4" fontId="1" fillId="2" borderId="6" xfId="0" applyNumberFormat="1" applyFont="1" applyFill="1" applyBorder="1"/>
    <xf numFmtId="0" fontId="0" fillId="2" borderId="27" xfId="0" applyFill="1" applyBorder="1" applyAlignment="1">
      <alignment vertical="center"/>
    </xf>
    <xf numFmtId="0" fontId="0" fillId="2" borderId="32" xfId="0" applyFill="1" applyBorder="1" applyAlignment="1">
      <alignment horizontal="center" vertical="center"/>
    </xf>
    <xf numFmtId="0" fontId="0" fillId="4" borderId="11" xfId="0" applyFill="1" applyBorder="1"/>
    <xf numFmtId="0" fontId="1" fillId="2" borderId="19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3" fontId="0" fillId="2" borderId="12" xfId="0" applyNumberForma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3" fontId="0" fillId="6" borderId="2" xfId="0" applyNumberFormat="1" applyFill="1" applyBorder="1" applyAlignment="1">
      <alignment horizontal="center" vertical="center" wrapText="1"/>
    </xf>
    <xf numFmtId="4" fontId="0" fillId="6" borderId="2" xfId="0" applyNumberFormat="1" applyFill="1" applyBorder="1" applyAlignment="1">
      <alignment vertical="center"/>
    </xf>
    <xf numFmtId="3" fontId="0" fillId="6" borderId="8" xfId="0" applyNumberFormat="1" applyFill="1" applyBorder="1" applyAlignment="1">
      <alignment horizontal="center" vertical="center" wrapText="1"/>
    </xf>
    <xf numFmtId="3" fontId="0" fillId="6" borderId="16" xfId="0" applyNumberFormat="1" applyFill="1" applyBorder="1" applyAlignment="1">
      <alignment horizontal="center" vertical="center" wrapText="1"/>
    </xf>
    <xf numFmtId="4" fontId="0" fillId="6" borderId="16" xfId="0" applyNumberFormat="1" applyFill="1" applyBorder="1" applyAlignment="1">
      <alignment vertical="center"/>
    </xf>
    <xf numFmtId="3" fontId="0" fillId="6" borderId="25" xfId="0" applyNumberFormat="1" applyFill="1" applyBorder="1" applyAlignment="1">
      <alignment horizontal="center" vertical="center" wrapText="1"/>
    </xf>
    <xf numFmtId="3" fontId="1" fillId="2" borderId="13" xfId="0" applyNumberFormat="1" applyFont="1" applyFill="1" applyBorder="1"/>
    <xf numFmtId="4" fontId="0" fillId="0" borderId="2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0" borderId="12" xfId="0" applyNumberFormat="1" applyFont="1" applyBorder="1" applyAlignment="1">
      <alignment vertical="center"/>
    </xf>
    <xf numFmtId="4" fontId="0" fillId="0" borderId="16" xfId="0" applyNumberFormat="1" applyBorder="1" applyAlignment="1">
      <alignment horizontal="center" vertical="center"/>
    </xf>
    <xf numFmtId="4" fontId="1" fillId="0" borderId="5" xfId="0" applyNumberFormat="1" applyFont="1" applyBorder="1"/>
    <xf numFmtId="0" fontId="0" fillId="0" borderId="24" xfId="0" applyBorder="1" applyAlignment="1">
      <alignment horizontal="center" vertical="center"/>
    </xf>
    <xf numFmtId="0" fontId="0" fillId="2" borderId="38" xfId="0" applyFill="1" applyBorder="1" applyAlignment="1">
      <alignment vertical="center"/>
    </xf>
    <xf numFmtId="4" fontId="0" fillId="0" borderId="15" xfId="0" applyNumberFormat="1" applyBorder="1"/>
    <xf numFmtId="4" fontId="0" fillId="0" borderId="15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2" borderId="36" xfId="0" applyFill="1" applyBorder="1" applyAlignment="1">
      <alignment vertical="center"/>
    </xf>
    <xf numFmtId="4" fontId="0" fillId="0" borderId="21" xfId="0" applyNumberFormat="1" applyBorder="1"/>
    <xf numFmtId="4" fontId="0" fillId="0" borderId="23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1" fillId="0" borderId="3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5" borderId="4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 vertical="center"/>
    </xf>
    <xf numFmtId="0" fontId="1" fillId="5" borderId="34" xfId="0" applyFont="1" applyFill="1" applyBorder="1" applyAlignment="1">
      <alignment horizontal="left" vertical="center"/>
    </xf>
    <xf numFmtId="0" fontId="1" fillId="5" borderId="3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34" xfId="0" applyFill="1" applyBorder="1" applyAlignment="1">
      <alignment horizont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4" fontId="0" fillId="0" borderId="2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6" xfId="0" applyNumberFormat="1" applyBorder="1" applyAlignment="1" applyProtection="1">
      <alignment horizontal="center" vertical="center" wrapText="1"/>
      <protection locked="0"/>
    </xf>
    <xf numFmtId="4" fontId="1" fillId="0" borderId="29" xfId="0" applyNumberFormat="1" applyFont="1" applyBorder="1" applyProtection="1">
      <protection locked="0"/>
    </xf>
    <xf numFmtId="4" fontId="0" fillId="0" borderId="15" xfId="0" applyNumberFormat="1" applyBorder="1" applyProtection="1">
      <protection locked="0"/>
    </xf>
    <xf numFmtId="4" fontId="0" fillId="0" borderId="1" xfId="0" applyNumberFormat="1" applyBorder="1" applyProtection="1">
      <protection locked="0"/>
    </xf>
    <xf numFmtId="4" fontId="0" fillId="0" borderId="21" xfId="0" applyNumberFormat="1" applyBorder="1" applyProtection="1">
      <protection locked="0"/>
    </xf>
    <xf numFmtId="4" fontId="0" fillId="0" borderId="20" xfId="0" applyNumberFormat="1" applyBorder="1" applyProtection="1"/>
    <xf numFmtId="4" fontId="1" fillId="0" borderId="13" xfId="0" applyNumberFormat="1" applyFont="1" applyBorder="1" applyProtection="1"/>
    <xf numFmtId="4" fontId="0" fillId="0" borderId="8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6DC77-0217-4101-9DBA-D6B40AB386CB}">
  <dimension ref="A1:J41"/>
  <sheetViews>
    <sheetView tabSelected="1" workbookViewId="0">
      <selection activeCell="G6" sqref="G6:G13"/>
    </sheetView>
  </sheetViews>
  <sheetFormatPr baseColWidth="10" defaultRowHeight="14.5" x14ac:dyDescent="0.35"/>
  <cols>
    <col min="2" max="2" width="32.1796875" customWidth="1"/>
    <col min="3" max="3" width="7" customWidth="1"/>
    <col min="4" max="4" width="7.81640625" customWidth="1"/>
    <col min="5" max="5" width="12.81640625" customWidth="1"/>
    <col min="6" max="6" width="13" customWidth="1"/>
    <col min="7" max="7" width="15.453125" customWidth="1"/>
    <col min="8" max="8" width="14.54296875" customWidth="1"/>
  </cols>
  <sheetData>
    <row r="1" spans="1:10" x14ac:dyDescent="0.35">
      <c r="A1" s="1"/>
      <c r="B1" s="73" t="s">
        <v>29</v>
      </c>
      <c r="C1" s="73"/>
      <c r="D1" s="73"/>
      <c r="E1" s="73"/>
      <c r="F1" s="73"/>
      <c r="G1" s="73"/>
      <c r="H1" s="73"/>
      <c r="I1" s="1"/>
      <c r="J1" s="1"/>
    </row>
    <row r="2" spans="1:10" x14ac:dyDescent="0.35">
      <c r="A2" s="1"/>
      <c r="B2" s="74" t="s">
        <v>30</v>
      </c>
      <c r="C2" s="74"/>
      <c r="D2" s="74"/>
      <c r="E2" s="74"/>
      <c r="F2" s="74"/>
      <c r="G2" s="74"/>
      <c r="H2" s="74"/>
      <c r="I2" s="1"/>
      <c r="J2" s="1"/>
    </row>
    <row r="3" spans="1:10" ht="15" thickBot="1" x14ac:dyDescent="0.4">
      <c r="A3" s="1"/>
      <c r="B3" s="73" t="s">
        <v>31</v>
      </c>
      <c r="C3" s="73"/>
      <c r="D3" s="73"/>
      <c r="E3" s="73"/>
      <c r="F3" s="73"/>
      <c r="G3" s="73"/>
      <c r="H3" s="73"/>
      <c r="I3" s="1"/>
      <c r="J3" s="1"/>
    </row>
    <row r="4" spans="1:10" ht="73" thickBot="1" x14ac:dyDescent="0.4">
      <c r="A4" s="1"/>
      <c r="B4" s="8" t="s">
        <v>4</v>
      </c>
      <c r="C4" s="59" t="s">
        <v>23</v>
      </c>
      <c r="D4" s="60"/>
      <c r="E4" s="9" t="s">
        <v>12</v>
      </c>
      <c r="F4" s="9" t="s">
        <v>7</v>
      </c>
      <c r="G4" s="9" t="s">
        <v>24</v>
      </c>
      <c r="H4" s="10" t="s">
        <v>25</v>
      </c>
      <c r="I4" s="1"/>
      <c r="J4" s="1"/>
    </row>
    <row r="5" spans="1:10" ht="28" customHeight="1" thickBot="1" x14ac:dyDescent="0.4">
      <c r="A5" s="1"/>
      <c r="B5" s="70" t="s">
        <v>14</v>
      </c>
      <c r="C5" s="71"/>
      <c r="D5" s="71"/>
      <c r="E5" s="71"/>
      <c r="F5" s="71"/>
      <c r="G5" s="71"/>
      <c r="H5" s="72"/>
      <c r="I5" s="1"/>
      <c r="J5" s="1"/>
    </row>
    <row r="6" spans="1:10" ht="15" thickBot="1" x14ac:dyDescent="0.4">
      <c r="A6" s="1"/>
      <c r="B6" s="4" t="s">
        <v>0</v>
      </c>
      <c r="C6" s="46">
        <v>12</v>
      </c>
      <c r="D6" s="47" t="s">
        <v>28</v>
      </c>
      <c r="E6" s="48">
        <v>1107.75</v>
      </c>
      <c r="F6" s="49">
        <f>C6*E6</f>
        <v>13293</v>
      </c>
      <c r="G6" s="83"/>
      <c r="H6" s="86">
        <f>C6*G6</f>
        <v>0</v>
      </c>
      <c r="I6" s="1"/>
      <c r="J6" s="1"/>
    </row>
    <row r="7" spans="1:10" ht="15" thickBot="1" x14ac:dyDescent="0.4">
      <c r="A7" s="1"/>
      <c r="B7" s="5" t="s">
        <v>2</v>
      </c>
      <c r="C7" s="17">
        <v>12</v>
      </c>
      <c r="D7" s="24" t="s">
        <v>28</v>
      </c>
      <c r="E7" s="14">
        <v>3835.25</v>
      </c>
      <c r="F7" s="41">
        <f t="shared" ref="F7:F13" si="0">C7*E7</f>
        <v>46023</v>
      </c>
      <c r="G7" s="84"/>
      <c r="H7" s="86">
        <f t="shared" ref="H7:H13" si="1">C7*G7</f>
        <v>0</v>
      </c>
      <c r="I7" s="1"/>
      <c r="J7" s="1"/>
    </row>
    <row r="8" spans="1:10" ht="15" thickBot="1" x14ac:dyDescent="0.4">
      <c r="A8" s="1"/>
      <c r="B8" s="5" t="s">
        <v>1</v>
      </c>
      <c r="C8" s="17">
        <v>12</v>
      </c>
      <c r="D8" s="24" t="s">
        <v>28</v>
      </c>
      <c r="E8" s="14">
        <v>1530.4166666666667</v>
      </c>
      <c r="F8" s="41">
        <f t="shared" si="0"/>
        <v>18365</v>
      </c>
      <c r="G8" s="84"/>
      <c r="H8" s="86">
        <f t="shared" si="1"/>
        <v>0</v>
      </c>
      <c r="I8" s="1"/>
      <c r="J8" s="1"/>
    </row>
    <row r="9" spans="1:10" ht="15" thickBot="1" x14ac:dyDescent="0.4">
      <c r="A9" s="1"/>
      <c r="B9" s="5" t="s">
        <v>8</v>
      </c>
      <c r="C9" s="17">
        <v>12</v>
      </c>
      <c r="D9" s="24" t="s">
        <v>28</v>
      </c>
      <c r="E9" s="14">
        <v>3364.1666666666665</v>
      </c>
      <c r="F9" s="41">
        <f t="shared" si="0"/>
        <v>40370</v>
      </c>
      <c r="G9" s="84"/>
      <c r="H9" s="86">
        <f t="shared" si="1"/>
        <v>0</v>
      </c>
      <c r="I9" s="1"/>
      <c r="J9" s="1"/>
    </row>
    <row r="10" spans="1:10" ht="15" thickBot="1" x14ac:dyDescent="0.4">
      <c r="A10" s="1"/>
      <c r="B10" s="5" t="s">
        <v>9</v>
      </c>
      <c r="C10" s="17">
        <v>12</v>
      </c>
      <c r="D10" s="24" t="s">
        <v>28</v>
      </c>
      <c r="E10" s="14">
        <v>3364.1666666666665</v>
      </c>
      <c r="F10" s="41">
        <f t="shared" si="0"/>
        <v>40370</v>
      </c>
      <c r="G10" s="84"/>
      <c r="H10" s="86">
        <f t="shared" si="1"/>
        <v>0</v>
      </c>
      <c r="I10" s="1"/>
      <c r="J10" s="1"/>
    </row>
    <row r="11" spans="1:10" ht="15" thickBot="1" x14ac:dyDescent="0.4">
      <c r="A11" s="1"/>
      <c r="B11" s="5" t="s">
        <v>9</v>
      </c>
      <c r="C11" s="17">
        <v>12</v>
      </c>
      <c r="D11" s="24" t="s">
        <v>28</v>
      </c>
      <c r="E11" s="14">
        <v>3364.1666666666665</v>
      </c>
      <c r="F11" s="41">
        <f t="shared" si="0"/>
        <v>40370</v>
      </c>
      <c r="G11" s="84"/>
      <c r="H11" s="86">
        <f t="shared" si="1"/>
        <v>0</v>
      </c>
      <c r="I11" s="1"/>
      <c r="J11" s="1"/>
    </row>
    <row r="12" spans="1:10" ht="15" thickBot="1" x14ac:dyDescent="0.4">
      <c r="A12" s="1"/>
      <c r="B12" s="5" t="s">
        <v>3</v>
      </c>
      <c r="C12" s="17">
        <v>12</v>
      </c>
      <c r="D12" s="24" t="s">
        <v>28</v>
      </c>
      <c r="E12" s="14">
        <v>298.75</v>
      </c>
      <c r="F12" s="41">
        <f t="shared" si="0"/>
        <v>3585</v>
      </c>
      <c r="G12" s="84"/>
      <c r="H12" s="86">
        <f t="shared" si="1"/>
        <v>0</v>
      </c>
      <c r="I12" s="1"/>
      <c r="J12" s="1"/>
    </row>
    <row r="13" spans="1:10" ht="15" thickBot="1" x14ac:dyDescent="0.4">
      <c r="A13" s="1"/>
      <c r="B13" s="50" t="s">
        <v>15</v>
      </c>
      <c r="C13" s="51">
        <v>12</v>
      </c>
      <c r="D13" s="52" t="s">
        <v>28</v>
      </c>
      <c r="E13" s="53">
        <v>212.33333333333334</v>
      </c>
      <c r="F13" s="54">
        <f t="shared" si="0"/>
        <v>2548</v>
      </c>
      <c r="G13" s="85"/>
      <c r="H13" s="86">
        <f t="shared" si="1"/>
        <v>0</v>
      </c>
      <c r="I13" s="1"/>
      <c r="J13" s="1"/>
    </row>
    <row r="14" spans="1:10" ht="15" thickBot="1" x14ac:dyDescent="0.4">
      <c r="A14" s="1"/>
      <c r="B14" s="64" t="s">
        <v>16</v>
      </c>
      <c r="C14" s="65"/>
      <c r="D14" s="66"/>
      <c r="E14" s="15"/>
      <c r="F14" s="45">
        <f>SUM(F6:F13)</f>
        <v>204924</v>
      </c>
      <c r="G14" s="16"/>
      <c r="H14" s="87">
        <f>SUM(H6:H13)</f>
        <v>0</v>
      </c>
      <c r="I14" s="1"/>
      <c r="J14" s="1"/>
    </row>
    <row r="15" spans="1:10" ht="27" customHeight="1" thickBot="1" x14ac:dyDescent="0.4">
      <c r="A15" s="1"/>
      <c r="B15" s="61" t="s">
        <v>17</v>
      </c>
      <c r="C15" s="62"/>
      <c r="D15" s="62"/>
      <c r="E15" s="62"/>
      <c r="F15" s="62"/>
      <c r="G15" s="62"/>
      <c r="H15" s="63"/>
      <c r="I15" s="1"/>
      <c r="J15" s="1"/>
    </row>
    <row r="16" spans="1:10" ht="29" x14ac:dyDescent="0.35">
      <c r="A16" s="1"/>
      <c r="B16" s="12" t="s">
        <v>10</v>
      </c>
      <c r="C16" s="13">
        <v>1460</v>
      </c>
      <c r="D16" s="25" t="s">
        <v>19</v>
      </c>
      <c r="E16" s="3">
        <v>24.62</v>
      </c>
      <c r="F16" s="41">
        <f>E16*C16</f>
        <v>35945.200000000004</v>
      </c>
      <c r="G16" s="79"/>
      <c r="H16" s="88">
        <f>C16*G16</f>
        <v>0</v>
      </c>
      <c r="I16" s="1"/>
      <c r="J16" s="1"/>
    </row>
    <row r="17" spans="1:10" ht="43.5" x14ac:dyDescent="0.35">
      <c r="A17" s="1"/>
      <c r="B17" s="11" t="s">
        <v>11</v>
      </c>
      <c r="C17" s="6">
        <v>856</v>
      </c>
      <c r="D17" s="18" t="s">
        <v>19</v>
      </c>
      <c r="E17" s="2">
        <v>32.869999999999997</v>
      </c>
      <c r="F17" s="42">
        <f t="shared" ref="F17:F19" si="2">E17*C17</f>
        <v>28136.719999999998</v>
      </c>
      <c r="G17" s="80"/>
      <c r="H17" s="88">
        <f t="shared" ref="H17:H19" si="3">C17*G17</f>
        <v>0</v>
      </c>
      <c r="I17" s="1"/>
      <c r="J17" s="1"/>
    </row>
    <row r="18" spans="1:10" ht="29" x14ac:dyDescent="0.35">
      <c r="A18" s="1"/>
      <c r="B18" s="11" t="s">
        <v>5</v>
      </c>
      <c r="C18" s="6">
        <f>788+1210</f>
        <v>1998</v>
      </c>
      <c r="D18" s="18" t="s">
        <v>19</v>
      </c>
      <c r="E18" s="2">
        <v>24.62</v>
      </c>
      <c r="F18" s="42">
        <f t="shared" si="2"/>
        <v>49190.76</v>
      </c>
      <c r="G18" s="80"/>
      <c r="H18" s="88">
        <f t="shared" si="3"/>
        <v>0</v>
      </c>
      <c r="I18" s="1"/>
      <c r="J18" s="1"/>
    </row>
    <row r="19" spans="1:10" ht="43.5" customHeight="1" thickBot="1" x14ac:dyDescent="0.4">
      <c r="A19" s="1"/>
      <c r="B19" s="19" t="s">
        <v>6</v>
      </c>
      <c r="C19" s="7">
        <f>560+2090</f>
        <v>2650</v>
      </c>
      <c r="D19" s="20" t="s">
        <v>19</v>
      </c>
      <c r="E19" s="21">
        <v>32.869999999999997</v>
      </c>
      <c r="F19" s="44">
        <f t="shared" si="2"/>
        <v>87105.5</v>
      </c>
      <c r="G19" s="81"/>
      <c r="H19" s="88">
        <f t="shared" si="3"/>
        <v>0</v>
      </c>
      <c r="I19" s="1"/>
      <c r="J19" s="1"/>
    </row>
    <row r="20" spans="1:10" ht="15" thickBot="1" x14ac:dyDescent="0.4">
      <c r="A20" s="1"/>
      <c r="B20" s="64" t="s">
        <v>18</v>
      </c>
      <c r="C20" s="65"/>
      <c r="D20" s="66"/>
      <c r="E20" s="22"/>
      <c r="F20" s="23">
        <f>SUM(F16:F19)</f>
        <v>200378.18</v>
      </c>
      <c r="G20" s="26"/>
      <c r="H20" s="87">
        <f>SUM(H16:H19)</f>
        <v>0</v>
      </c>
      <c r="I20" s="1"/>
      <c r="J20" s="1"/>
    </row>
    <row r="21" spans="1:10" ht="15" thickBot="1" x14ac:dyDescent="0.4">
      <c r="A21" s="1"/>
      <c r="B21" s="67" t="s">
        <v>21</v>
      </c>
      <c r="C21" s="68"/>
      <c r="D21" s="68"/>
      <c r="E21" s="68"/>
      <c r="F21" s="68"/>
      <c r="G21" s="68"/>
      <c r="H21" s="69"/>
      <c r="I21" s="1"/>
      <c r="J21" s="1"/>
    </row>
    <row r="22" spans="1:10" ht="30.5" customHeight="1" x14ac:dyDescent="0.35">
      <c r="A22" s="1"/>
      <c r="B22" s="33" t="s">
        <v>20</v>
      </c>
      <c r="C22" s="28">
        <v>1</v>
      </c>
      <c r="D22" s="29" t="s">
        <v>13</v>
      </c>
      <c r="E22" s="34">
        <v>75000</v>
      </c>
      <c r="F22" s="35">
        <f>C22*E22</f>
        <v>75000</v>
      </c>
      <c r="G22" s="34">
        <v>75000</v>
      </c>
      <c r="H22" s="36">
        <v>75000</v>
      </c>
      <c r="I22" s="1"/>
      <c r="J22" s="1"/>
    </row>
    <row r="23" spans="1:10" ht="15" thickBot="1" x14ac:dyDescent="0.4">
      <c r="A23" s="1"/>
      <c r="B23" s="27" t="s">
        <v>22</v>
      </c>
      <c r="C23" s="30">
        <v>1</v>
      </c>
      <c r="D23" s="31" t="s">
        <v>13</v>
      </c>
      <c r="E23" s="37">
        <v>50000</v>
      </c>
      <c r="F23" s="38">
        <f>C23*E23</f>
        <v>50000</v>
      </c>
      <c r="G23" s="37">
        <v>50000</v>
      </c>
      <c r="H23" s="39">
        <v>50000</v>
      </c>
      <c r="I23" s="1"/>
      <c r="J23" s="1"/>
    </row>
    <row r="24" spans="1:10" ht="15" thickBot="1" x14ac:dyDescent="0.4">
      <c r="A24" s="1"/>
      <c r="B24" s="55" t="s">
        <v>26</v>
      </c>
      <c r="C24" s="56"/>
      <c r="D24" s="56"/>
      <c r="E24" s="32"/>
      <c r="F24" s="43">
        <f>SUM(F22:F23)</f>
        <v>125000</v>
      </c>
      <c r="G24" s="26"/>
      <c r="H24" s="40">
        <f>SUM(H22:H23)</f>
        <v>125000</v>
      </c>
      <c r="I24" s="1"/>
      <c r="J24" s="1"/>
    </row>
    <row r="25" spans="1:10" ht="35" customHeight="1" thickBot="1" x14ac:dyDescent="0.4">
      <c r="A25" s="1"/>
      <c r="B25" s="57" t="s">
        <v>27</v>
      </c>
      <c r="C25" s="58"/>
      <c r="D25" s="58"/>
      <c r="E25" s="58"/>
      <c r="F25" s="58"/>
      <c r="G25" s="58"/>
      <c r="H25" s="82">
        <f>H14+H20+H24</f>
        <v>125000</v>
      </c>
      <c r="I25" s="1"/>
      <c r="J25" s="1"/>
    </row>
    <row r="26" spans="1:10" x14ac:dyDescent="0.35">
      <c r="A26" s="1"/>
      <c r="B26" s="75"/>
      <c r="C26" s="75"/>
      <c r="D26" s="75"/>
      <c r="E26" s="75"/>
      <c r="F26" s="75"/>
      <c r="G26" s="75"/>
      <c r="H26" s="75"/>
      <c r="I26" s="1"/>
      <c r="J26" s="1"/>
    </row>
    <row r="27" spans="1:10" ht="33" customHeight="1" x14ac:dyDescent="0.4">
      <c r="A27" s="1"/>
      <c r="B27" s="76" t="s">
        <v>32</v>
      </c>
      <c r="C27" s="76"/>
      <c r="D27" s="76"/>
      <c r="E27" s="76"/>
      <c r="F27" s="76"/>
      <c r="G27" s="76"/>
      <c r="H27" s="76"/>
      <c r="I27" s="1"/>
      <c r="J27" s="1"/>
    </row>
    <row r="28" spans="1:10" ht="16" x14ac:dyDescent="0.4">
      <c r="A28" s="1"/>
      <c r="B28" s="77"/>
      <c r="C28" s="77"/>
      <c r="D28" s="77"/>
      <c r="E28" s="77"/>
      <c r="F28" s="77"/>
      <c r="G28" s="77"/>
      <c r="H28" s="77"/>
      <c r="I28" s="1"/>
      <c r="J28" s="1"/>
    </row>
    <row r="29" spans="1:10" ht="16" x14ac:dyDescent="0.4">
      <c r="A29" s="1"/>
      <c r="B29" s="78" t="s">
        <v>33</v>
      </c>
      <c r="C29" s="78"/>
      <c r="D29" s="78"/>
      <c r="E29" s="78"/>
      <c r="F29" s="78"/>
      <c r="G29" s="78"/>
      <c r="H29" s="78"/>
      <c r="I29" s="1"/>
      <c r="J29" s="1"/>
    </row>
    <row r="30" spans="1:10" ht="16" x14ac:dyDescent="0.4">
      <c r="A30" s="1"/>
      <c r="B30" s="77"/>
      <c r="C30" s="77"/>
      <c r="D30" s="77"/>
      <c r="E30" s="77"/>
      <c r="F30" s="77"/>
      <c r="G30" s="77"/>
      <c r="H30" s="77"/>
      <c r="I30" s="1"/>
      <c r="J30" s="1"/>
    </row>
    <row r="31" spans="1:10" ht="35.5" customHeight="1" x14ac:dyDescent="0.4">
      <c r="A31" s="1"/>
      <c r="B31" s="76" t="s">
        <v>34</v>
      </c>
      <c r="C31" s="76"/>
      <c r="D31" s="76"/>
      <c r="E31" s="76"/>
      <c r="F31" s="76"/>
      <c r="G31" s="76"/>
      <c r="H31" s="76"/>
      <c r="I31" s="1"/>
      <c r="J31" s="1"/>
    </row>
    <row r="32" spans="1:10" ht="16" x14ac:dyDescent="0.4">
      <c r="A32" s="1"/>
      <c r="B32" s="77"/>
      <c r="C32" s="77"/>
      <c r="D32" s="77"/>
      <c r="E32" s="77"/>
      <c r="F32" s="77"/>
      <c r="G32" s="77"/>
      <c r="H32" s="77"/>
      <c r="I32" s="1"/>
      <c r="J32" s="1"/>
    </row>
    <row r="33" spans="1:10" ht="32" customHeight="1" x14ac:dyDescent="0.4">
      <c r="A33" s="1"/>
      <c r="B33" s="76" t="s">
        <v>35</v>
      </c>
      <c r="C33" s="76"/>
      <c r="D33" s="76"/>
      <c r="E33" s="76"/>
      <c r="F33" s="76"/>
      <c r="G33" s="76"/>
      <c r="H33" s="76"/>
      <c r="I33" s="1"/>
      <c r="J33" s="1"/>
    </row>
    <row r="34" spans="1:10" ht="16" x14ac:dyDescent="0.4">
      <c r="A34" s="1"/>
      <c r="B34" s="77"/>
      <c r="C34" s="77"/>
      <c r="D34" s="77"/>
      <c r="E34" s="77"/>
      <c r="F34" s="77"/>
      <c r="G34" s="77"/>
      <c r="H34" s="77"/>
      <c r="I34" s="1"/>
      <c r="J34" s="1"/>
    </row>
    <row r="35" spans="1:10" ht="16" x14ac:dyDescent="0.4">
      <c r="A35" s="1"/>
      <c r="B35" s="78" t="s">
        <v>36</v>
      </c>
      <c r="C35" s="78"/>
      <c r="D35" s="78"/>
      <c r="E35" s="78"/>
      <c r="F35" s="78"/>
      <c r="G35" s="78"/>
      <c r="H35" s="78"/>
      <c r="I35" s="1"/>
      <c r="J35" s="1"/>
    </row>
    <row r="36" spans="1:10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35">
      <c r="A38" s="1"/>
      <c r="B38" s="1"/>
      <c r="C38" s="1"/>
      <c r="D38" s="1"/>
      <c r="E38" s="1" t="s">
        <v>37</v>
      </c>
      <c r="F38" s="1"/>
      <c r="G38" s="1"/>
      <c r="I38" s="1"/>
      <c r="J38" s="1"/>
    </row>
    <row r="39" spans="1:10" x14ac:dyDescent="0.35">
      <c r="A39" s="1"/>
      <c r="B39" s="1"/>
      <c r="C39" s="1"/>
      <c r="D39" s="1"/>
      <c r="E39" s="1"/>
      <c r="F39" s="1" t="s">
        <v>38</v>
      </c>
      <c r="G39" s="1"/>
      <c r="H39" s="1"/>
      <c r="I39" s="1"/>
      <c r="J39" s="1"/>
    </row>
    <row r="40" spans="1:10" x14ac:dyDescent="0.35">
      <c r="A40" s="1"/>
      <c r="B40" s="1"/>
      <c r="C40" s="1"/>
      <c r="D40" s="1"/>
      <c r="E40" s="1"/>
      <c r="F40" s="1" t="s">
        <v>39</v>
      </c>
      <c r="G40" s="1"/>
      <c r="H40" s="1"/>
      <c r="I40" s="1"/>
      <c r="J40" s="1"/>
    </row>
    <row r="41" spans="1:10" x14ac:dyDescent="0.35">
      <c r="A41" s="1"/>
      <c r="I41" s="1"/>
      <c r="J41" s="1"/>
    </row>
  </sheetData>
  <sheetProtection algorithmName="SHA-512" hashValue="CtrbHanBkZTuccUsktfyPttiq/FPw7yvLASYTHABX/NPtjXtS1Zgw4iUZbtB9yrotp24DkRE92bLrsQfwEQ+hw==" saltValue="MCg6tooKl30hNTCjvmAlQg==" spinCount="100000" sheet="1" objects="1" scenarios="1"/>
  <mergeCells count="17">
    <mergeCell ref="B29:H29"/>
    <mergeCell ref="B31:H31"/>
    <mergeCell ref="B33:H33"/>
    <mergeCell ref="B35:H35"/>
    <mergeCell ref="B1:H1"/>
    <mergeCell ref="B2:H2"/>
    <mergeCell ref="B3:H3"/>
    <mergeCell ref="B26:H26"/>
    <mergeCell ref="B27:H27"/>
    <mergeCell ref="B21:H21"/>
    <mergeCell ref="B25:G25"/>
    <mergeCell ref="B24:D24"/>
    <mergeCell ref="C4:D4"/>
    <mergeCell ref="B5:H5"/>
    <mergeCell ref="B14:D14"/>
    <mergeCell ref="B15:H15"/>
    <mergeCell ref="B20:D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2019-03-25T14:18:14Z</cp:lastPrinted>
  <dcterms:created xsi:type="dcterms:W3CDTF">2019-02-28T13:51:00Z</dcterms:created>
  <dcterms:modified xsi:type="dcterms:W3CDTF">2024-04-12T09:54:48Z</dcterms:modified>
</cp:coreProperties>
</file>