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Y:\2026\26-013 Obra fachada de moldeados de vidrio\3 Pliego y calendario\pliegos ultima version\"/>
    </mc:Choice>
  </mc:AlternateContent>
  <xr:revisionPtr revIDLastSave="0" documentId="13_ncr:1_{999D7E5F-4DC5-4502-8155-CC8D7B82043E}" xr6:coauthVersionLast="47" xr6:coauthVersionMax="47" xr10:uidLastSave="{00000000-0000-0000-0000-000000000000}"/>
  <bookViews>
    <workbookView xWindow="7150" yWindow="14310" windowWidth="19380" windowHeight="10260" xr2:uid="{C971C4A6-7D57-4307-83E3-83A5AA2B0A09}"/>
  </bookViews>
  <sheets>
    <sheet name="Desglose Económico" sheetId="1" r:id="rId1"/>
    <sheet name="NOTA IMPORTANT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5" i="1" l="1"/>
  <c r="G130" i="1"/>
  <c r="G128" i="1"/>
  <c r="G126" i="1"/>
  <c r="E72" i="1"/>
  <c r="G121" i="1"/>
  <c r="G119" i="1"/>
  <c r="G117" i="1"/>
  <c r="G115" i="1"/>
  <c r="G113" i="1"/>
  <c r="G111" i="1"/>
  <c r="G109" i="1"/>
  <c r="G107" i="1"/>
  <c r="G105" i="1"/>
  <c r="G103" i="1"/>
  <c r="G101" i="1"/>
  <c r="G99" i="1"/>
  <c r="G97" i="1"/>
  <c r="G95" i="1"/>
  <c r="G93" i="1"/>
  <c r="G91" i="1"/>
  <c r="G89" i="1"/>
  <c r="G87" i="1"/>
  <c r="G85" i="1"/>
  <c r="G83" i="1"/>
  <c r="G81" i="1"/>
  <c r="G79" i="1"/>
  <c r="G77" i="1"/>
  <c r="G75" i="1"/>
  <c r="G73" i="1"/>
  <c r="E63" i="1"/>
  <c r="G68" i="1"/>
  <c r="G66" i="1"/>
  <c r="G64" i="1"/>
  <c r="E56" i="1"/>
  <c r="G59" i="1"/>
  <c r="G57" i="1"/>
  <c r="E49" i="1"/>
  <c r="G52" i="1"/>
  <c r="G50" i="1"/>
  <c r="E42" i="1"/>
  <c r="G45" i="1"/>
  <c r="G43" i="1"/>
  <c r="E37" i="1"/>
  <c r="G38" i="1"/>
  <c r="F40" i="1" s="1"/>
  <c r="E24" i="1"/>
  <c r="G33" i="1"/>
  <c r="G31" i="1"/>
  <c r="G29" i="1"/>
  <c r="G27" i="1"/>
  <c r="G25" i="1"/>
  <c r="E17" i="1"/>
  <c r="G20" i="1"/>
  <c r="G18" i="1"/>
  <c r="E4" i="1"/>
  <c r="G13" i="1"/>
  <c r="G11" i="1"/>
  <c r="G9" i="1"/>
  <c r="G7" i="1"/>
  <c r="G5" i="1"/>
  <c r="F123" i="1" l="1"/>
  <c r="G123" i="1" s="1"/>
  <c r="F132" i="1"/>
  <c r="F125" i="1" s="1"/>
  <c r="G132" i="1"/>
  <c r="G125" i="1" s="1"/>
  <c r="F150" i="1" s="1"/>
  <c r="F70" i="1"/>
  <c r="F63" i="1" s="1"/>
  <c r="F61" i="1"/>
  <c r="G61" i="1" s="1"/>
  <c r="G56" i="1" s="1"/>
  <c r="F147" i="1" s="1"/>
  <c r="F56" i="1"/>
  <c r="F54" i="1"/>
  <c r="G54" i="1" s="1"/>
  <c r="G49" i="1" s="1"/>
  <c r="F146" i="1" s="1"/>
  <c r="F47" i="1"/>
  <c r="F42" i="1" s="1"/>
  <c r="G40" i="1"/>
  <c r="G37" i="1" s="1"/>
  <c r="F144" i="1" s="1"/>
  <c r="F37" i="1"/>
  <c r="F35" i="1"/>
  <c r="G35" i="1" s="1"/>
  <c r="G24" i="1" s="1"/>
  <c r="F143" i="1" s="1"/>
  <c r="F22" i="1"/>
  <c r="G22" i="1" s="1"/>
  <c r="G17" i="1" s="1"/>
  <c r="F142" i="1" s="1"/>
  <c r="F15" i="1"/>
  <c r="F4" i="1" s="1"/>
  <c r="G47" i="1" l="1"/>
  <c r="G42" i="1" s="1"/>
  <c r="F145" i="1" s="1"/>
  <c r="F17" i="1"/>
  <c r="F49" i="1"/>
  <c r="F72" i="1"/>
  <c r="G70" i="1"/>
  <c r="G63" i="1" s="1"/>
  <c r="F148" i="1" s="1"/>
  <c r="F24" i="1"/>
  <c r="G15" i="1"/>
  <c r="G4" i="1" s="1"/>
  <c r="F141" i="1" s="1"/>
  <c r="G72" i="1"/>
  <c r="F149" i="1" s="1"/>
  <c r="F152" i="1" l="1"/>
  <c r="F134" i="1"/>
  <c r="G134" i="1" s="1"/>
  <c r="F155" i="1" l="1"/>
  <c r="F154" i="1"/>
  <c r="F157" i="1" l="1"/>
</calcChain>
</file>

<file path=xl/sharedStrings.xml><?xml version="1.0" encoding="utf-8"?>
<sst xmlns="http://schemas.openxmlformats.org/spreadsheetml/2006/main" count="332" uniqueCount="214">
  <si>
    <t>REPARACIÓN DE FACHADA CENTRAL TÉRMICA I IFEMA</t>
  </si>
  <si>
    <t>Presupuesto</t>
  </si>
  <si>
    <t>Código</t>
  </si>
  <si>
    <t>Resumen</t>
  </si>
  <si>
    <t>Nat</t>
  </si>
  <si>
    <t>Ud</t>
  </si>
  <si>
    <t>CanPres</t>
  </si>
  <si>
    <t xml:space="preserve">1            </t>
  </si>
  <si>
    <t>MEDIOS DE ACCESO, MAQUINARIA Y PROTECCIONES</t>
  </si>
  <si>
    <t>Capítulo</t>
  </si>
  <si>
    <t/>
  </si>
  <si>
    <t xml:space="preserve">1.1          </t>
  </si>
  <si>
    <t>MONTAJE , DESMONTAJE, ALQUILER Y TRANSPORTE DE ANDAMIO EUROPEO</t>
  </si>
  <si>
    <t>Partida</t>
  </si>
  <si>
    <t>m2</t>
  </si>
  <si>
    <t xml:space="preserve">Montaje, desmontaje, alquiler y transporte de andamio tubular de tipo europeo, con acarreo del mismo hasta el lugar de instalación, con el tiempo suficiente para la ejecución de los trabajos descritos en este proyecto.
</t>
  </si>
  <si>
    <t xml:space="preserve">1.2          </t>
  </si>
  <si>
    <t>SUMINISTRO Y COLOCACION DE MALLA DE PROTECCION POR EL INTERIOR</t>
  </si>
  <si>
    <t xml:space="preserve">Suministro y colocación de malla de seguridad, para impedir que pasen cascotes al interior de la sala. La malla se colocará en toda la altura del pasillo interior.
</t>
  </si>
  <si>
    <t xml:space="preserve">1.3          </t>
  </si>
  <si>
    <t>SUMINISTRO Y COLOCACIÓN DE LAMINA ANTIPOLVO</t>
  </si>
  <si>
    <t xml:space="preserve">Suministro y colocación de una lamina de plástico, a colocar en toda la altura del cerramiento por el pasillo interior. La lamina deberá ser lo más estanca posible, con el fin de contener el polvo que se genere en la obra y que no afecte a las instalaciones interiores. 
</t>
  </si>
  <si>
    <t xml:space="preserve">1.4          </t>
  </si>
  <si>
    <t>CAMIÓN-GRÚA ARTICULADA TELESCÓPICA 25 T</t>
  </si>
  <si>
    <t>h</t>
  </si>
  <si>
    <t xml:space="preserve">Camión grúa, alquilado por horas, para el levantamiento de materiales a la cota de trabajo.
</t>
  </si>
  <si>
    <t xml:space="preserve">1.5          </t>
  </si>
  <si>
    <t>MAQUINILLO ELÉCTRICO 300 KG (TRÍPODE)</t>
  </si>
  <si>
    <t xml:space="preserve">Alquiler de maquinillo eléctrico por horas, para posibilitar la subida de material a la cota de trabajo.
</t>
  </si>
  <si>
    <t>1</t>
  </si>
  <si>
    <t xml:space="preserve">2            </t>
  </si>
  <si>
    <t>DESMONTADOS Y DEMOLICIONES</t>
  </si>
  <si>
    <t xml:space="preserve">2.1          </t>
  </si>
  <si>
    <t>DEMOLICION MURO DE PAVES</t>
  </si>
  <si>
    <t xml:space="preserve">Demolición de muro de pavés, incluido las armaduras verticales y horizontales, así como la lamina asfáltica colocada entre el pavés y la estructura.
</t>
  </si>
  <si>
    <t xml:space="preserve">2.2          </t>
  </si>
  <si>
    <t>DESMONTADO DE CERRAMIENTO VERTICAL EXUTORIOS</t>
  </si>
  <si>
    <t xml:space="preserve">Desmontado de cerramiento vertical en planta superior,cortado del mismo en partes lo suficientemente pequeñas para su traslado a contenedor. 
</t>
  </si>
  <si>
    <t>2</t>
  </si>
  <si>
    <t xml:space="preserve">3            </t>
  </si>
  <si>
    <t>LIMPIEZA Y TRATAMIENTO DE ESTRUCTURA</t>
  </si>
  <si>
    <t xml:space="preserve">3.1          </t>
  </si>
  <si>
    <t>LIMPIEZA DE ESTRCUTURA METÁLICA CON CHORRO DE ARENA HUMEDA..</t>
  </si>
  <si>
    <t xml:space="preserve">Limpieza y decapado de la estructura metálica mediante la aplicación de chorro de arena en húmedo, sistema Torbo. No se admitirá el sistema de chorreado en seco por la gran generación de polvo y su afección a las instalaciones interiores.Se aplicará el chorro de arena hasta la completa eliminación de los restos de óxido y pintura.
Se incluye la retirada de los restos de arena generados durante la limpieza.
</t>
  </si>
  <si>
    <t xml:space="preserve">3.2          </t>
  </si>
  <si>
    <t>APLICACIÓN DE IMPRIMACION EPOXIANTICORROSIVA PARA SUPERFICIES ME</t>
  </si>
  <si>
    <t xml:space="preserve">Aplicación de una imprimación anticorrosiva del tipo MAXEPOX AC o equivalente. Es una imprimación epoxi bicomponente en base agua, rica en partículas de zinc e inhibidores de corrosión, formulada para la protección activa de superficies metálicas frente a la oxidación.
Se deberá aplicar siguiendo las instrucciones del fabricante en su ficha técnica.
</t>
  </si>
  <si>
    <t xml:space="preserve">3.3          </t>
  </si>
  <si>
    <t>APLICACIÓN DE UN REVESTIMIENTO PROTECTOR DE LA ESTRUCTURA</t>
  </si>
  <si>
    <t xml:space="preserve">Aplicación de un  revestimiento protector monocomponente de poliuretano transparente con acabado brillante,  del tipo MAXURETHANE® o equivalente. Es un material especialmente diseñado para proteger superficies exteriores frente al ataque químico y la abrasión.
Se deberá aplicar siguiendo las instrucciones del fabricante en su ficha técnica.
</t>
  </si>
  <si>
    <t xml:space="preserve">3.4          </t>
  </si>
  <si>
    <t>LIMPIEZA CARA INFERIOR DEL ALERO CON AGUA A PRESIÓN</t>
  </si>
  <si>
    <t xml:space="preserve">Limpieza de la cara inferior del alero mediante la aplicación de agua a presión, hasta la eliminación de suciedad y lavados diferenciales.
</t>
  </si>
  <si>
    <t xml:space="preserve">3.5          </t>
  </si>
  <si>
    <t xml:space="preserve"> VELADURA A TONO CON EL HORMIGÓN CARA INFERIOR DE ALERO PERIMETR</t>
  </si>
  <si>
    <t xml:space="preserve">Aplicación de veladura o pintura anticarbonatación en la parte frontal e inferior del alero de protección, del tipo MAXSHEEN ® ELASTIC o equivalente.
</t>
  </si>
  <si>
    <t>3</t>
  </si>
  <si>
    <t xml:space="preserve">4            </t>
  </si>
  <si>
    <t>ALBAÑILERIA</t>
  </si>
  <si>
    <t xml:space="preserve">4.1          </t>
  </si>
  <si>
    <t>EJECUCION DE MURO DE LADRILLO PERFORADO, ENFOSCADO A DOS CARAS</t>
  </si>
  <si>
    <t xml:space="preserve">Ejecución de muro de ladrillo de 1/2 pie de espesor, de una altura de 40 cm, realizado con ladrillo perforado y enfoscado por las dos caras, Se incluye cama de mortero en el remate del muro.
</t>
  </si>
  <si>
    <t>4</t>
  </si>
  <si>
    <t xml:space="preserve">5            </t>
  </si>
  <si>
    <t>CERRAJERIA</t>
  </si>
  <si>
    <t xml:space="preserve">5.1          </t>
  </si>
  <si>
    <t>SUMINISTRO Y COLOCACIÓN DE TUBO 60X60X2 MM GALVANIZADO</t>
  </si>
  <si>
    <t>m</t>
  </si>
  <si>
    <t xml:space="preserve">Suministro y colocación de tubo de 60 x 60 x 2 mm con acabado galvanizado en múltiplos de 3 m, con placas de 3 mm y agujeros para fijación a techo y muro. 
</t>
  </si>
  <si>
    <t xml:space="preserve">5.2          </t>
  </si>
  <si>
    <t>GOTERÓN DE ZINC BAJO ALERO</t>
  </si>
  <si>
    <t>ml</t>
  </si>
  <si>
    <t xml:space="preserve">Suministro y colocación de un babero de zinc que actúe como goterón, colocado en la parte inferior del alero de protección de hormigón, con el fin de impedir la escorrentía del agua de lluvia y los lavados diferenciales. 
</t>
  </si>
  <si>
    <t>5</t>
  </si>
  <si>
    <t xml:space="preserve">6            </t>
  </si>
  <si>
    <t>CERRAMIENTOS</t>
  </si>
  <si>
    <t xml:space="preserve">6.1          </t>
  </si>
  <si>
    <t>TABIQUE VIDRIO ONDULADO TRANSPARENTE 240*240*80 mm</t>
  </si>
  <si>
    <t xml:space="preserve">Construcción de tabiques de hormigón translucido compuestos a base de baldosas de vidrio moldeado modelo CLEAR 2424/8 Líneas Cruzadas Cuadrado de 240 x 240 x 80 mm, llevando su correspondiente emparrillado cruzado de varillas de acero galvanizado,  junta de elastómero contra la estructura y juntas de cemento bruñido.
En los paños grandes se realizará una junta de dilatación en el centro del paño sellada con polímero MS por ambos lados.
</t>
  </si>
  <si>
    <t xml:space="preserve">6.2          </t>
  </si>
  <si>
    <t>EXUTORIO VERTICAL LAMAS, TIPO TECRESA O EQUIVALENTE</t>
  </si>
  <si>
    <t xml:space="preserve">Suministro y montaje de aireadores de LAMAS TECRESA mod. TECRESA MCR 10-220.H20.Al.P1.E1.SO de dimensiones interiores 2200 x 2000 mm. Bastidor construido en su totalidad en aluminio de alta resistencia a la corrosión y Lamas de aluminio doble capa. Dotado de accionamiento eléctrico con un motor a 24 Vdc.
Preparado para instalación directa sobre fachada existente. RAL INCLUIDO. Superficie aerodinámica de evacuación: 2,82 m2. Re1000 (1000 ciclos en caso de incendio) / (+10.000 ciclos de ventilación) SL Carga de nieve: 0 N/m2 WL Resistencia al viento: 1500 N/m2 T Clase temp. Ambiente: -25 ºC B300.
</t>
  </si>
  <si>
    <t>6</t>
  </si>
  <si>
    <t xml:space="preserve">7            </t>
  </si>
  <si>
    <t>INSTALACIONES</t>
  </si>
  <si>
    <t xml:space="preserve">7.1          </t>
  </si>
  <si>
    <t>SISTEMA DE APERTURA Y CONTROL</t>
  </si>
  <si>
    <t>ud</t>
  </si>
  <si>
    <t xml:space="preserve">Suministro y montaje de sistema de apertura y control TECRESA 1Z/24V-SAISL compuesto por:
- Cuadro de control para gobierno automático y manual en 1zona.
- Sinóptico general con indicadores de estado en panel frontal.
- SAI, Sistema de alimentación ininterrumpida. (BATERÍAS).
- 1 Selector manual de apertura/cierre en panel frontal.
- Sensor de lluvia.
- Cuadro de Potencia 48 A.
</t>
  </si>
  <si>
    <t xml:space="preserve">7.2          </t>
  </si>
  <si>
    <t>LÍNEA ELÉCTRICA DE SEÑAL AS+</t>
  </si>
  <si>
    <t xml:space="preserve">Línea eléctrica de señal AS+. Conductor en Cobre flexible, aislamiento vulcanizado Libre de Halógenos, pantalla Al / poliéster y cubierta exterior Z1. Resistente al fuego cat. PH 90 UNE-EN 60332-1. Que asegure que los sistemas críticos continúen funcionando durante las operaciones de evacuación y de extinción del incendio.
Instalado bajo tubo de PVC LH o bandeja existente en el exterior. Incluyendo pp de elementos de fijación y piezas especiales de unión. Completamente instalado según memoria, planos y especificaciones técnicas de proyecto.
</t>
  </si>
  <si>
    <t>7</t>
  </si>
  <si>
    <t xml:space="preserve">8            </t>
  </si>
  <si>
    <t>GESTION DE RESIDUOS</t>
  </si>
  <si>
    <t xml:space="preserve">8.1          </t>
  </si>
  <si>
    <t>CARGA A CONTENEDOR RCD ESCOMBROS NATURALEZA PÉTREA EN SACOS</t>
  </si>
  <si>
    <t>m3</t>
  </si>
  <si>
    <t>Carga de RCD en sacos y evacuación a una distancia máxima de 20 m, por medios manuales, sobre camión pequeño, contenedor o tubo de evacuación. Base de precios de la Construcción de la Comunidad de Madrid. Precio particularizado para el Área 1.</t>
  </si>
  <si>
    <t xml:space="preserve">8.2          </t>
  </si>
  <si>
    <t>TRANSPORTE PLANTA &lt;50 km CONTENEDOR RCD ESCOMBROS NATURALEZA PÉT</t>
  </si>
  <si>
    <t xml:space="preserve">Servicio de entrega y recogida de contenedor de RCD de 4 m3 por transportista (autorizado por la Consejería competente en materia de medio ambiente y gestión de residuos de la construcción y demolición de la Comunidad de Madrid), colocado a pie de carga y considerando una distancia de transporte al centro de reciclaje o de transferencia no superior a 50 km. 
No incluye alquiler del contenedor ni el canon de la planta. Según Real Decreto 105/2008 y Orden 2726/2009 por la que se regula la producción y gestión de los residuos de construcción y demolición en la Comunidad de Madrid. Base de precios de la Construcción de la Comunidad de Madrid. Precio particularizado para el Área 1.
</t>
  </si>
  <si>
    <t xml:space="preserve">8.3          </t>
  </si>
  <si>
    <t>CANON PLANTA RCD AUTORIZADA ESCOMBRO LIMPIO</t>
  </si>
  <si>
    <t>Canon de vertedero de materiales procedentes de demolición o construcción catalogados como limpios. Según Real Decreto 105/2008 y Orden 2726/2009 por la que se regula la producción y gestión de los residuos de construcción y demolición en la Comunidad de Madrid. Base de precios de la Construcción de la Comunidad de Madrid. Precio particularizado para el Área 1.</t>
  </si>
  <si>
    <t>8</t>
  </si>
  <si>
    <t xml:space="preserve">9            </t>
  </si>
  <si>
    <t>SEGURIDAD Y SALUD</t>
  </si>
  <si>
    <t xml:space="preserve">9.1          </t>
  </si>
  <si>
    <t>RECONOCIMIENTO MÉDICO BÁSICO II</t>
  </si>
  <si>
    <t>Reconocimiento médico básico II anual trabajador, compuesto por control visión, audiometría y analítica de sangre y orina con 12 parámetros. Base de precios de la Construcción de la Comunidad de Madrid. Precio particularizado para el Área 1.</t>
  </si>
  <si>
    <t xml:space="preserve">9.2          </t>
  </si>
  <si>
    <t>REVISIÓN QUINCENAL DE ANDAMIO</t>
  </si>
  <si>
    <t>Revisión quincenal del estado general de andamios tubulares por personal externo a la empresa. Revisión realizada por dos personas durante una jornada de 4 horas. Según R.D. 2177/2004. Base de precios de la Construcción de la Comunidad de Madrid. Precio particularizado para el Área 1.</t>
  </si>
  <si>
    <t xml:space="preserve">9.3          </t>
  </si>
  <si>
    <t>EQUIPO PARA TRABAJO VERTICAL Y HORIZONTAL</t>
  </si>
  <si>
    <t>Equipo completo para trabajos en vertical y horizontal compuesto por un arnés de seguridad con amarre dorsal y pectoral, fabricado con cinta de nailon de 45 mm y elementos metálicos de acero inoxidable, un dispositivo anticaídas deslizante de doble función y un rollo de cuerda poliamida de 14 mm de 2 m con lazada, incluso bolsa portaequipo (amortizable en 5 obras). Según UNE-EN 360, UNE-EN ISO 1140, UNE-EN 353-2, R.D. 773/97 y R.D. 1407/92. Equipo de Protección Individual (EPI) con marcado de conformidad CE. Base de precios de la Construcción de la Comunidad de Madrid. Precio particularizado para el Área 1.</t>
  </si>
  <si>
    <t xml:space="preserve">9.4          </t>
  </si>
  <si>
    <t>ARNÉS AMARRE DORSAL Y PECTORAL + CINTURÓN</t>
  </si>
  <si>
    <t>Arnés de seguridad con amarre dorsal y pectoral, regulación en piernas y hebillas automáticas + cinturón de amarre lateral de doble regulación, fabricados con cinta de nailon de 45 mm y elementos metálicos de acero inoxidable (amortizable en 5 obras). Según UNE-EN 361, UNE-EN 358, R.D. 773/97 y R.D. 1407/92. Equipo de Protección Individual (EPI) con marcado de conformidad CE. Base de precios de la Construcción de la Comunidad de Madrid. Precio particularizado para el Área 1.</t>
  </si>
  <si>
    <t xml:space="preserve">9.5          </t>
  </si>
  <si>
    <t>PAR DE BOTAS DE SEGURIDAD</t>
  </si>
  <si>
    <t>Par de botas de seguridad con plantilla y puntera de acero (amortizables en 1 usos). Según UNE-EN ISO 20345, UNE-EN ISO 20346, UNE-EN ISO 20347, R.D. 773/97 y R.D. 1407/92. Equipo de Protección Individual (EPI) con marcado de conformidad CE. Base de precios de la Construcción de la Comunidad de Madrid. Precio particularizado para el Área 1.</t>
  </si>
  <si>
    <t xml:space="preserve">9.6          </t>
  </si>
  <si>
    <t>PAR DE RODILLERAS</t>
  </si>
  <si>
    <t>Par de rodilleras ajustables de protección ergonómica (amortizables en 3 usos). Según UNE-EN 340, UNE-EN 14404, R.D. 773/97 y R.D. 1407/92. Equipo de Protección Individual (EPI) con marcado de conformidad CE. Base de precios de la Construcción de la Comunidad de Madrid. Precio particularizado para el Área 1.</t>
  </si>
  <si>
    <t xml:space="preserve">9.7          </t>
  </si>
  <si>
    <t>PAR GUANTES LONA REFORZADOS</t>
  </si>
  <si>
    <t>Par de guantes de lona reforzados. Según UNE-EN 420, UNE-EN 388, R.D. 773/97 y R.D. 1407/92. Equipo de Protección Individual (EPI) con marcado de conformidad CE. Base de precios de la Construcción de la Comunidad de Madrid. Precio particularizado para el Área 1.</t>
  </si>
  <si>
    <t xml:space="preserve">9.8          </t>
  </si>
  <si>
    <t>PAR GUANTES LÁTEX ANTICORTE</t>
  </si>
  <si>
    <t>Par de guantes de goma látex anticorte. Según UNE-EN 420, UNE-EN 388, R.D. 773/97 y R.D. 1407/92. Equipo de Protección Individual (EPI) con marcado de conformidad CE. Base de precios de la Construcción de la Comunidad de Madrid. Precio particularizado para el Área 1.</t>
  </si>
  <si>
    <t xml:space="preserve">9.9          </t>
  </si>
  <si>
    <t>PAR GUANTES NITRILO PROTECCIÓN RIESGOS MECÁNICOS</t>
  </si>
  <si>
    <t>Par de guantes de nitrilo de alta resistencia ante riesgos mecánicos. Cumple UNE-EN 420:2004+A1:2010, UNE-EN 388:2016 (Ratificada), R.D. 773/97 y R.D. 1407/92. Equipo de Protección Individual (EPI) con marcado de conformidad CE. Base de precios de la Construcción de la Comunidad de Madrid. Precio particularizado para el Área 1.</t>
  </si>
  <si>
    <t xml:space="preserve">9.10         </t>
  </si>
  <si>
    <t>PAR GUANTES ALTA RESISTENCIA AL CORTE</t>
  </si>
  <si>
    <t>Par de guantes alta resistencia al corte. Según UNE-EN 420, UNE-EN 388, R.D. 773/97 y R.D. 1407/92. Equipo de Protección Individual (EPI) con marcado de conformidad CE. Base de precios de la Construcción de la Comunidad de Madrid. Precio particularizado para el Área 1.</t>
  </si>
  <si>
    <t xml:space="preserve">9.11         </t>
  </si>
  <si>
    <t>PAR GUANTES SOLDADOR</t>
  </si>
  <si>
    <t>Par de guantes para soldador (amortizables en 2 usos). Según UNE-EN 12477, R.D. 773/97 y R.D. 1407/92. Equipo de Protección Individual (EPI) con marcado de conformidad CE. Base de precios de la Construcción de la Comunidad de Madrid. Precio particularizado para el Área 1.</t>
  </si>
  <si>
    <t xml:space="preserve">9.12         </t>
  </si>
  <si>
    <t>CHALECO DE TRABAJO POLIÉSTER-ALGODÓN</t>
  </si>
  <si>
    <t>Chaleco de trabajo de poliéster-algodón (amortizable en un uso). Según UNE-EN 340, R.D. 773/97 y R.D. 1407/92. Equipo de Protección Individual (EPI) con marcado de conformidad CE. Base de precios de la Construcción de la Comunidad de Madrid. Precio particularizado para el Área 1.</t>
  </si>
  <si>
    <t xml:space="preserve">9.13         </t>
  </si>
  <si>
    <t>CHALECO DE OBRAS REFLECTANTE</t>
  </si>
  <si>
    <t>Chaleco de obras con bandas reflectante (amortizable en 1 usos). Según UNE-EN 471 y R.D. 773/97. Equipo de Protección Individual (EPI) con marcado de conformidad CE. Base de precios de la Construcción de la Comunidad de Madrid. Precio particularizado para el Área 1.</t>
  </si>
  <si>
    <t xml:space="preserve">9.14         </t>
  </si>
  <si>
    <t>CASCO DE SEGURIDAD AJUSTABLE RUEDA</t>
  </si>
  <si>
    <t>Casco de seguridad con arnés de cabeza ajustable por medio de rueda dentada, para uso normal y eléctrico hasta 440 V. Según R.D. 773/97 y R.D. 1407/92. Equipo de Protección Individual (EPI) con marcado de conformidad CE. Base de precios de la Construcción de la Comunidad de Madrid. Precio particularizado para el Área 1.</t>
  </si>
  <si>
    <t xml:space="preserve">9.15         </t>
  </si>
  <si>
    <t>PANTALLA DE CABEZA SOLDADOR</t>
  </si>
  <si>
    <t>Pantalla de seguridad de cabeza, para soldador, de fibra vulcanizada, con cristal de 110x55 mm (amortizable en 5 usos). Según UNE-EN 175, UNE-EN 379, R.D. 773/97 y R.D. 1407/92. Equipo de Protección Individual (EPI) con marcado de conformidad CE. Base de precios de la Construcción de la Comunidad de Madrid. Precio particularizado para el Área 1.</t>
  </si>
  <si>
    <t xml:space="preserve">9.16         </t>
  </si>
  <si>
    <t>GAFAS SOLDADURA OXIACETILÉNICA</t>
  </si>
  <si>
    <t>Gafas de seguridad para soldadura oxiacetilénica y oxicorte, montura integral con frontal abatible, oculares planos D=50 mm (amortizable en 5 usos). Según UNE-EN 175, UNE-EN 379, R.D. 773/97 y R.D. 1407/92. Equipo de Protección Individual (EPI) con marcado de conformidad CE. Base de precios de la Construcción de la Comunidad de Madrid. Precio particularizado para el Área 1.</t>
  </si>
  <si>
    <t xml:space="preserve">9.17         </t>
  </si>
  <si>
    <t>GAFAS CONTRA IMPACTOS</t>
  </si>
  <si>
    <t>Gafas protectoras contra impactos, incoloras (amortizables en 3 usos). Según UNE-EN 172, R.D. 773/97 y R.D. 1407/92. Equipo de Protección Individual (EPI) con marcado de conformidad CE. Base de precios de la Construcción de la Comunidad de Madrid. Precio particularizado para el Área 1.</t>
  </si>
  <si>
    <t xml:space="preserve">9.18         </t>
  </si>
  <si>
    <t>GAFAS ANTIPOLVO</t>
  </si>
  <si>
    <t>Gafas antipolvo antiempañables, panorámicas (amortizables en 3 usos). Según UNE-EN 172, R.D. 773/97 y R.D. 1407/92. Equipo de Protección Individual (EPI) con marcado de conformidad CE. Base de precios de la Construcción de la Comunidad de Madrid. Precio particularizado para el Área 1.</t>
  </si>
  <si>
    <t xml:space="preserve">9.19         </t>
  </si>
  <si>
    <t>SEMI MÁSCARA ANTIPOLVO 2 FILTROS</t>
  </si>
  <si>
    <t>Semi-mascarilla antipolvo doble filtro (amortizable en 3 usos). Según UNE-EN 140, R.D. 773/97 y R.D. 1407/92. Equipo de Protección Individual (EPI) con marcado de conformidad CE. Base de precios de la Construcción de la Comunidad de Madrid. Precio particularizado para el Área 1.</t>
  </si>
  <si>
    <t xml:space="preserve">9.20         </t>
  </si>
  <si>
    <t>MASCARILLA CELULOSA DESECHABLE</t>
  </si>
  <si>
    <t>Mascarilla de celulosa desechable para trabajos en ambiente con polvo y humos. Según UNE-EN 136, R.D. 773/97 y R.D. 1407/92. Equipo de Protección Individual (EPI) con marcado de conformidad CE. Base de precios de la Construcción de la Comunidad de Madrid. Precio particularizado para el Área 1.</t>
  </si>
  <si>
    <t xml:space="preserve">9.21         </t>
  </si>
  <si>
    <t>CASCOS PROTECTORES AUDITIVOS</t>
  </si>
  <si>
    <t>Protectores auditivos con arnés a la nuca (amortizables en 3 usos). Según UNE-EN 458, UNE-EN 352, R.D. 773/97 y R.D. 1407/92. Equipo de Protección Individual (EPI) con marcado de conformidad CE. Base de precios de la Construcción de la Comunidad de Madrid. Precio particularizado para el Área 1.</t>
  </si>
  <si>
    <t xml:space="preserve">9.22         </t>
  </si>
  <si>
    <t>JUEGO TAPONES ANTIRRUIDO ESPUMA POLIURETANO</t>
  </si>
  <si>
    <t>Juego de tapones antirruido de espuma de poliuretano ajustables. Según UNE-EN 458, UNE-EN 352, R.D. 773/97 y R.D. 1407/92. Equipo de Protección Individual (EPI) con marcado de conformidad CE. Base de precios de la Construcción de la Comunidad de Madrid. Precio particularizado para el Área 1.</t>
  </si>
  <si>
    <t xml:space="preserve">9.23         </t>
  </si>
  <si>
    <t>VALLA CONTENCIÓN DE PEATONES</t>
  </si>
  <si>
    <t>Valla de contención de peatones, metálica, prolongable de 2,50 m de largo y 1,00 m de altura, color amarillo, amortizable en 5 usos, incluso colocación y desmontaje, según R.D. 486/97 y R.D. 1627/97. Base de precios de la Construcción de la Comunidad de Madrid. Precio particularizado para el Área 1.</t>
  </si>
  <si>
    <t xml:space="preserve">9.24         </t>
  </si>
  <si>
    <t>VALLA DE OBRA REFLECTANTE</t>
  </si>
  <si>
    <t>Valla de obra reflectante de 170x25 cm de poliéster reforzado con fibra de vidrio, con terminación en colores rojo y blanco, patas metálicas, amortizable en 5 usos, incluso colocación y desmontaje, según R.D. 486/97 y R.D. 1627/97. Base de precios de la Construcción de la Comunidad de Madrid. Precio particularizado para el Área 1.</t>
  </si>
  <si>
    <t xml:space="preserve">9.25         </t>
  </si>
  <si>
    <t>BARANDILLA PROTECCIÓN HUECOS VERTICALES</t>
  </si>
  <si>
    <t>Barandilla protección de 1,00 m de altura en aberturas verticales de puertas de ascensor y balcones, formada por módulo prefabricado con tubo de acero D=50 mm con pasamanos y travesaño intermedio con verticales cada metro (amortizable en 10 usos) y rodapié de madera de pino de 15x5 cm, según norma UNE-EN 13374, incluso montaje y desmontaje, según R.D. 486/97 y R.D. 1627/97. Base de precios de la Construcción de la Comunidad de Madrid. Precio particularizado para el Área 1.</t>
  </si>
  <si>
    <t>9</t>
  </si>
  <si>
    <t xml:space="preserve">10           </t>
  </si>
  <si>
    <t>CONTROL DE CALIDAD</t>
  </si>
  <si>
    <t xml:space="preserve">10.1         </t>
  </si>
  <si>
    <t>PRUEBA SERVICIO CUADRO ELÉCTRICO</t>
  </si>
  <si>
    <t xml:space="preserve">Prueba de funcionamiento de automatismos de cuadros generales de mando y protección e instalaciones eléctricas. Base de precios de la Construcción de la Comunidad de Madrid. Precio particularizado para el Área 1.
</t>
  </si>
  <si>
    <t xml:space="preserve">10.2         </t>
  </si>
  <si>
    <t>PRUEBA SERVICIO TOMA TIERRA</t>
  </si>
  <si>
    <t>Prueba de comprobación de la continuidad del circuito de puesta a tierra en instalaciones eléctricas. Base de precios de la Construcción de la Comunidad de Madrid. Precio particularizado para el Área 1.</t>
  </si>
  <si>
    <t xml:space="preserve">10.3         </t>
  </si>
  <si>
    <t>CONFORMIDAD VIDRIOS</t>
  </si>
  <si>
    <t>Ensayo para la determinación de la conformidad de vidrios para carpinterías de cualquier tipo, con la determinación de la planicidad, s/UNE-EN 572-2:2012 ó UNE-EN 572-3/4/5/6/7:2012, la resistencia al impacto, s/UNE-EN 572-1:2012, y la resistencia a la inmersión en agua en ebullición, s/UNE-EN 572-1:2012. Base de precios de la Construcción de la Comunidad de Madrid. Precio particularizado para el Área 1.</t>
  </si>
  <si>
    <t>10</t>
  </si>
  <si>
    <t>REPARACIÓN DE FACHADA CENTRAL TÉRMICA I</t>
  </si>
  <si>
    <t>CAPÍTULO</t>
  </si>
  <si>
    <t>RESUMEN</t>
  </si>
  <si>
    <t>ALBAÑILERÍA</t>
  </si>
  <si>
    <t>CERRAJERÍA</t>
  </si>
  <si>
    <t>GESTIÓN DE RESIDUOS</t>
  </si>
  <si>
    <t>BENEFICIO INDUSTRIAL</t>
  </si>
  <si>
    <t xml:space="preserve">GASTOS GENERALES </t>
  </si>
  <si>
    <t>Importe ofertado IVA Excluido</t>
  </si>
  <si>
    <t>Precio unitario
IVA Excluído</t>
  </si>
  <si>
    <t>TOTAL EJECUCIÓN MATERIAL IVA EXCLUÍDO</t>
  </si>
  <si>
    <t>RESUMEN DE OFERTA</t>
  </si>
  <si>
    <t>IMPORTE TOTAL OFERTADO
IVA Excluído</t>
  </si>
  <si>
    <t>OTRAS CONSIDERACIONES:</t>
  </si>
  <si>
    <t>TOTAL EJECUCIÓN MATERIAL, IVA EXCLUÍDO</t>
  </si>
  <si>
    <r>
      <rPr>
        <b/>
        <u/>
        <sz val="8"/>
        <color rgb="FF000000"/>
        <rFont val="Barlow"/>
      </rPr>
      <t>INSTRUCCIONES DE CUMPLIMENTACIÓN DE LA TABLA</t>
    </r>
    <r>
      <rPr>
        <b/>
        <sz val="8"/>
        <color rgb="FF000000"/>
        <rFont val="Barlow"/>
      </rPr>
      <t xml:space="preserve">:
</t>
    </r>
    <r>
      <rPr>
        <sz val="8"/>
        <color rgb="FF000000"/>
        <rFont val="Barlow"/>
      </rPr>
      <t xml:space="preserve">
- El licitador deberá cumplimentar </t>
    </r>
    <r>
      <rPr>
        <b/>
        <u/>
        <sz val="8"/>
        <color rgb="FF000000"/>
        <rFont val="Barlow"/>
      </rPr>
      <t>ÚNICAMENTE</t>
    </r>
    <r>
      <rPr>
        <sz val="8"/>
        <color rgb="FF000000"/>
        <rFont val="Barlow"/>
      </rPr>
      <t xml:space="preserve"> las celdas sombreadas en </t>
    </r>
    <r>
      <rPr>
        <b/>
        <sz val="8"/>
        <color rgb="FF000000"/>
        <rFont val="Barlow"/>
      </rPr>
      <t>VERDE</t>
    </r>
    <r>
      <rPr>
        <sz val="8"/>
        <color rgb="FF000000"/>
        <rFont val="Barlow"/>
      </rPr>
      <t xml:space="preserve">. En estas celdas deberá introducir los importes unitarios ofertados para cada una de las partidas licitables.
- Los importes correspondientes a "TOTAL EJECUCIÓN MATERIAL IVA EXCLUÍDO" e "IMPORTE TOTAL OFERTADO IVA EXCLUÍDO" pertenecen a celdas que están formuladas, de tal forma que, se calculan automáticamente los resultados en función de los datos introducidos por el licitador.
(*) La cifra aquí indicada (IMPORTE TOTAL OFERTADO) deberá coincidir con la señalada en el </t>
    </r>
    <r>
      <rPr>
        <b/>
        <sz val="8"/>
        <color rgb="FF000000"/>
        <rFont val="Barlow"/>
      </rPr>
      <t>Modelo de OFERTA ECONÓMICA</t>
    </r>
    <r>
      <rPr>
        <sz val="8"/>
        <color rgb="FF000000"/>
        <rFont val="Barlow"/>
      </rPr>
      <t>. considerando los porcentajes correspondientes a GASTOS GENERALES (13%) y BENEFICIO INDUSTRIAL (6%) que el ofertante no podrá variar</t>
    </r>
  </si>
  <si>
    <r>
      <t>El importe correspondiente al capítulo de Seguridad y Salud no son licitables y, por tanto, modificables,</t>
    </r>
    <r>
      <rPr>
        <b/>
        <sz val="8"/>
        <color theme="1"/>
        <rFont val="Barlow"/>
      </rPr>
      <t xml:space="preserve"> dado que no podrán ser inferiores a los indicados en proyecto</t>
    </r>
    <r>
      <rPr>
        <sz val="8"/>
        <color theme="1"/>
        <rFont val="Barlow"/>
      </rPr>
      <t xml:space="preserve">. </t>
    </r>
    <r>
      <rPr>
        <b/>
        <sz val="8"/>
        <color theme="1"/>
        <rFont val="Barlow"/>
      </rPr>
      <t>En cuyo caso, será MOTIVO DE EXCLUSIÓN</t>
    </r>
  </si>
  <si>
    <r>
      <t>A efectos de la preparación de la oferta, la cantidad o medición de cada unidad es fija e invariable e igual a la reflejada en el listado de presupuesto.</t>
    </r>
    <r>
      <rPr>
        <b/>
        <sz val="8"/>
        <color theme="1"/>
        <rFont val="Barlow"/>
      </rPr>
      <t xml:space="preserve"> La variación de la medición del proyecto será MOTIVO DE EXCLUSIÓN.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</si>
</sst>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b/>
      <sz val="12"/>
      <color theme="1"/>
      <name val="Calibri"/>
      <family val="2"/>
      <scheme val="minor"/>
    </font>
    <font>
      <b/>
      <sz val="11"/>
      <color theme="1"/>
      <name val="Calibri"/>
      <family val="2"/>
      <scheme val="minor"/>
    </font>
    <font>
      <sz val="8"/>
      <color rgb="FF000000"/>
      <name val="Barlow"/>
    </font>
    <font>
      <b/>
      <u/>
      <sz val="8"/>
      <color rgb="FF000000"/>
      <name val="Barlow"/>
    </font>
    <font>
      <b/>
      <sz val="8"/>
      <color rgb="FF000000"/>
      <name val="Barlow"/>
    </font>
    <font>
      <sz val="8"/>
      <color theme="1"/>
      <name val="Barlow"/>
    </font>
    <font>
      <b/>
      <sz val="8"/>
      <color theme="1"/>
      <name val="Barlow"/>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1">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0" fontId="6" fillId="0" borderId="0" xfId="0" applyFont="1"/>
    <xf numFmtId="0" fontId="0" fillId="0" borderId="0" xfId="0" applyAlignment="1">
      <alignment horizontal="center"/>
    </xf>
    <xf numFmtId="4" fontId="0" fillId="0" borderId="0" xfId="0" applyNumberFormat="1"/>
    <xf numFmtId="9" fontId="0" fillId="0" borderId="0" xfId="0" applyNumberFormat="1"/>
    <xf numFmtId="0" fontId="7" fillId="0" borderId="0" xfId="0" applyFont="1" applyAlignment="1">
      <alignment horizontal="right" indent="1"/>
    </xf>
    <xf numFmtId="4" fontId="7" fillId="0" borderId="0" xfId="0" applyNumberFormat="1" applyFont="1"/>
    <xf numFmtId="49" fontId="5" fillId="0" borderId="1" xfId="0" applyNumberFormat="1" applyFont="1" applyBorder="1" applyAlignment="1">
      <alignment horizontal="center" vertical="center"/>
    </xf>
    <xf numFmtId="49" fontId="5" fillId="0" borderId="1" xfId="0" applyNumberFormat="1" applyFont="1" applyBorder="1" applyAlignment="1">
      <alignment horizontal="center" vertical="center" wrapText="1"/>
    </xf>
    <xf numFmtId="49" fontId="4" fillId="3" borderId="1" xfId="0" applyNumberFormat="1" applyFont="1" applyFill="1" applyBorder="1" applyAlignment="1">
      <alignment vertical="top"/>
    </xf>
    <xf numFmtId="49" fontId="4" fillId="3" borderId="1" xfId="0" applyNumberFormat="1" applyFont="1" applyFill="1" applyBorder="1" applyAlignment="1">
      <alignment vertical="top" wrapText="1"/>
    </xf>
    <xf numFmtId="3" fontId="4" fillId="2" borderId="1" xfId="0" applyNumberFormat="1" applyFont="1" applyFill="1" applyBorder="1" applyAlignment="1">
      <alignment vertical="top"/>
    </xf>
    <xf numFmtId="4" fontId="4" fillId="2" borderId="1" xfId="0" applyNumberFormat="1" applyFont="1" applyFill="1" applyBorder="1" applyAlignment="1">
      <alignment vertical="top"/>
    </xf>
    <xf numFmtId="49" fontId="3" fillId="0" borderId="1" xfId="0" applyNumberFormat="1" applyFont="1" applyBorder="1" applyAlignment="1">
      <alignment vertical="top"/>
    </xf>
    <xf numFmtId="49" fontId="3" fillId="0" borderId="1" xfId="0" applyNumberFormat="1" applyFont="1" applyBorder="1" applyAlignment="1">
      <alignment vertical="top" wrapText="1"/>
    </xf>
    <xf numFmtId="4" fontId="3" fillId="0" borderId="1" xfId="0" applyNumberFormat="1" applyFont="1" applyBorder="1" applyAlignment="1">
      <alignment vertical="top"/>
    </xf>
    <xf numFmtId="4" fontId="3" fillId="2" borderId="1" xfId="0" applyNumberFormat="1" applyFont="1" applyFill="1" applyBorder="1" applyAlignment="1">
      <alignment vertical="top"/>
    </xf>
    <xf numFmtId="0" fontId="3" fillId="0" borderId="1" xfId="0" applyFont="1" applyBorder="1" applyAlignment="1">
      <alignment vertical="top"/>
    </xf>
    <xf numFmtId="0" fontId="3" fillId="0" borderId="1" xfId="0" applyFont="1" applyBorder="1" applyAlignment="1">
      <alignment vertical="top" wrapText="1"/>
    </xf>
    <xf numFmtId="49" fontId="4" fillId="0" borderId="1" xfId="0" applyNumberFormat="1" applyFont="1" applyBorder="1" applyAlignment="1">
      <alignment vertical="top" wrapText="1"/>
    </xf>
    <xf numFmtId="3" fontId="3" fillId="0" borderId="1" xfId="0" applyNumberFormat="1" applyFont="1" applyBorder="1" applyAlignment="1">
      <alignment vertical="top"/>
    </xf>
    <xf numFmtId="0" fontId="3" fillId="4" borderId="1" xfId="0" applyFont="1" applyFill="1" applyBorder="1" applyAlignment="1">
      <alignment vertical="top"/>
    </xf>
    <xf numFmtId="0" fontId="3" fillId="4" borderId="1" xfId="0" applyFont="1" applyFill="1" applyBorder="1" applyAlignment="1">
      <alignment vertical="top" wrapText="1"/>
    </xf>
    <xf numFmtId="49" fontId="4" fillId="0" borderId="2" xfId="0" applyNumberFormat="1" applyFont="1" applyBorder="1" applyAlignment="1">
      <alignment vertical="top" wrapText="1"/>
    </xf>
    <xf numFmtId="0" fontId="3" fillId="4" borderId="3" xfId="0" applyFont="1" applyFill="1" applyBorder="1" applyAlignment="1">
      <alignment vertical="top"/>
    </xf>
    <xf numFmtId="0" fontId="3" fillId="0" borderId="4" xfId="0" applyFont="1" applyBorder="1" applyAlignment="1">
      <alignment vertical="top"/>
    </xf>
    <xf numFmtId="0" fontId="3" fillId="0" borderId="5" xfId="0" applyFont="1" applyBorder="1" applyAlignment="1">
      <alignment vertical="top"/>
    </xf>
    <xf numFmtId="0" fontId="3" fillId="0" borderId="2" xfId="0" applyFont="1" applyBorder="1" applyAlignment="1">
      <alignment vertical="top"/>
    </xf>
    <xf numFmtId="0" fontId="0" fillId="0" borderId="0" xfId="0" applyAlignment="1">
      <alignment horizontal="left"/>
    </xf>
    <xf numFmtId="0" fontId="2" fillId="0" borderId="0" xfId="0" applyFont="1" applyAlignment="1">
      <alignment horizontal="center"/>
    </xf>
    <xf numFmtId="0" fontId="6" fillId="0" borderId="0" xfId="0" applyFont="1" applyAlignment="1">
      <alignment horizontal="left"/>
    </xf>
    <xf numFmtId="0" fontId="7" fillId="0" borderId="0" xfId="0" applyFont="1" applyAlignment="1">
      <alignment horizontal="right"/>
    </xf>
    <xf numFmtId="0" fontId="7" fillId="0" borderId="0" xfId="0" applyFont="1" applyAlignment="1">
      <alignment horizontal="right" wrapText="1"/>
    </xf>
    <xf numFmtId="4" fontId="3" fillId="5" borderId="1" xfId="0" applyNumberFormat="1" applyFont="1" applyFill="1" applyBorder="1" applyAlignment="1" applyProtection="1">
      <alignment vertical="top"/>
      <protection locked="0"/>
    </xf>
    <xf numFmtId="0" fontId="8" fillId="5" borderId="6" xfId="0" applyFont="1" applyFill="1" applyBorder="1" applyAlignment="1">
      <alignment horizontal="left" vertical="top" wrapText="1"/>
    </xf>
    <xf numFmtId="0" fontId="8" fillId="5" borderId="7"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9" xfId="0" applyFont="1" applyFill="1" applyBorder="1" applyAlignment="1">
      <alignment horizontal="left" vertical="top" wrapText="1"/>
    </xf>
    <xf numFmtId="0" fontId="8" fillId="5" borderId="0" xfId="0" applyFont="1" applyFill="1" applyAlignment="1">
      <alignment horizontal="left" vertical="top" wrapText="1"/>
    </xf>
    <xf numFmtId="0" fontId="8" fillId="5" borderId="10" xfId="0" applyFont="1" applyFill="1" applyBorder="1" applyAlignment="1">
      <alignment horizontal="left" vertical="top" wrapText="1"/>
    </xf>
    <xf numFmtId="0" fontId="8" fillId="5" borderId="11"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13" xfId="0" applyFont="1" applyFill="1" applyBorder="1" applyAlignment="1">
      <alignment horizontal="left" vertical="top" wrapText="1"/>
    </xf>
    <xf numFmtId="0" fontId="11" fillId="0" borderId="0" xfId="0" applyFont="1" applyAlignment="1">
      <alignment horizontal="center" vertical="center" wrapText="1"/>
    </xf>
    <xf numFmtId="0" fontId="1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D559-D093-4A18-9752-D17765CF2F39}">
  <dimension ref="A1:I157"/>
  <sheetViews>
    <sheetView tabSelected="1" workbookViewId="0">
      <pane xSplit="4" ySplit="3" topLeftCell="E148" activePane="bottomRight" state="frozen"/>
      <selection pane="topRight" activeCell="E1" sqref="E1"/>
      <selection pane="bottomLeft" activeCell="A4" sqref="A4"/>
      <selection pane="bottomRight" activeCell="F130" sqref="F130"/>
    </sheetView>
  </sheetViews>
  <sheetFormatPr baseColWidth="10" defaultRowHeight="14.4" x14ac:dyDescent="0.3"/>
  <cols>
    <col min="1" max="1" width="15.5546875" bestFit="1" customWidth="1"/>
    <col min="2" max="2" width="6.5546875" bestFit="1" customWidth="1"/>
    <col min="3" max="3" width="6.5546875" customWidth="1"/>
    <col min="4" max="4" width="32.77734375" customWidth="1"/>
    <col min="5" max="5" width="9" customWidth="1"/>
    <col min="6" max="6" width="13.88671875" customWidth="1"/>
    <col min="7" max="7" width="17.6640625" customWidth="1"/>
  </cols>
  <sheetData>
    <row r="1" spans="1:7" x14ac:dyDescent="0.3">
      <c r="A1" s="1" t="s">
        <v>0</v>
      </c>
      <c r="B1" s="2"/>
      <c r="C1" s="2"/>
      <c r="D1" s="2"/>
      <c r="E1" s="2"/>
      <c r="F1" s="2"/>
      <c r="G1" s="2"/>
    </row>
    <row r="2" spans="1:7" ht="18" x14ac:dyDescent="0.3">
      <c r="A2" s="3" t="s">
        <v>1</v>
      </c>
      <c r="B2" s="4"/>
      <c r="C2" s="4"/>
      <c r="D2" s="4"/>
      <c r="E2" s="4"/>
      <c r="F2" s="4"/>
      <c r="G2" s="4"/>
    </row>
    <row r="3" spans="1:7" ht="27.6" x14ac:dyDescent="0.3">
      <c r="A3" s="13" t="s">
        <v>2</v>
      </c>
      <c r="B3" s="13" t="s">
        <v>4</v>
      </c>
      <c r="C3" s="13" t="s">
        <v>5</v>
      </c>
      <c r="D3" s="14" t="s">
        <v>3</v>
      </c>
      <c r="E3" s="13" t="s">
        <v>6</v>
      </c>
      <c r="F3" s="14" t="s">
        <v>205</v>
      </c>
      <c r="G3" s="14" t="s">
        <v>204</v>
      </c>
    </row>
    <row r="4" spans="1:7" ht="24.6" customHeight="1" x14ac:dyDescent="0.3">
      <c r="A4" s="15" t="s">
        <v>7</v>
      </c>
      <c r="B4" s="15" t="s">
        <v>9</v>
      </c>
      <c r="C4" s="15" t="s">
        <v>10</v>
      </c>
      <c r="D4" s="16" t="s">
        <v>8</v>
      </c>
      <c r="E4" s="17">
        <f>E15</f>
        <v>1</v>
      </c>
      <c r="F4" s="18">
        <f>F15</f>
        <v>0</v>
      </c>
      <c r="G4" s="18">
        <f>G15</f>
        <v>0</v>
      </c>
    </row>
    <row r="5" spans="1:7" ht="20.399999999999999" x14ac:dyDescent="0.3">
      <c r="A5" s="19" t="s">
        <v>11</v>
      </c>
      <c r="B5" s="19" t="s">
        <v>13</v>
      </c>
      <c r="C5" s="19" t="s">
        <v>14</v>
      </c>
      <c r="D5" s="20" t="s">
        <v>12</v>
      </c>
      <c r="E5" s="21">
        <v>1008</v>
      </c>
      <c r="F5" s="39"/>
      <c r="G5" s="22">
        <f>ROUND(E5*F5,2)</f>
        <v>0</v>
      </c>
    </row>
    <row r="6" spans="1:7" ht="61.2" x14ac:dyDescent="0.3">
      <c r="A6" s="23"/>
      <c r="B6" s="23"/>
      <c r="C6" s="23"/>
      <c r="D6" s="24" t="s">
        <v>15</v>
      </c>
      <c r="E6" s="23"/>
      <c r="F6" s="23"/>
      <c r="G6" s="23"/>
    </row>
    <row r="7" spans="1:7" ht="20.399999999999999" x14ac:dyDescent="0.3">
      <c r="A7" s="19" t="s">
        <v>16</v>
      </c>
      <c r="B7" s="19" t="s">
        <v>13</v>
      </c>
      <c r="C7" s="19" t="s">
        <v>14</v>
      </c>
      <c r="D7" s="20" t="s">
        <v>17</v>
      </c>
      <c r="E7" s="21">
        <v>504</v>
      </c>
      <c r="F7" s="39"/>
      <c r="G7" s="22">
        <f>ROUND(E7*F7,2)</f>
        <v>0</v>
      </c>
    </row>
    <row r="8" spans="1:7" ht="51" x14ac:dyDescent="0.3">
      <c r="A8" s="23"/>
      <c r="B8" s="23"/>
      <c r="C8" s="23"/>
      <c r="D8" s="24" t="s">
        <v>18</v>
      </c>
      <c r="E8" s="23"/>
      <c r="F8" s="23"/>
      <c r="G8" s="23"/>
    </row>
    <row r="9" spans="1:7" x14ac:dyDescent="0.3">
      <c r="A9" s="19" t="s">
        <v>19</v>
      </c>
      <c r="B9" s="19" t="s">
        <v>13</v>
      </c>
      <c r="C9" s="19" t="s">
        <v>14</v>
      </c>
      <c r="D9" s="20" t="s">
        <v>20</v>
      </c>
      <c r="E9" s="21">
        <v>504</v>
      </c>
      <c r="F9" s="39"/>
      <c r="G9" s="22">
        <f>ROUND(E9*F9,2)</f>
        <v>0</v>
      </c>
    </row>
    <row r="10" spans="1:7" ht="71.400000000000006" x14ac:dyDescent="0.3">
      <c r="A10" s="23"/>
      <c r="B10" s="23"/>
      <c r="C10" s="23"/>
      <c r="D10" s="24" t="s">
        <v>21</v>
      </c>
      <c r="E10" s="23"/>
      <c r="F10" s="23"/>
      <c r="G10" s="23"/>
    </row>
    <row r="11" spans="1:7" x14ac:dyDescent="0.3">
      <c r="A11" s="19" t="s">
        <v>22</v>
      </c>
      <c r="B11" s="19" t="s">
        <v>13</v>
      </c>
      <c r="C11" s="19" t="s">
        <v>24</v>
      </c>
      <c r="D11" s="20" t="s">
        <v>23</v>
      </c>
      <c r="E11" s="21">
        <v>48</v>
      </c>
      <c r="F11" s="39"/>
      <c r="G11" s="22">
        <f>ROUND(E11*F11,2)</f>
        <v>0</v>
      </c>
    </row>
    <row r="12" spans="1:7" ht="40.799999999999997" x14ac:dyDescent="0.3">
      <c r="A12" s="23"/>
      <c r="B12" s="23"/>
      <c r="C12" s="23"/>
      <c r="D12" s="24" t="s">
        <v>25</v>
      </c>
      <c r="E12" s="23"/>
      <c r="F12" s="23"/>
      <c r="G12" s="23"/>
    </row>
    <row r="13" spans="1:7" x14ac:dyDescent="0.3">
      <c r="A13" s="19" t="s">
        <v>26</v>
      </c>
      <c r="B13" s="19" t="s">
        <v>13</v>
      </c>
      <c r="C13" s="19" t="s">
        <v>24</v>
      </c>
      <c r="D13" s="20" t="s">
        <v>27</v>
      </c>
      <c r="E13" s="21">
        <v>350</v>
      </c>
      <c r="F13" s="39"/>
      <c r="G13" s="22">
        <f>ROUND(E13*F13,2)</f>
        <v>0</v>
      </c>
    </row>
    <row r="14" spans="1:7" ht="51" x14ac:dyDescent="0.3">
      <c r="A14" s="23"/>
      <c r="B14" s="23"/>
      <c r="C14" s="23"/>
      <c r="D14" s="24" t="s">
        <v>28</v>
      </c>
      <c r="E14" s="23"/>
      <c r="F14" s="23"/>
      <c r="G14" s="23"/>
    </row>
    <row r="15" spans="1:7" x14ac:dyDescent="0.3">
      <c r="A15" s="23"/>
      <c r="B15" s="23"/>
      <c r="C15" s="23"/>
      <c r="D15" s="25" t="s">
        <v>29</v>
      </c>
      <c r="E15" s="26">
        <v>1</v>
      </c>
      <c r="F15" s="18">
        <f>G5+G7+G9+G11+G13</f>
        <v>0</v>
      </c>
      <c r="G15" s="18">
        <f>ROUND(F15*E15,2)</f>
        <v>0</v>
      </c>
    </row>
    <row r="16" spans="1:7" ht="1.05" customHeight="1" x14ac:dyDescent="0.3">
      <c r="A16" s="27"/>
      <c r="B16" s="27"/>
      <c r="C16" s="27"/>
      <c r="D16" s="28"/>
      <c r="E16" s="27"/>
      <c r="F16" s="27"/>
      <c r="G16" s="27"/>
    </row>
    <row r="17" spans="1:7" x14ac:dyDescent="0.3">
      <c r="A17" s="15" t="s">
        <v>30</v>
      </c>
      <c r="B17" s="15" t="s">
        <v>9</v>
      </c>
      <c r="C17" s="15" t="s">
        <v>10</v>
      </c>
      <c r="D17" s="16" t="s">
        <v>31</v>
      </c>
      <c r="E17" s="17">
        <f>E22</f>
        <v>1</v>
      </c>
      <c r="F17" s="18">
        <f>F22</f>
        <v>0</v>
      </c>
      <c r="G17" s="18">
        <f>G22</f>
        <v>0</v>
      </c>
    </row>
    <row r="18" spans="1:7" x14ac:dyDescent="0.3">
      <c r="A18" s="19" t="s">
        <v>32</v>
      </c>
      <c r="B18" s="19" t="s">
        <v>13</v>
      </c>
      <c r="C18" s="19" t="s">
        <v>14</v>
      </c>
      <c r="D18" s="20" t="s">
        <v>33</v>
      </c>
      <c r="E18" s="21">
        <v>432</v>
      </c>
      <c r="F18" s="39"/>
      <c r="G18" s="22">
        <f>ROUND(E18*F18,2)</f>
        <v>0</v>
      </c>
    </row>
    <row r="19" spans="1:7" ht="51" x14ac:dyDescent="0.3">
      <c r="A19" s="23"/>
      <c r="B19" s="23"/>
      <c r="C19" s="23"/>
      <c r="D19" s="24" t="s">
        <v>34</v>
      </c>
      <c r="E19" s="23"/>
      <c r="F19" s="23"/>
      <c r="G19" s="23"/>
    </row>
    <row r="20" spans="1:7" ht="20.399999999999999" x14ac:dyDescent="0.3">
      <c r="A20" s="19" t="s">
        <v>35</v>
      </c>
      <c r="B20" s="19" t="s">
        <v>13</v>
      </c>
      <c r="C20" s="19" t="s">
        <v>14</v>
      </c>
      <c r="D20" s="20" t="s">
        <v>36</v>
      </c>
      <c r="E20" s="21">
        <v>105</v>
      </c>
      <c r="F20" s="39"/>
      <c r="G20" s="22">
        <f>ROUND(E20*F20,2)</f>
        <v>0</v>
      </c>
    </row>
    <row r="21" spans="1:7" ht="51" x14ac:dyDescent="0.3">
      <c r="A21" s="23"/>
      <c r="B21" s="23"/>
      <c r="C21" s="23"/>
      <c r="D21" s="24" t="s">
        <v>37</v>
      </c>
      <c r="E21" s="23"/>
      <c r="F21" s="23"/>
      <c r="G21" s="23"/>
    </row>
    <row r="22" spans="1:7" x14ac:dyDescent="0.3">
      <c r="A22" s="23"/>
      <c r="B22" s="23"/>
      <c r="C22" s="23"/>
      <c r="D22" s="25" t="s">
        <v>38</v>
      </c>
      <c r="E22" s="26">
        <v>1</v>
      </c>
      <c r="F22" s="18">
        <f>G18+G20</f>
        <v>0</v>
      </c>
      <c r="G22" s="18">
        <f>ROUND(F22*E22,2)</f>
        <v>0</v>
      </c>
    </row>
    <row r="23" spans="1:7" ht="1.05" customHeight="1" x14ac:dyDescent="0.3">
      <c r="A23" s="27"/>
      <c r="B23" s="27"/>
      <c r="C23" s="27"/>
      <c r="D23" s="28"/>
      <c r="E23" s="27"/>
      <c r="F23" s="27"/>
      <c r="G23" s="27"/>
    </row>
    <row r="24" spans="1:7" x14ac:dyDescent="0.3">
      <c r="A24" s="15" t="s">
        <v>39</v>
      </c>
      <c r="B24" s="15" t="s">
        <v>9</v>
      </c>
      <c r="C24" s="15" t="s">
        <v>10</v>
      </c>
      <c r="D24" s="16" t="s">
        <v>40</v>
      </c>
      <c r="E24" s="17">
        <f>E35</f>
        <v>1</v>
      </c>
      <c r="F24" s="18">
        <f>F35</f>
        <v>0</v>
      </c>
      <c r="G24" s="18">
        <f>G35</f>
        <v>0</v>
      </c>
    </row>
    <row r="25" spans="1:7" ht="20.399999999999999" x14ac:dyDescent="0.3">
      <c r="A25" s="19" t="s">
        <v>41</v>
      </c>
      <c r="B25" s="19" t="s">
        <v>13</v>
      </c>
      <c r="C25" s="19" t="s">
        <v>14</v>
      </c>
      <c r="D25" s="20" t="s">
        <v>42</v>
      </c>
      <c r="E25" s="21">
        <v>320.5</v>
      </c>
      <c r="F25" s="39"/>
      <c r="G25" s="22">
        <f>ROUND(E25*F25,2)</f>
        <v>0</v>
      </c>
    </row>
    <row r="26" spans="1:7" ht="132.6" x14ac:dyDescent="0.3">
      <c r="A26" s="23"/>
      <c r="B26" s="23"/>
      <c r="C26" s="23"/>
      <c r="D26" s="24" t="s">
        <v>43</v>
      </c>
      <c r="E26" s="23"/>
      <c r="F26" s="23"/>
      <c r="G26" s="23"/>
    </row>
    <row r="27" spans="1:7" ht="20.399999999999999" x14ac:dyDescent="0.3">
      <c r="A27" s="19" t="s">
        <v>44</v>
      </c>
      <c r="B27" s="19" t="s">
        <v>13</v>
      </c>
      <c r="C27" s="19" t="s">
        <v>14</v>
      </c>
      <c r="D27" s="20" t="s">
        <v>45</v>
      </c>
      <c r="E27" s="21">
        <v>320.5</v>
      </c>
      <c r="F27" s="39"/>
      <c r="G27" s="22">
        <f>ROUND(E27*F27,2)</f>
        <v>0</v>
      </c>
    </row>
    <row r="28" spans="1:7" ht="91.8" x14ac:dyDescent="0.3">
      <c r="A28" s="23"/>
      <c r="B28" s="23"/>
      <c r="C28" s="23"/>
      <c r="D28" s="24" t="s">
        <v>46</v>
      </c>
      <c r="E28" s="23"/>
      <c r="F28" s="23"/>
      <c r="G28" s="23"/>
    </row>
    <row r="29" spans="1:7" ht="20.399999999999999" x14ac:dyDescent="0.3">
      <c r="A29" s="19" t="s">
        <v>47</v>
      </c>
      <c r="B29" s="19" t="s">
        <v>13</v>
      </c>
      <c r="C29" s="19" t="s">
        <v>14</v>
      </c>
      <c r="D29" s="20" t="s">
        <v>48</v>
      </c>
      <c r="E29" s="21">
        <v>320.5</v>
      </c>
      <c r="F29" s="39"/>
      <c r="G29" s="22">
        <f>ROUND(E29*F29,2)</f>
        <v>0</v>
      </c>
    </row>
    <row r="30" spans="1:7" ht="102" x14ac:dyDescent="0.3">
      <c r="A30" s="23"/>
      <c r="B30" s="23"/>
      <c r="C30" s="23"/>
      <c r="D30" s="24" t="s">
        <v>49</v>
      </c>
      <c r="E30" s="23"/>
      <c r="F30" s="23"/>
      <c r="G30" s="23"/>
    </row>
    <row r="31" spans="1:7" ht="20.399999999999999" x14ac:dyDescent="0.3">
      <c r="A31" s="19" t="s">
        <v>50</v>
      </c>
      <c r="B31" s="19" t="s">
        <v>13</v>
      </c>
      <c r="C31" s="19" t="s">
        <v>14</v>
      </c>
      <c r="D31" s="20" t="s">
        <v>51</v>
      </c>
      <c r="E31" s="21">
        <v>86.5</v>
      </c>
      <c r="F31" s="39"/>
      <c r="G31" s="22">
        <f>ROUND(E31*F31,2)</f>
        <v>0</v>
      </c>
    </row>
    <row r="32" spans="1:7" ht="51" x14ac:dyDescent="0.3">
      <c r="A32" s="23"/>
      <c r="B32" s="23"/>
      <c r="C32" s="23"/>
      <c r="D32" s="24" t="s">
        <v>52</v>
      </c>
      <c r="E32" s="23"/>
      <c r="F32" s="23"/>
      <c r="G32" s="23"/>
    </row>
    <row r="33" spans="1:7" ht="20.399999999999999" x14ac:dyDescent="0.3">
      <c r="A33" s="19" t="s">
        <v>53</v>
      </c>
      <c r="B33" s="19" t="s">
        <v>13</v>
      </c>
      <c r="C33" s="19" t="s">
        <v>14</v>
      </c>
      <c r="D33" s="20" t="s">
        <v>54</v>
      </c>
      <c r="E33" s="21">
        <v>86.5</v>
      </c>
      <c r="F33" s="39"/>
      <c r="G33" s="22">
        <f>ROUND(E33*F33,2)</f>
        <v>0</v>
      </c>
    </row>
    <row r="34" spans="1:7" ht="51" x14ac:dyDescent="0.3">
      <c r="A34" s="23"/>
      <c r="B34" s="23"/>
      <c r="C34" s="23"/>
      <c r="D34" s="24" t="s">
        <v>55</v>
      </c>
      <c r="E34" s="23"/>
      <c r="F34" s="23"/>
      <c r="G34" s="23"/>
    </row>
    <row r="35" spans="1:7" x14ac:dyDescent="0.3">
      <c r="A35" s="23"/>
      <c r="B35" s="23"/>
      <c r="C35" s="23"/>
      <c r="D35" s="25" t="s">
        <v>56</v>
      </c>
      <c r="E35" s="26">
        <v>1</v>
      </c>
      <c r="F35" s="18">
        <f>G25+G27+G29+G31+G33</f>
        <v>0</v>
      </c>
      <c r="G35" s="18">
        <f>ROUND(F35*E35,2)</f>
        <v>0</v>
      </c>
    </row>
    <row r="36" spans="1:7" ht="1.05" customHeight="1" x14ac:dyDescent="0.3">
      <c r="A36" s="27"/>
      <c r="B36" s="27"/>
      <c r="C36" s="27"/>
      <c r="D36" s="28"/>
      <c r="E36" s="27"/>
      <c r="F36" s="27"/>
      <c r="G36" s="27"/>
    </row>
    <row r="37" spans="1:7" x14ac:dyDescent="0.3">
      <c r="A37" s="15" t="s">
        <v>57</v>
      </c>
      <c r="B37" s="15" t="s">
        <v>9</v>
      </c>
      <c r="C37" s="15" t="s">
        <v>10</v>
      </c>
      <c r="D37" s="16" t="s">
        <v>58</v>
      </c>
      <c r="E37" s="17">
        <f>E40</f>
        <v>1</v>
      </c>
      <c r="F37" s="18">
        <f>F40</f>
        <v>0</v>
      </c>
      <c r="G37" s="18">
        <f>G40</f>
        <v>0</v>
      </c>
    </row>
    <row r="38" spans="1:7" ht="20.399999999999999" x14ac:dyDescent="0.3">
      <c r="A38" s="19" t="s">
        <v>59</v>
      </c>
      <c r="B38" s="19" t="s">
        <v>13</v>
      </c>
      <c r="C38" s="19" t="s">
        <v>14</v>
      </c>
      <c r="D38" s="20" t="s">
        <v>60</v>
      </c>
      <c r="E38" s="21">
        <v>26.5</v>
      </c>
      <c r="F38" s="39"/>
      <c r="G38" s="22">
        <f>ROUND(E38*F38,2)</f>
        <v>0</v>
      </c>
    </row>
    <row r="39" spans="1:7" ht="61.2" x14ac:dyDescent="0.3">
      <c r="A39" s="23"/>
      <c r="B39" s="23"/>
      <c r="C39" s="23"/>
      <c r="D39" s="24" t="s">
        <v>61</v>
      </c>
      <c r="E39" s="23"/>
      <c r="F39" s="23"/>
      <c r="G39" s="23"/>
    </row>
    <row r="40" spans="1:7" x14ac:dyDescent="0.3">
      <c r="A40" s="23"/>
      <c r="B40" s="23"/>
      <c r="C40" s="23"/>
      <c r="D40" s="25" t="s">
        <v>62</v>
      </c>
      <c r="E40" s="26">
        <v>1</v>
      </c>
      <c r="F40" s="18">
        <f>G38</f>
        <v>0</v>
      </c>
      <c r="G40" s="18">
        <f>ROUND(F40*E40,2)</f>
        <v>0</v>
      </c>
    </row>
    <row r="41" spans="1:7" ht="1.05" customHeight="1" x14ac:dyDescent="0.3">
      <c r="A41" s="27"/>
      <c r="B41" s="27"/>
      <c r="C41" s="27"/>
      <c r="D41" s="28"/>
      <c r="E41" s="27"/>
      <c r="F41" s="27"/>
      <c r="G41" s="27"/>
    </row>
    <row r="42" spans="1:7" x14ac:dyDescent="0.3">
      <c r="A42" s="15" t="s">
        <v>63</v>
      </c>
      <c r="B42" s="15" t="s">
        <v>9</v>
      </c>
      <c r="C42" s="15" t="s">
        <v>10</v>
      </c>
      <c r="D42" s="16" t="s">
        <v>64</v>
      </c>
      <c r="E42" s="17">
        <f>E47</f>
        <v>1</v>
      </c>
      <c r="F42" s="18">
        <f>F47</f>
        <v>0</v>
      </c>
      <c r="G42" s="18">
        <f>G47</f>
        <v>0</v>
      </c>
    </row>
    <row r="43" spans="1:7" ht="20.399999999999999" x14ac:dyDescent="0.3">
      <c r="A43" s="19" t="s">
        <v>65</v>
      </c>
      <c r="B43" s="19" t="s">
        <v>13</v>
      </c>
      <c r="C43" s="19" t="s">
        <v>67</v>
      </c>
      <c r="D43" s="20" t="s">
        <v>66</v>
      </c>
      <c r="E43" s="21">
        <v>105</v>
      </c>
      <c r="F43" s="39"/>
      <c r="G43" s="22">
        <f>ROUND(E43*F43,2)</f>
        <v>0</v>
      </c>
    </row>
    <row r="44" spans="1:7" ht="51" x14ac:dyDescent="0.3">
      <c r="A44" s="23"/>
      <c r="B44" s="23"/>
      <c r="C44" s="23"/>
      <c r="D44" s="24" t="s">
        <v>68</v>
      </c>
      <c r="E44" s="23"/>
      <c r="F44" s="23"/>
      <c r="G44" s="23"/>
    </row>
    <row r="45" spans="1:7" x14ac:dyDescent="0.3">
      <c r="A45" s="19" t="s">
        <v>69</v>
      </c>
      <c r="B45" s="19" t="s">
        <v>13</v>
      </c>
      <c r="C45" s="19" t="s">
        <v>71</v>
      </c>
      <c r="D45" s="20" t="s">
        <v>70</v>
      </c>
      <c r="E45" s="21">
        <v>75</v>
      </c>
      <c r="F45" s="39"/>
      <c r="G45" s="22">
        <f>ROUND(E45*F45,2)</f>
        <v>0</v>
      </c>
    </row>
    <row r="46" spans="1:7" ht="61.2" x14ac:dyDescent="0.3">
      <c r="A46" s="23"/>
      <c r="B46" s="23"/>
      <c r="C46" s="23"/>
      <c r="D46" s="24" t="s">
        <v>72</v>
      </c>
      <c r="E46" s="23"/>
      <c r="F46" s="23"/>
      <c r="G46" s="23"/>
    </row>
    <row r="47" spans="1:7" x14ac:dyDescent="0.3">
      <c r="A47" s="23"/>
      <c r="B47" s="23"/>
      <c r="C47" s="23"/>
      <c r="D47" s="25" t="s">
        <v>73</v>
      </c>
      <c r="E47" s="26">
        <v>1</v>
      </c>
      <c r="F47" s="18">
        <f>G43+G45</f>
        <v>0</v>
      </c>
      <c r="G47" s="18">
        <f>ROUND(F47*E47,2)</f>
        <v>0</v>
      </c>
    </row>
    <row r="48" spans="1:7" ht="1.05" customHeight="1" x14ac:dyDescent="0.3">
      <c r="A48" s="27"/>
      <c r="B48" s="27"/>
      <c r="C48" s="27"/>
      <c r="D48" s="28"/>
      <c r="E48" s="27"/>
      <c r="F48" s="27"/>
      <c r="G48" s="27"/>
    </row>
    <row r="49" spans="1:7" x14ac:dyDescent="0.3">
      <c r="A49" s="15" t="s">
        <v>74</v>
      </c>
      <c r="B49" s="15" t="s">
        <v>9</v>
      </c>
      <c r="C49" s="15" t="s">
        <v>10</v>
      </c>
      <c r="D49" s="16" t="s">
        <v>75</v>
      </c>
      <c r="E49" s="17">
        <f>E54</f>
        <v>1</v>
      </c>
      <c r="F49" s="18">
        <f>F54</f>
        <v>0</v>
      </c>
      <c r="G49" s="18">
        <f>G54</f>
        <v>0</v>
      </c>
    </row>
    <row r="50" spans="1:7" ht="20.399999999999999" x14ac:dyDescent="0.3">
      <c r="A50" s="19" t="s">
        <v>76</v>
      </c>
      <c r="B50" s="19" t="s">
        <v>13</v>
      </c>
      <c r="C50" s="19" t="s">
        <v>14</v>
      </c>
      <c r="D50" s="20" t="s">
        <v>77</v>
      </c>
      <c r="E50" s="21">
        <v>432</v>
      </c>
      <c r="F50" s="39"/>
      <c r="G50" s="22">
        <f>ROUND(E50*F50,2)</f>
        <v>0</v>
      </c>
    </row>
    <row r="51" spans="1:7" ht="112.2" x14ac:dyDescent="0.3">
      <c r="A51" s="23"/>
      <c r="B51" s="23"/>
      <c r="C51" s="23"/>
      <c r="D51" s="24" t="s">
        <v>78</v>
      </c>
      <c r="E51" s="23"/>
      <c r="F51" s="23"/>
      <c r="G51" s="23"/>
    </row>
    <row r="52" spans="1:7" ht="20.399999999999999" x14ac:dyDescent="0.3">
      <c r="A52" s="19" t="s">
        <v>79</v>
      </c>
      <c r="B52" s="19" t="s">
        <v>13</v>
      </c>
      <c r="C52" s="19" t="s">
        <v>14</v>
      </c>
      <c r="D52" s="20" t="s">
        <v>80</v>
      </c>
      <c r="E52" s="21">
        <v>105</v>
      </c>
      <c r="F52" s="39"/>
      <c r="G52" s="22">
        <f>ROUND(E52*F52,2)</f>
        <v>0</v>
      </c>
    </row>
    <row r="53" spans="1:7" ht="163.19999999999999" x14ac:dyDescent="0.3">
      <c r="A53" s="23"/>
      <c r="B53" s="23"/>
      <c r="C53" s="23"/>
      <c r="D53" s="24" t="s">
        <v>81</v>
      </c>
      <c r="E53" s="23"/>
      <c r="F53" s="23"/>
      <c r="G53" s="23"/>
    </row>
    <row r="54" spans="1:7" x14ac:dyDescent="0.3">
      <c r="A54" s="23"/>
      <c r="B54" s="23"/>
      <c r="C54" s="23"/>
      <c r="D54" s="25" t="s">
        <v>82</v>
      </c>
      <c r="E54" s="26">
        <v>1</v>
      </c>
      <c r="F54" s="18">
        <f>G50+G52</f>
        <v>0</v>
      </c>
      <c r="G54" s="18">
        <f>ROUND(F54*E54,2)</f>
        <v>0</v>
      </c>
    </row>
    <row r="55" spans="1:7" ht="1.05" customHeight="1" x14ac:dyDescent="0.3">
      <c r="A55" s="27"/>
      <c r="B55" s="27"/>
      <c r="C55" s="27"/>
      <c r="D55" s="28"/>
      <c r="E55" s="27"/>
      <c r="F55" s="27"/>
      <c r="G55" s="27"/>
    </row>
    <row r="56" spans="1:7" x14ac:dyDescent="0.3">
      <c r="A56" s="15" t="s">
        <v>83</v>
      </c>
      <c r="B56" s="15" t="s">
        <v>9</v>
      </c>
      <c r="C56" s="15" t="s">
        <v>10</v>
      </c>
      <c r="D56" s="16" t="s">
        <v>84</v>
      </c>
      <c r="E56" s="17">
        <f>E61</f>
        <v>1</v>
      </c>
      <c r="F56" s="18">
        <f>F61</f>
        <v>0</v>
      </c>
      <c r="G56" s="18">
        <f>G61</f>
        <v>0</v>
      </c>
    </row>
    <row r="57" spans="1:7" x14ac:dyDescent="0.3">
      <c r="A57" s="19" t="s">
        <v>85</v>
      </c>
      <c r="B57" s="19" t="s">
        <v>13</v>
      </c>
      <c r="C57" s="19" t="s">
        <v>87</v>
      </c>
      <c r="D57" s="20" t="s">
        <v>86</v>
      </c>
      <c r="E57" s="21">
        <v>1</v>
      </c>
      <c r="F57" s="39"/>
      <c r="G57" s="22">
        <f>ROUND(E57*F57,2)</f>
        <v>0</v>
      </c>
    </row>
    <row r="58" spans="1:7" ht="153" x14ac:dyDescent="0.3">
      <c r="A58" s="23"/>
      <c r="B58" s="23"/>
      <c r="C58" s="23"/>
      <c r="D58" s="24" t="s">
        <v>88</v>
      </c>
      <c r="E58" s="23"/>
      <c r="F58" s="23"/>
      <c r="G58" s="23"/>
    </row>
    <row r="59" spans="1:7" x14ac:dyDescent="0.3">
      <c r="A59" s="19" t="s">
        <v>89</v>
      </c>
      <c r="B59" s="19" t="s">
        <v>13</v>
      </c>
      <c r="C59" s="19" t="s">
        <v>87</v>
      </c>
      <c r="D59" s="20" t="s">
        <v>90</v>
      </c>
      <c r="E59" s="21">
        <v>1</v>
      </c>
      <c r="F59" s="39"/>
      <c r="G59" s="22">
        <f>ROUND(E59*F59,2)</f>
        <v>0</v>
      </c>
    </row>
    <row r="60" spans="1:7" ht="153" x14ac:dyDescent="0.3">
      <c r="A60" s="23"/>
      <c r="B60" s="23"/>
      <c r="C60" s="23"/>
      <c r="D60" s="24" t="s">
        <v>91</v>
      </c>
      <c r="E60" s="23"/>
      <c r="F60" s="23"/>
      <c r="G60" s="23"/>
    </row>
    <row r="61" spans="1:7" x14ac:dyDescent="0.3">
      <c r="A61" s="23"/>
      <c r="B61" s="23"/>
      <c r="C61" s="23"/>
      <c r="D61" s="25" t="s">
        <v>92</v>
      </c>
      <c r="E61" s="26">
        <v>1</v>
      </c>
      <c r="F61" s="18">
        <f>G57+G59</f>
        <v>0</v>
      </c>
      <c r="G61" s="18">
        <f>ROUND(F61*E61,2)</f>
        <v>0</v>
      </c>
    </row>
    <row r="62" spans="1:7" ht="1.05" customHeight="1" x14ac:dyDescent="0.3">
      <c r="A62" s="27"/>
      <c r="B62" s="27"/>
      <c r="C62" s="27"/>
      <c r="D62" s="28"/>
      <c r="E62" s="27"/>
      <c r="F62" s="27"/>
      <c r="G62" s="27"/>
    </row>
    <row r="63" spans="1:7" x14ac:dyDescent="0.3">
      <c r="A63" s="15" t="s">
        <v>93</v>
      </c>
      <c r="B63" s="15" t="s">
        <v>9</v>
      </c>
      <c r="C63" s="15" t="s">
        <v>10</v>
      </c>
      <c r="D63" s="16" t="s">
        <v>94</v>
      </c>
      <c r="E63" s="17">
        <f>E70</f>
        <v>1</v>
      </c>
      <c r="F63" s="18">
        <f>F70</f>
        <v>0</v>
      </c>
      <c r="G63" s="18">
        <f>G70</f>
        <v>0</v>
      </c>
    </row>
    <row r="64" spans="1:7" ht="20.399999999999999" x14ac:dyDescent="0.3">
      <c r="A64" s="19" t="s">
        <v>95</v>
      </c>
      <c r="B64" s="19" t="s">
        <v>13</v>
      </c>
      <c r="C64" s="19" t="s">
        <v>97</v>
      </c>
      <c r="D64" s="20" t="s">
        <v>96</v>
      </c>
      <c r="E64" s="21">
        <v>14.23</v>
      </c>
      <c r="F64" s="39"/>
      <c r="G64" s="22">
        <f>ROUND(E64*F64,2)</f>
        <v>0</v>
      </c>
    </row>
    <row r="65" spans="1:7" ht="61.2" x14ac:dyDescent="0.3">
      <c r="A65" s="23"/>
      <c r="B65" s="23"/>
      <c r="C65" s="23"/>
      <c r="D65" s="24" t="s">
        <v>98</v>
      </c>
      <c r="E65" s="23"/>
      <c r="F65" s="23"/>
      <c r="G65" s="23"/>
    </row>
    <row r="66" spans="1:7" ht="20.399999999999999" x14ac:dyDescent="0.3">
      <c r="A66" s="19" t="s">
        <v>99</v>
      </c>
      <c r="B66" s="19" t="s">
        <v>13</v>
      </c>
      <c r="C66" s="19" t="s">
        <v>87</v>
      </c>
      <c r="D66" s="20" t="s">
        <v>100</v>
      </c>
      <c r="E66" s="21">
        <v>14.23</v>
      </c>
      <c r="F66" s="39"/>
      <c r="G66" s="22">
        <f>ROUND(E66*F66,2)</f>
        <v>0</v>
      </c>
    </row>
    <row r="67" spans="1:7" ht="163.19999999999999" x14ac:dyDescent="0.3">
      <c r="A67" s="23"/>
      <c r="B67" s="23"/>
      <c r="C67" s="23"/>
      <c r="D67" s="24" t="s">
        <v>101</v>
      </c>
      <c r="E67" s="23"/>
      <c r="F67" s="23"/>
      <c r="G67" s="23"/>
    </row>
    <row r="68" spans="1:7" ht="20.399999999999999" x14ac:dyDescent="0.3">
      <c r="A68" s="19" t="s">
        <v>102</v>
      </c>
      <c r="B68" s="19" t="s">
        <v>13</v>
      </c>
      <c r="C68" s="19" t="s">
        <v>97</v>
      </c>
      <c r="D68" s="20" t="s">
        <v>103</v>
      </c>
      <c r="E68" s="21">
        <v>14.23</v>
      </c>
      <c r="F68" s="39"/>
      <c r="G68" s="22">
        <f>ROUND(E68*F68,2)</f>
        <v>0</v>
      </c>
    </row>
    <row r="69" spans="1:7" ht="81.599999999999994" x14ac:dyDescent="0.3">
      <c r="A69" s="23"/>
      <c r="B69" s="23"/>
      <c r="C69" s="23"/>
      <c r="D69" s="24" t="s">
        <v>104</v>
      </c>
      <c r="E69" s="23"/>
      <c r="F69" s="23"/>
      <c r="G69" s="23"/>
    </row>
    <row r="70" spans="1:7" x14ac:dyDescent="0.3">
      <c r="A70" s="23"/>
      <c r="B70" s="23"/>
      <c r="C70" s="23"/>
      <c r="D70" s="25" t="s">
        <v>105</v>
      </c>
      <c r="E70" s="26">
        <v>1</v>
      </c>
      <c r="F70" s="18">
        <f>G64+G66+G68</f>
        <v>0</v>
      </c>
      <c r="G70" s="18">
        <f>ROUND(F70*E70,2)</f>
        <v>0</v>
      </c>
    </row>
    <row r="71" spans="1:7" ht="1.05" customHeight="1" x14ac:dyDescent="0.3">
      <c r="A71" s="27"/>
      <c r="B71" s="27"/>
      <c r="C71" s="27"/>
      <c r="D71" s="28"/>
      <c r="E71" s="27"/>
      <c r="F71" s="27"/>
      <c r="G71" s="27"/>
    </row>
    <row r="72" spans="1:7" x14ac:dyDescent="0.3">
      <c r="A72" s="15" t="s">
        <v>106</v>
      </c>
      <c r="B72" s="15" t="s">
        <v>9</v>
      </c>
      <c r="C72" s="15" t="s">
        <v>10</v>
      </c>
      <c r="D72" s="16" t="s">
        <v>107</v>
      </c>
      <c r="E72" s="17">
        <f>E123</f>
        <v>1</v>
      </c>
      <c r="F72" s="18">
        <f>F123</f>
        <v>0</v>
      </c>
      <c r="G72" s="18">
        <f>G123</f>
        <v>0</v>
      </c>
    </row>
    <row r="73" spans="1:7" x14ac:dyDescent="0.3">
      <c r="A73" s="19" t="s">
        <v>108</v>
      </c>
      <c r="B73" s="19" t="s">
        <v>13</v>
      </c>
      <c r="C73" s="19" t="s">
        <v>87</v>
      </c>
      <c r="D73" s="20" t="s">
        <v>109</v>
      </c>
      <c r="E73" s="21">
        <v>3</v>
      </c>
      <c r="F73" s="39"/>
      <c r="G73" s="22">
        <f>ROUND(E73*F73,2)</f>
        <v>0</v>
      </c>
    </row>
    <row r="74" spans="1:7" ht="61.2" x14ac:dyDescent="0.3">
      <c r="A74" s="23"/>
      <c r="B74" s="23"/>
      <c r="C74" s="23"/>
      <c r="D74" s="24" t="s">
        <v>110</v>
      </c>
      <c r="E74" s="23"/>
      <c r="F74" s="23"/>
      <c r="G74" s="23"/>
    </row>
    <row r="75" spans="1:7" x14ac:dyDescent="0.3">
      <c r="A75" s="19" t="s">
        <v>111</v>
      </c>
      <c r="B75" s="19" t="s">
        <v>13</v>
      </c>
      <c r="C75" s="19" t="s">
        <v>87</v>
      </c>
      <c r="D75" s="20" t="s">
        <v>112</v>
      </c>
      <c r="E75" s="21">
        <v>3</v>
      </c>
      <c r="F75" s="39"/>
      <c r="G75" s="22">
        <f>ROUND(E75*F75,2)</f>
        <v>0</v>
      </c>
    </row>
    <row r="76" spans="1:7" ht="61.2" x14ac:dyDescent="0.3">
      <c r="A76" s="23"/>
      <c r="B76" s="23"/>
      <c r="C76" s="23"/>
      <c r="D76" s="24" t="s">
        <v>113</v>
      </c>
      <c r="E76" s="23"/>
      <c r="F76" s="23"/>
      <c r="G76" s="23"/>
    </row>
    <row r="77" spans="1:7" x14ac:dyDescent="0.3">
      <c r="A77" s="19" t="s">
        <v>114</v>
      </c>
      <c r="B77" s="19" t="s">
        <v>13</v>
      </c>
      <c r="C77" s="19" t="s">
        <v>87</v>
      </c>
      <c r="D77" s="20" t="s">
        <v>115</v>
      </c>
      <c r="E77" s="21">
        <v>2</v>
      </c>
      <c r="F77" s="39"/>
      <c r="G77" s="22">
        <f>ROUND(E77*F77,2)</f>
        <v>0</v>
      </c>
    </row>
    <row r="78" spans="1:7" ht="132.6" x14ac:dyDescent="0.3">
      <c r="A78" s="23"/>
      <c r="B78" s="23"/>
      <c r="C78" s="23"/>
      <c r="D78" s="24" t="s">
        <v>116</v>
      </c>
      <c r="E78" s="23"/>
      <c r="F78" s="23"/>
      <c r="G78" s="23"/>
    </row>
    <row r="79" spans="1:7" x14ac:dyDescent="0.3">
      <c r="A79" s="19" t="s">
        <v>117</v>
      </c>
      <c r="B79" s="19" t="s">
        <v>13</v>
      </c>
      <c r="C79" s="19" t="s">
        <v>87</v>
      </c>
      <c r="D79" s="20" t="s">
        <v>118</v>
      </c>
      <c r="E79" s="21">
        <v>2</v>
      </c>
      <c r="F79" s="39"/>
      <c r="G79" s="22">
        <f>ROUND(E79*F79,2)</f>
        <v>0</v>
      </c>
    </row>
    <row r="80" spans="1:7" ht="112.2" x14ac:dyDescent="0.3">
      <c r="A80" s="23"/>
      <c r="B80" s="23"/>
      <c r="C80" s="23"/>
      <c r="D80" s="24" t="s">
        <v>119</v>
      </c>
      <c r="E80" s="23"/>
      <c r="F80" s="23"/>
      <c r="G80" s="23"/>
    </row>
    <row r="81" spans="1:7" x14ac:dyDescent="0.3">
      <c r="A81" s="19" t="s">
        <v>120</v>
      </c>
      <c r="B81" s="19" t="s">
        <v>13</v>
      </c>
      <c r="C81" s="19" t="s">
        <v>87</v>
      </c>
      <c r="D81" s="20" t="s">
        <v>121</v>
      </c>
      <c r="E81" s="21">
        <v>3</v>
      </c>
      <c r="F81" s="39"/>
      <c r="G81" s="22">
        <f>ROUND(E81*F81,2)</f>
        <v>0</v>
      </c>
    </row>
    <row r="82" spans="1:7" ht="81.599999999999994" x14ac:dyDescent="0.3">
      <c r="A82" s="23"/>
      <c r="B82" s="23"/>
      <c r="C82" s="23"/>
      <c r="D82" s="24" t="s">
        <v>122</v>
      </c>
      <c r="E82" s="23"/>
      <c r="F82" s="23"/>
      <c r="G82" s="23"/>
    </row>
    <row r="83" spans="1:7" x14ac:dyDescent="0.3">
      <c r="A83" s="19" t="s">
        <v>123</v>
      </c>
      <c r="B83" s="19" t="s">
        <v>13</v>
      </c>
      <c r="C83" s="19" t="s">
        <v>87</v>
      </c>
      <c r="D83" s="20" t="s">
        <v>124</v>
      </c>
      <c r="E83" s="21">
        <v>3</v>
      </c>
      <c r="F83" s="39"/>
      <c r="G83" s="22">
        <f>ROUND(E83*F83,2)</f>
        <v>0</v>
      </c>
    </row>
    <row r="84" spans="1:7" ht="71.400000000000006" x14ac:dyDescent="0.3">
      <c r="A84" s="23"/>
      <c r="B84" s="23"/>
      <c r="C84" s="23"/>
      <c r="D84" s="24" t="s">
        <v>125</v>
      </c>
      <c r="E84" s="23"/>
      <c r="F84" s="23"/>
      <c r="G84" s="23"/>
    </row>
    <row r="85" spans="1:7" x14ac:dyDescent="0.3">
      <c r="A85" s="19" t="s">
        <v>126</v>
      </c>
      <c r="B85" s="19" t="s">
        <v>13</v>
      </c>
      <c r="C85" s="19" t="s">
        <v>87</v>
      </c>
      <c r="D85" s="20" t="s">
        <v>127</v>
      </c>
      <c r="E85" s="21">
        <v>6</v>
      </c>
      <c r="F85" s="39"/>
      <c r="G85" s="22">
        <f>ROUND(E85*F85,2)</f>
        <v>0</v>
      </c>
    </row>
    <row r="86" spans="1:7" ht="61.2" x14ac:dyDescent="0.3">
      <c r="A86" s="23"/>
      <c r="B86" s="23"/>
      <c r="C86" s="23"/>
      <c r="D86" s="24" t="s">
        <v>128</v>
      </c>
      <c r="E86" s="23"/>
      <c r="F86" s="23"/>
      <c r="G86" s="23"/>
    </row>
    <row r="87" spans="1:7" x14ac:dyDescent="0.3">
      <c r="A87" s="19" t="s">
        <v>129</v>
      </c>
      <c r="B87" s="19" t="s">
        <v>13</v>
      </c>
      <c r="C87" s="19" t="s">
        <v>87</v>
      </c>
      <c r="D87" s="20" t="s">
        <v>130</v>
      </c>
      <c r="E87" s="21">
        <v>6</v>
      </c>
      <c r="F87" s="39"/>
      <c r="G87" s="22">
        <f>ROUND(E87*F87,2)</f>
        <v>0</v>
      </c>
    </row>
    <row r="88" spans="1:7" ht="61.2" x14ac:dyDescent="0.3">
      <c r="A88" s="23"/>
      <c r="B88" s="23"/>
      <c r="C88" s="23"/>
      <c r="D88" s="24" t="s">
        <v>131</v>
      </c>
      <c r="E88" s="23"/>
      <c r="F88" s="23"/>
      <c r="G88" s="23"/>
    </row>
    <row r="89" spans="1:7" ht="20.399999999999999" x14ac:dyDescent="0.3">
      <c r="A89" s="19" t="s">
        <v>132</v>
      </c>
      <c r="B89" s="19" t="s">
        <v>13</v>
      </c>
      <c r="C89" s="19" t="s">
        <v>87</v>
      </c>
      <c r="D89" s="20" t="s">
        <v>133</v>
      </c>
      <c r="E89" s="21">
        <v>6</v>
      </c>
      <c r="F89" s="39"/>
      <c r="G89" s="22">
        <f>ROUND(E89*F89,2)</f>
        <v>0</v>
      </c>
    </row>
    <row r="90" spans="1:7" ht="81.599999999999994" x14ac:dyDescent="0.3">
      <c r="A90" s="23"/>
      <c r="B90" s="23"/>
      <c r="C90" s="23"/>
      <c r="D90" s="24" t="s">
        <v>134</v>
      </c>
      <c r="E90" s="23"/>
      <c r="F90" s="23"/>
      <c r="G90" s="23"/>
    </row>
    <row r="91" spans="1:7" x14ac:dyDescent="0.3">
      <c r="A91" s="19" t="s">
        <v>135</v>
      </c>
      <c r="B91" s="19" t="s">
        <v>13</v>
      </c>
      <c r="C91" s="19" t="s">
        <v>87</v>
      </c>
      <c r="D91" s="20" t="s">
        <v>136</v>
      </c>
      <c r="E91" s="21">
        <v>6</v>
      </c>
      <c r="F91" s="39"/>
      <c r="G91" s="22">
        <f>ROUND(E91*F91,2)</f>
        <v>0</v>
      </c>
    </row>
    <row r="92" spans="1:7" ht="61.2" x14ac:dyDescent="0.3">
      <c r="A92" s="23"/>
      <c r="B92" s="23"/>
      <c r="C92" s="23"/>
      <c r="D92" s="24" t="s">
        <v>137</v>
      </c>
      <c r="E92" s="23"/>
      <c r="F92" s="23"/>
      <c r="G92" s="23"/>
    </row>
    <row r="93" spans="1:7" x14ac:dyDescent="0.3">
      <c r="A93" s="19" t="s">
        <v>138</v>
      </c>
      <c r="B93" s="19" t="s">
        <v>13</v>
      </c>
      <c r="C93" s="19" t="s">
        <v>87</v>
      </c>
      <c r="D93" s="20" t="s">
        <v>139</v>
      </c>
      <c r="E93" s="21">
        <v>6</v>
      </c>
      <c r="F93" s="39"/>
      <c r="G93" s="22">
        <f>ROUND(E93*F93,2)</f>
        <v>0</v>
      </c>
    </row>
    <row r="94" spans="1:7" ht="61.2" x14ac:dyDescent="0.3">
      <c r="A94" s="23"/>
      <c r="B94" s="23"/>
      <c r="C94" s="23"/>
      <c r="D94" s="24" t="s">
        <v>140</v>
      </c>
      <c r="E94" s="23"/>
      <c r="F94" s="23"/>
      <c r="G94" s="23"/>
    </row>
    <row r="95" spans="1:7" x14ac:dyDescent="0.3">
      <c r="A95" s="19" t="s">
        <v>141</v>
      </c>
      <c r="B95" s="19" t="s">
        <v>13</v>
      </c>
      <c r="C95" s="19" t="s">
        <v>87</v>
      </c>
      <c r="D95" s="20" t="s">
        <v>142</v>
      </c>
      <c r="E95" s="21">
        <v>6</v>
      </c>
      <c r="F95" s="39"/>
      <c r="G95" s="22">
        <f>ROUND(E95*F95,2)</f>
        <v>0</v>
      </c>
    </row>
    <row r="96" spans="1:7" ht="71.400000000000006" x14ac:dyDescent="0.3">
      <c r="A96" s="23"/>
      <c r="B96" s="23"/>
      <c r="C96" s="23"/>
      <c r="D96" s="24" t="s">
        <v>143</v>
      </c>
      <c r="E96" s="23"/>
      <c r="F96" s="23"/>
      <c r="G96" s="23"/>
    </row>
    <row r="97" spans="1:7" x14ac:dyDescent="0.3">
      <c r="A97" s="19" t="s">
        <v>144</v>
      </c>
      <c r="B97" s="19" t="s">
        <v>13</v>
      </c>
      <c r="C97" s="19" t="s">
        <v>87</v>
      </c>
      <c r="D97" s="20" t="s">
        <v>145</v>
      </c>
      <c r="E97" s="21">
        <v>6</v>
      </c>
      <c r="F97" s="39"/>
      <c r="G97" s="22">
        <f>ROUND(E97*F97,2)</f>
        <v>0</v>
      </c>
    </row>
    <row r="98" spans="1:7" ht="61.2" x14ac:dyDescent="0.3">
      <c r="A98" s="23"/>
      <c r="B98" s="23"/>
      <c r="C98" s="23"/>
      <c r="D98" s="24" t="s">
        <v>146</v>
      </c>
      <c r="E98" s="23"/>
      <c r="F98" s="23"/>
      <c r="G98" s="23"/>
    </row>
    <row r="99" spans="1:7" x14ac:dyDescent="0.3">
      <c r="A99" s="19" t="s">
        <v>147</v>
      </c>
      <c r="B99" s="19" t="s">
        <v>13</v>
      </c>
      <c r="C99" s="19" t="s">
        <v>87</v>
      </c>
      <c r="D99" s="20" t="s">
        <v>148</v>
      </c>
      <c r="E99" s="21">
        <v>6</v>
      </c>
      <c r="F99" s="39"/>
      <c r="G99" s="22">
        <f>ROUND(E99*F99,2)</f>
        <v>0</v>
      </c>
    </row>
    <row r="100" spans="1:7" ht="71.400000000000006" x14ac:dyDescent="0.3">
      <c r="A100" s="23"/>
      <c r="B100" s="23"/>
      <c r="C100" s="23"/>
      <c r="D100" s="24" t="s">
        <v>149</v>
      </c>
      <c r="E100" s="23"/>
      <c r="F100" s="23"/>
      <c r="G100" s="23"/>
    </row>
    <row r="101" spans="1:7" x14ac:dyDescent="0.3">
      <c r="A101" s="19" t="s">
        <v>150</v>
      </c>
      <c r="B101" s="19" t="s">
        <v>13</v>
      </c>
      <c r="C101" s="19" t="s">
        <v>87</v>
      </c>
      <c r="D101" s="20" t="s">
        <v>151</v>
      </c>
      <c r="E101" s="21">
        <v>1</v>
      </c>
      <c r="F101" s="39"/>
      <c r="G101" s="22">
        <f>ROUND(E101*F101,2)</f>
        <v>0</v>
      </c>
    </row>
    <row r="102" spans="1:7" ht="81.599999999999994" x14ac:dyDescent="0.3">
      <c r="A102" s="23"/>
      <c r="B102" s="23"/>
      <c r="C102" s="23"/>
      <c r="D102" s="24" t="s">
        <v>152</v>
      </c>
      <c r="E102" s="23"/>
      <c r="F102" s="23"/>
      <c r="G102" s="23"/>
    </row>
    <row r="103" spans="1:7" x14ac:dyDescent="0.3">
      <c r="A103" s="19" t="s">
        <v>153</v>
      </c>
      <c r="B103" s="19" t="s">
        <v>13</v>
      </c>
      <c r="C103" s="19" t="s">
        <v>87</v>
      </c>
      <c r="D103" s="20" t="s">
        <v>154</v>
      </c>
      <c r="E103" s="21">
        <v>1</v>
      </c>
      <c r="F103" s="39"/>
      <c r="G103" s="22">
        <f>ROUND(E103*F103,2)</f>
        <v>0</v>
      </c>
    </row>
    <row r="104" spans="1:7" ht="81.599999999999994" x14ac:dyDescent="0.3">
      <c r="A104" s="23"/>
      <c r="B104" s="23"/>
      <c r="C104" s="23"/>
      <c r="D104" s="24" t="s">
        <v>155</v>
      </c>
      <c r="E104" s="23"/>
      <c r="F104" s="23"/>
      <c r="G104" s="23"/>
    </row>
    <row r="105" spans="1:7" x14ac:dyDescent="0.3">
      <c r="A105" s="19" t="s">
        <v>156</v>
      </c>
      <c r="B105" s="19" t="s">
        <v>13</v>
      </c>
      <c r="C105" s="19" t="s">
        <v>87</v>
      </c>
      <c r="D105" s="20" t="s">
        <v>157</v>
      </c>
      <c r="E105" s="21">
        <v>6</v>
      </c>
      <c r="F105" s="39"/>
      <c r="G105" s="22">
        <f>ROUND(E105*F105,2)</f>
        <v>0</v>
      </c>
    </row>
    <row r="106" spans="1:7" ht="71.400000000000006" x14ac:dyDescent="0.3">
      <c r="A106" s="23"/>
      <c r="B106" s="23"/>
      <c r="C106" s="23"/>
      <c r="D106" s="24" t="s">
        <v>158</v>
      </c>
      <c r="E106" s="23"/>
      <c r="F106" s="23"/>
      <c r="G106" s="23"/>
    </row>
    <row r="107" spans="1:7" x14ac:dyDescent="0.3">
      <c r="A107" s="19" t="s">
        <v>159</v>
      </c>
      <c r="B107" s="19" t="s">
        <v>13</v>
      </c>
      <c r="C107" s="19" t="s">
        <v>87</v>
      </c>
      <c r="D107" s="20" t="s">
        <v>160</v>
      </c>
      <c r="E107" s="21">
        <v>6</v>
      </c>
      <c r="F107" s="39"/>
      <c r="G107" s="22">
        <f>ROUND(E107*F107,2)</f>
        <v>0</v>
      </c>
    </row>
    <row r="108" spans="1:7" ht="71.400000000000006" x14ac:dyDescent="0.3">
      <c r="A108" s="23"/>
      <c r="B108" s="23"/>
      <c r="C108" s="23"/>
      <c r="D108" s="24" t="s">
        <v>161</v>
      </c>
      <c r="E108" s="23"/>
      <c r="F108" s="23"/>
      <c r="G108" s="23"/>
    </row>
    <row r="109" spans="1:7" x14ac:dyDescent="0.3">
      <c r="A109" s="19" t="s">
        <v>162</v>
      </c>
      <c r="B109" s="19" t="s">
        <v>13</v>
      </c>
      <c r="C109" s="19" t="s">
        <v>87</v>
      </c>
      <c r="D109" s="20" t="s">
        <v>163</v>
      </c>
      <c r="E109" s="21">
        <v>6</v>
      </c>
      <c r="F109" s="39"/>
      <c r="G109" s="22">
        <f>ROUND(E109*F109,2)</f>
        <v>0</v>
      </c>
    </row>
    <row r="110" spans="1:7" ht="61.2" x14ac:dyDescent="0.3">
      <c r="A110" s="23"/>
      <c r="B110" s="23"/>
      <c r="C110" s="23"/>
      <c r="D110" s="24" t="s">
        <v>164</v>
      </c>
      <c r="E110" s="23"/>
      <c r="F110" s="23"/>
      <c r="G110" s="23"/>
    </row>
    <row r="111" spans="1:7" x14ac:dyDescent="0.3">
      <c r="A111" s="19" t="s">
        <v>165</v>
      </c>
      <c r="B111" s="19" t="s">
        <v>13</v>
      </c>
      <c r="C111" s="19" t="s">
        <v>87</v>
      </c>
      <c r="D111" s="20" t="s">
        <v>166</v>
      </c>
      <c r="E111" s="21">
        <v>50</v>
      </c>
      <c r="F111" s="39"/>
      <c r="G111" s="22">
        <f>ROUND(E111*F111,2)</f>
        <v>0</v>
      </c>
    </row>
    <row r="112" spans="1:7" ht="71.400000000000006" x14ac:dyDescent="0.3">
      <c r="A112" s="23"/>
      <c r="B112" s="23"/>
      <c r="C112" s="23"/>
      <c r="D112" s="24" t="s">
        <v>167</v>
      </c>
      <c r="E112" s="23"/>
      <c r="F112" s="23"/>
      <c r="G112" s="23"/>
    </row>
    <row r="113" spans="1:7" x14ac:dyDescent="0.3">
      <c r="A113" s="19" t="s">
        <v>168</v>
      </c>
      <c r="B113" s="19" t="s">
        <v>13</v>
      </c>
      <c r="C113" s="19" t="s">
        <v>87</v>
      </c>
      <c r="D113" s="20" t="s">
        <v>169</v>
      </c>
      <c r="E113" s="21">
        <v>6</v>
      </c>
      <c r="F113" s="39"/>
      <c r="G113" s="22">
        <f>ROUND(E113*F113,2)</f>
        <v>0</v>
      </c>
    </row>
    <row r="114" spans="1:7" ht="71.400000000000006" x14ac:dyDescent="0.3">
      <c r="A114" s="23"/>
      <c r="B114" s="23"/>
      <c r="C114" s="23"/>
      <c r="D114" s="24" t="s">
        <v>170</v>
      </c>
      <c r="E114" s="23"/>
      <c r="F114" s="23"/>
      <c r="G114" s="23"/>
    </row>
    <row r="115" spans="1:7" ht="28.2" customHeight="1" x14ac:dyDescent="0.3">
      <c r="A115" s="19" t="s">
        <v>171</v>
      </c>
      <c r="B115" s="19" t="s">
        <v>13</v>
      </c>
      <c r="C115" s="19" t="s">
        <v>87</v>
      </c>
      <c r="D115" s="20" t="s">
        <v>172</v>
      </c>
      <c r="E115" s="21">
        <v>6</v>
      </c>
      <c r="F115" s="39"/>
      <c r="G115" s="22">
        <f>ROUND(E115*F115,2)</f>
        <v>0</v>
      </c>
    </row>
    <row r="116" spans="1:7" ht="71.400000000000006" x14ac:dyDescent="0.3">
      <c r="A116" s="23"/>
      <c r="B116" s="23"/>
      <c r="C116" s="23"/>
      <c r="D116" s="24" t="s">
        <v>173</v>
      </c>
      <c r="E116" s="23"/>
      <c r="F116" s="23"/>
      <c r="G116" s="23"/>
    </row>
    <row r="117" spans="1:7" x14ac:dyDescent="0.3">
      <c r="A117" s="19" t="s">
        <v>174</v>
      </c>
      <c r="B117" s="19" t="s">
        <v>13</v>
      </c>
      <c r="C117" s="19" t="s">
        <v>87</v>
      </c>
      <c r="D117" s="20" t="s">
        <v>175</v>
      </c>
      <c r="E117" s="21">
        <v>20</v>
      </c>
      <c r="F117" s="39"/>
      <c r="G117" s="22">
        <f>ROUND(E117*F117,2)</f>
        <v>0</v>
      </c>
    </row>
    <row r="118" spans="1:7" ht="71.400000000000006" x14ac:dyDescent="0.3">
      <c r="A118" s="23"/>
      <c r="B118" s="23"/>
      <c r="C118" s="23"/>
      <c r="D118" s="24" t="s">
        <v>176</v>
      </c>
      <c r="E118" s="23"/>
      <c r="F118" s="23"/>
      <c r="G118" s="23"/>
    </row>
    <row r="119" spans="1:7" x14ac:dyDescent="0.3">
      <c r="A119" s="19" t="s">
        <v>177</v>
      </c>
      <c r="B119" s="19" t="s">
        <v>13</v>
      </c>
      <c r="C119" s="19" t="s">
        <v>87</v>
      </c>
      <c r="D119" s="20" t="s">
        <v>178</v>
      </c>
      <c r="E119" s="21">
        <v>10</v>
      </c>
      <c r="F119" s="39"/>
      <c r="G119" s="22">
        <f>ROUND(E119*F119,2)</f>
        <v>0</v>
      </c>
    </row>
    <row r="120" spans="1:7" ht="71.400000000000006" x14ac:dyDescent="0.3">
      <c r="A120" s="23"/>
      <c r="B120" s="23"/>
      <c r="C120" s="23"/>
      <c r="D120" s="24" t="s">
        <v>179</v>
      </c>
      <c r="E120" s="23"/>
      <c r="F120" s="23"/>
      <c r="G120" s="23"/>
    </row>
    <row r="121" spans="1:7" x14ac:dyDescent="0.3">
      <c r="A121" s="19" t="s">
        <v>180</v>
      </c>
      <c r="B121" s="19" t="s">
        <v>13</v>
      </c>
      <c r="C121" s="19" t="s">
        <v>87</v>
      </c>
      <c r="D121" s="20" t="s">
        <v>181</v>
      </c>
      <c r="E121" s="21">
        <v>51</v>
      </c>
      <c r="F121" s="39"/>
      <c r="G121" s="22">
        <f>ROUND(E121*F121,2)</f>
        <v>0</v>
      </c>
    </row>
    <row r="122" spans="1:7" ht="112.2" x14ac:dyDescent="0.3">
      <c r="A122" s="23"/>
      <c r="B122" s="23"/>
      <c r="C122" s="23"/>
      <c r="D122" s="24" t="s">
        <v>182</v>
      </c>
      <c r="E122" s="23"/>
      <c r="F122" s="23"/>
      <c r="G122" s="23"/>
    </row>
    <row r="123" spans="1:7" x14ac:dyDescent="0.3">
      <c r="A123" s="23"/>
      <c r="B123" s="23"/>
      <c r="C123" s="23"/>
      <c r="D123" s="25" t="s">
        <v>183</v>
      </c>
      <c r="E123" s="26">
        <v>1</v>
      </c>
      <c r="F123" s="18">
        <f>G73+G75+G77+G79+G81+G83+G85+G87+G89+G91+G93+G95+G97+G99+G101+G103+G105+G107+G109+G111+G113+G115+G117+G119+G121</f>
        <v>0</v>
      </c>
      <c r="G123" s="18">
        <f>ROUND(F123*E123,2)</f>
        <v>0</v>
      </c>
    </row>
    <row r="124" spans="1:7" ht="1.05" customHeight="1" x14ac:dyDescent="0.3">
      <c r="A124" s="27"/>
      <c r="B124" s="27"/>
      <c r="C124" s="27"/>
      <c r="D124" s="28"/>
      <c r="E124" s="27"/>
      <c r="F124" s="27"/>
      <c r="G124" s="27"/>
    </row>
    <row r="125" spans="1:7" x14ac:dyDescent="0.3">
      <c r="A125" s="15" t="s">
        <v>184</v>
      </c>
      <c r="B125" s="15" t="s">
        <v>9</v>
      </c>
      <c r="C125" s="15" t="s">
        <v>10</v>
      </c>
      <c r="D125" s="16" t="s">
        <v>185</v>
      </c>
      <c r="E125" s="17">
        <f>E132</f>
        <v>1</v>
      </c>
      <c r="F125" s="18">
        <f>F132</f>
        <v>0</v>
      </c>
      <c r="G125" s="18">
        <f>G132</f>
        <v>0</v>
      </c>
    </row>
    <row r="126" spans="1:7" x14ac:dyDescent="0.3">
      <c r="A126" s="19" t="s">
        <v>186</v>
      </c>
      <c r="B126" s="19" t="s">
        <v>13</v>
      </c>
      <c r="C126" s="19" t="s">
        <v>87</v>
      </c>
      <c r="D126" s="20" t="s">
        <v>187</v>
      </c>
      <c r="E126" s="21">
        <v>1</v>
      </c>
      <c r="F126" s="39"/>
      <c r="G126" s="22">
        <f>ROUND(E126*F126,2)</f>
        <v>0</v>
      </c>
    </row>
    <row r="127" spans="1:7" ht="61.2" x14ac:dyDescent="0.3">
      <c r="A127" s="23"/>
      <c r="B127" s="23"/>
      <c r="C127" s="23"/>
      <c r="D127" s="24" t="s">
        <v>188</v>
      </c>
      <c r="E127" s="23"/>
      <c r="F127" s="23"/>
      <c r="G127" s="23"/>
    </row>
    <row r="128" spans="1:7" x14ac:dyDescent="0.3">
      <c r="A128" s="19" t="s">
        <v>189</v>
      </c>
      <c r="B128" s="19" t="s">
        <v>13</v>
      </c>
      <c r="C128" s="19" t="s">
        <v>87</v>
      </c>
      <c r="D128" s="20" t="s">
        <v>190</v>
      </c>
      <c r="E128" s="21">
        <v>1</v>
      </c>
      <c r="F128" s="39"/>
      <c r="G128" s="22">
        <f>ROUND(E128*F128,2)</f>
        <v>0</v>
      </c>
    </row>
    <row r="129" spans="1:7" ht="51" x14ac:dyDescent="0.3">
      <c r="A129" s="23"/>
      <c r="B129" s="23"/>
      <c r="C129" s="23"/>
      <c r="D129" s="24" t="s">
        <v>191</v>
      </c>
      <c r="E129" s="23"/>
      <c r="F129" s="23"/>
      <c r="G129" s="23"/>
    </row>
    <row r="130" spans="1:7" x14ac:dyDescent="0.3">
      <c r="A130" s="19" t="s">
        <v>192</v>
      </c>
      <c r="B130" s="19" t="s">
        <v>13</v>
      </c>
      <c r="C130" s="19" t="s">
        <v>87</v>
      </c>
      <c r="D130" s="20" t="s">
        <v>193</v>
      </c>
      <c r="E130" s="21">
        <v>1</v>
      </c>
      <c r="F130" s="39"/>
      <c r="G130" s="22">
        <f>ROUND(E130*F130,2)</f>
        <v>0</v>
      </c>
    </row>
    <row r="131" spans="1:7" ht="91.8" x14ac:dyDescent="0.3">
      <c r="A131" s="23"/>
      <c r="B131" s="23"/>
      <c r="C131" s="23"/>
      <c r="D131" s="24" t="s">
        <v>194</v>
      </c>
      <c r="E131" s="23"/>
      <c r="F131" s="23"/>
      <c r="G131" s="23"/>
    </row>
    <row r="132" spans="1:7" x14ac:dyDescent="0.3">
      <c r="A132" s="23"/>
      <c r="B132" s="23"/>
      <c r="C132" s="23"/>
      <c r="D132" s="25" t="s">
        <v>195</v>
      </c>
      <c r="E132" s="26">
        <v>1</v>
      </c>
      <c r="F132" s="18">
        <f>G126+G128+G130</f>
        <v>0</v>
      </c>
      <c r="G132" s="18">
        <f>ROUND(F132*E132,2)</f>
        <v>0</v>
      </c>
    </row>
    <row r="133" spans="1:7" ht="1.05" customHeight="1" x14ac:dyDescent="0.3">
      <c r="A133" s="30"/>
      <c r="B133" s="30"/>
      <c r="C133" s="30"/>
      <c r="D133" s="28"/>
      <c r="E133" s="27"/>
      <c r="F133" s="27"/>
      <c r="G133" s="27"/>
    </row>
    <row r="134" spans="1:7" x14ac:dyDescent="0.3">
      <c r="A134" s="31"/>
      <c r="B134" s="32"/>
      <c r="C134" s="33"/>
      <c r="D134" s="29" t="s">
        <v>206</v>
      </c>
      <c r="E134" s="26">
        <v>1</v>
      </c>
      <c r="F134" s="18">
        <f>G15+G22+G35+G40+G47+G54+G61+G70+G123+G132</f>
        <v>0</v>
      </c>
      <c r="G134" s="18">
        <f>ROUND(F134*E134,2)</f>
        <v>0</v>
      </c>
    </row>
    <row r="135" spans="1:7" x14ac:dyDescent="0.3">
      <c r="A135" s="5"/>
      <c r="B135" s="5"/>
      <c r="C135" s="5"/>
      <c r="D135" s="6"/>
      <c r="E135" s="5"/>
      <c r="F135" s="5"/>
      <c r="G135" s="5"/>
    </row>
    <row r="136" spans="1:7" ht="18" x14ac:dyDescent="0.35">
      <c r="A136" s="35" t="s">
        <v>207</v>
      </c>
      <c r="B136" s="35"/>
      <c r="C136" s="35"/>
      <c r="D136" s="35"/>
    </row>
    <row r="138" spans="1:7" ht="15.6" x14ac:dyDescent="0.3">
      <c r="A138" s="36" t="s">
        <v>196</v>
      </c>
      <c r="B138" s="36"/>
      <c r="C138" s="36"/>
      <c r="D138" s="36"/>
    </row>
    <row r="140" spans="1:7" ht="15.6" x14ac:dyDescent="0.3">
      <c r="A140" s="7" t="s">
        <v>197</v>
      </c>
      <c r="B140" s="36" t="s">
        <v>198</v>
      </c>
      <c r="C140" s="36"/>
      <c r="D140" s="36"/>
    </row>
    <row r="141" spans="1:7" x14ac:dyDescent="0.3">
      <c r="A141" s="8">
        <v>1</v>
      </c>
      <c r="B141" s="34" t="s">
        <v>8</v>
      </c>
      <c r="C141" s="34"/>
      <c r="D141" s="34"/>
      <c r="F141" s="9">
        <f>G4</f>
        <v>0</v>
      </c>
    </row>
    <row r="142" spans="1:7" x14ac:dyDescent="0.3">
      <c r="A142" s="8">
        <v>2</v>
      </c>
      <c r="B142" s="34" t="s">
        <v>31</v>
      </c>
      <c r="C142" s="34"/>
      <c r="D142" s="34"/>
      <c r="F142" s="9">
        <f>G17</f>
        <v>0</v>
      </c>
    </row>
    <row r="143" spans="1:7" x14ac:dyDescent="0.3">
      <c r="A143" s="8">
        <v>3</v>
      </c>
      <c r="B143" s="34" t="s">
        <v>40</v>
      </c>
      <c r="C143" s="34"/>
      <c r="D143" s="34"/>
      <c r="F143" s="9">
        <f>G24</f>
        <v>0</v>
      </c>
    </row>
    <row r="144" spans="1:7" x14ac:dyDescent="0.3">
      <c r="A144" s="8">
        <v>4</v>
      </c>
      <c r="B144" s="34" t="s">
        <v>199</v>
      </c>
      <c r="C144" s="34"/>
      <c r="D144" s="34"/>
      <c r="F144" s="9">
        <f>G37</f>
        <v>0</v>
      </c>
    </row>
    <row r="145" spans="1:9" x14ac:dyDescent="0.3">
      <c r="A145" s="8">
        <v>5</v>
      </c>
      <c r="B145" s="34" t="s">
        <v>200</v>
      </c>
      <c r="C145" s="34"/>
      <c r="D145" s="34"/>
      <c r="F145" s="9">
        <f>G42</f>
        <v>0</v>
      </c>
    </row>
    <row r="146" spans="1:9" x14ac:dyDescent="0.3">
      <c r="A146" s="8">
        <v>6</v>
      </c>
      <c r="B146" s="34" t="s">
        <v>75</v>
      </c>
      <c r="C146" s="34"/>
      <c r="D146" s="34"/>
      <c r="F146" s="9">
        <f>G49</f>
        <v>0</v>
      </c>
    </row>
    <row r="147" spans="1:9" x14ac:dyDescent="0.3">
      <c r="A147" s="8">
        <v>7</v>
      </c>
      <c r="B147" s="34" t="s">
        <v>84</v>
      </c>
      <c r="C147" s="34"/>
      <c r="D147" s="34"/>
      <c r="F147" s="9">
        <f>G56</f>
        <v>0</v>
      </c>
    </row>
    <row r="148" spans="1:9" x14ac:dyDescent="0.3">
      <c r="A148" s="8">
        <v>8</v>
      </c>
      <c r="B148" s="34" t="s">
        <v>201</v>
      </c>
      <c r="C148" s="34"/>
      <c r="D148" s="34"/>
      <c r="F148" s="9">
        <f>G63</f>
        <v>0</v>
      </c>
    </row>
    <row r="149" spans="1:9" x14ac:dyDescent="0.3">
      <c r="A149" s="8">
        <v>9</v>
      </c>
      <c r="B149" s="34" t="s">
        <v>107</v>
      </c>
      <c r="C149" s="34"/>
      <c r="D149" s="34"/>
      <c r="F149" s="9">
        <f>G72</f>
        <v>0</v>
      </c>
    </row>
    <row r="150" spans="1:9" x14ac:dyDescent="0.3">
      <c r="A150" s="8">
        <v>10</v>
      </c>
      <c r="B150" s="34" t="s">
        <v>185</v>
      </c>
      <c r="C150" s="34"/>
      <c r="D150" s="34"/>
      <c r="F150" s="9">
        <f>G125</f>
        <v>0</v>
      </c>
    </row>
    <row r="151" spans="1:9" x14ac:dyDescent="0.3">
      <c r="F151" s="9"/>
    </row>
    <row r="152" spans="1:9" x14ac:dyDescent="0.3">
      <c r="B152" s="37" t="s">
        <v>210</v>
      </c>
      <c r="C152" s="37"/>
      <c r="D152" s="37"/>
      <c r="F152" s="12">
        <f>SUM(F141:F151)</f>
        <v>0</v>
      </c>
    </row>
    <row r="153" spans="1:9" x14ac:dyDescent="0.3">
      <c r="E153" s="8"/>
      <c r="F153" s="9"/>
    </row>
    <row r="154" spans="1:9" x14ac:dyDescent="0.3">
      <c r="B154" s="37" t="s">
        <v>203</v>
      </c>
      <c r="C154" s="37"/>
      <c r="D154" s="37"/>
      <c r="E154" s="10">
        <v>0.13</v>
      </c>
      <c r="F154" s="9">
        <f>F152*E154</f>
        <v>0</v>
      </c>
    </row>
    <row r="155" spans="1:9" x14ac:dyDescent="0.3">
      <c r="D155" s="11" t="s">
        <v>202</v>
      </c>
      <c r="E155" s="10">
        <v>0.06</v>
      </c>
      <c r="F155" s="9">
        <f>F152*E155</f>
        <v>0</v>
      </c>
      <c r="I155" s="9"/>
    </row>
    <row r="156" spans="1:9" x14ac:dyDescent="0.3">
      <c r="F156" s="9"/>
    </row>
    <row r="157" spans="1:9" ht="31.2" customHeight="1" x14ac:dyDescent="0.3">
      <c r="B157" s="38" t="s">
        <v>208</v>
      </c>
      <c r="C157" s="38"/>
      <c r="D157" s="38"/>
      <c r="F157" s="12">
        <f>F152+F154+F155</f>
        <v>0</v>
      </c>
    </row>
  </sheetData>
  <sheetProtection algorithmName="SHA-512" hashValue="kHY3XtTZ7KO4yW2Kdjoh4xoTiW9JXxM65FiZp2FU6fkX45CRmeDAAvhRCTHLVg8KKh7Ckp3CAr9NIXdNxpSR4g==" saltValue="9+VTBAaEQArhNMNr6o7eEQ==" spinCount="100000" sheet="1" objects="1" scenarios="1"/>
  <mergeCells count="16">
    <mergeCell ref="B150:D150"/>
    <mergeCell ref="B152:D152"/>
    <mergeCell ref="B154:D154"/>
    <mergeCell ref="B157:D157"/>
    <mergeCell ref="B144:D144"/>
    <mergeCell ref="B145:D145"/>
    <mergeCell ref="B146:D146"/>
    <mergeCell ref="B147:D147"/>
    <mergeCell ref="B148:D148"/>
    <mergeCell ref="B149:D149"/>
    <mergeCell ref="B143:D143"/>
    <mergeCell ref="A136:D136"/>
    <mergeCell ref="A138:D138"/>
    <mergeCell ref="B140:D140"/>
    <mergeCell ref="B141:D141"/>
    <mergeCell ref="B142:D142"/>
  </mergeCells>
  <dataValidations count="1">
    <dataValidation type="list" allowBlank="1" showInputMessage="1" showErrorMessage="1" sqref="B4:B135" xr:uid="{05AD802E-DDB4-485B-BA26-BDEE1BC3979B}">
      <formula1>"Capítulo,Partida,Mano de obra,Maquinaria,Material,Otros,"</formula1>
    </dataValidation>
  </dataValidations>
  <pageMargins left="0.7" right="0.7" top="0.75" bottom="0.75" header="0.3" footer="0.3"/>
  <customProperties>
    <customPr name="EpmWorksheetKeyString_GU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8199D-9B40-4E0D-B0AB-B70BFBBC238D}">
  <sheetPr>
    <tabColor rgb="FFFF0000"/>
  </sheetPr>
  <dimension ref="B2:F17"/>
  <sheetViews>
    <sheetView workbookViewId="0">
      <selection activeCell="G19" sqref="G19"/>
    </sheetView>
  </sheetViews>
  <sheetFormatPr baseColWidth="10" defaultRowHeight="14.4" x14ac:dyDescent="0.3"/>
  <cols>
    <col min="6" max="6" width="27.5546875" customWidth="1"/>
  </cols>
  <sheetData>
    <row r="2" spans="2:6" x14ac:dyDescent="0.3">
      <c r="B2" s="40" t="s">
        <v>211</v>
      </c>
      <c r="C2" s="41"/>
      <c r="D2" s="41"/>
      <c r="E2" s="41"/>
      <c r="F2" s="42"/>
    </row>
    <row r="3" spans="2:6" x14ac:dyDescent="0.3">
      <c r="B3" s="43"/>
      <c r="C3" s="44"/>
      <c r="D3" s="44"/>
      <c r="E3" s="44"/>
      <c r="F3" s="45"/>
    </row>
    <row r="4" spans="2:6" x14ac:dyDescent="0.3">
      <c r="B4" s="43"/>
      <c r="C4" s="44"/>
      <c r="D4" s="44"/>
      <c r="E4" s="44"/>
      <c r="F4" s="45"/>
    </row>
    <row r="5" spans="2:6" x14ac:dyDescent="0.3">
      <c r="B5" s="43"/>
      <c r="C5" s="44"/>
      <c r="D5" s="44"/>
      <c r="E5" s="44"/>
      <c r="F5" s="45"/>
    </row>
    <row r="6" spans="2:6" x14ac:dyDescent="0.3">
      <c r="B6" s="43"/>
      <c r="C6" s="44"/>
      <c r="D6" s="44"/>
      <c r="E6" s="44"/>
      <c r="F6" s="45"/>
    </row>
    <row r="7" spans="2:6" x14ac:dyDescent="0.3">
      <c r="B7" s="43"/>
      <c r="C7" s="44"/>
      <c r="D7" s="44"/>
      <c r="E7" s="44"/>
      <c r="F7" s="45"/>
    </row>
    <row r="8" spans="2:6" x14ac:dyDescent="0.3">
      <c r="B8" s="43"/>
      <c r="C8" s="44"/>
      <c r="D8" s="44"/>
      <c r="E8" s="44"/>
      <c r="F8" s="45"/>
    </row>
    <row r="9" spans="2:6" x14ac:dyDescent="0.3">
      <c r="B9" s="43"/>
      <c r="C9" s="44"/>
      <c r="D9" s="44"/>
      <c r="E9" s="44"/>
      <c r="F9" s="45"/>
    </row>
    <row r="10" spans="2:6" x14ac:dyDescent="0.3">
      <c r="B10" s="43"/>
      <c r="C10" s="44"/>
      <c r="D10" s="44"/>
      <c r="E10" s="44"/>
      <c r="F10" s="45"/>
    </row>
    <row r="11" spans="2:6" x14ac:dyDescent="0.3">
      <c r="B11" s="43"/>
      <c r="C11" s="44"/>
      <c r="D11" s="44"/>
      <c r="E11" s="44"/>
      <c r="F11" s="45"/>
    </row>
    <row r="12" spans="2:6" x14ac:dyDescent="0.3">
      <c r="B12" s="46"/>
      <c r="C12" s="47"/>
      <c r="D12" s="47"/>
      <c r="E12" s="47"/>
      <c r="F12" s="48"/>
    </row>
    <row r="14" spans="2:6" x14ac:dyDescent="0.3">
      <c r="B14" s="50" t="s">
        <v>209</v>
      </c>
      <c r="C14" s="50"/>
    </row>
    <row r="16" spans="2:6" ht="52.8" customHeight="1" x14ac:dyDescent="0.3">
      <c r="B16" s="49" t="s">
        <v>212</v>
      </c>
      <c r="C16" s="49"/>
      <c r="D16" s="49"/>
      <c r="E16" s="49"/>
      <c r="F16" s="49"/>
    </row>
    <row r="17" spans="2:6" ht="35.4" customHeight="1" x14ac:dyDescent="0.3">
      <c r="B17" s="49" t="s">
        <v>213</v>
      </c>
      <c r="C17" s="49"/>
      <c r="D17" s="49"/>
      <c r="E17" s="49"/>
      <c r="F17" s="49"/>
    </row>
  </sheetData>
  <mergeCells count="3">
    <mergeCell ref="B2:F12"/>
    <mergeCell ref="B16:F16"/>
    <mergeCell ref="B17:F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Desglose Económico</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ARTER RESTAURACION</dc:creator>
  <cp:lastModifiedBy>Indira Cedeño</cp:lastModifiedBy>
  <dcterms:created xsi:type="dcterms:W3CDTF">2026-02-03T09:14:37Z</dcterms:created>
  <dcterms:modified xsi:type="dcterms:W3CDTF">2026-02-04T13:49:19Z</dcterms:modified>
</cp:coreProperties>
</file>