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515" windowWidth="19215" windowHeight="3615"/>
  </bookViews>
  <sheets>
    <sheet name="Precios unitarios" sheetId="1" r:id="rId1"/>
    <sheet name="Desglose 2020" sheetId="2" r:id="rId2"/>
    <sheet name="Desglose 2021" sheetId="4" r:id="rId3"/>
    <sheet name="Importe total" sheetId="5" r:id="rId4"/>
  </sheets>
  <calcPr calcId="145621"/>
</workbook>
</file>

<file path=xl/calcChain.xml><?xml version="1.0" encoding="utf-8"?>
<calcChain xmlns="http://schemas.openxmlformats.org/spreadsheetml/2006/main">
  <c r="G6" i="2" l="1"/>
  <c r="G24" i="4" l="1"/>
  <c r="F25" i="4"/>
  <c r="F23" i="4"/>
  <c r="F22" i="4"/>
  <c r="F21" i="4"/>
  <c r="F20" i="4"/>
  <c r="G19" i="4"/>
  <c r="G18" i="4"/>
  <c r="F17" i="4"/>
  <c r="G16" i="4"/>
  <c r="F15" i="4"/>
  <c r="F14" i="4"/>
  <c r="F13" i="4"/>
  <c r="E12" i="2"/>
  <c r="G12" i="4"/>
  <c r="F11" i="4"/>
  <c r="F10" i="4"/>
  <c r="F9" i="4"/>
  <c r="F8" i="4" l="1"/>
  <c r="F7" i="4"/>
  <c r="F22" i="2"/>
  <c r="F21" i="2"/>
  <c r="F20" i="2"/>
  <c r="F19" i="2"/>
  <c r="G18" i="2"/>
  <c r="F16" i="2"/>
  <c r="F15" i="2"/>
  <c r="F14" i="2"/>
  <c r="F13" i="2"/>
  <c r="G12" i="2" l="1"/>
  <c r="F11" i="2"/>
  <c r="F10" i="2"/>
  <c r="F9" i="2"/>
  <c r="G7" i="2"/>
  <c r="G5" i="4" l="1"/>
  <c r="F27" i="4" l="1"/>
  <c r="D5" i="5" s="1"/>
  <c r="G17" i="2"/>
  <c r="G8" i="2"/>
  <c r="F5" i="2"/>
  <c r="E25" i="4" l="1"/>
  <c r="E11" i="4"/>
  <c r="E10" i="4"/>
  <c r="E22" i="4"/>
  <c r="E14" i="4"/>
  <c r="E7" i="4"/>
  <c r="E17" i="4"/>
  <c r="E21" i="4"/>
  <c r="E15" i="4"/>
  <c r="E20" i="4"/>
  <c r="E24" i="4"/>
  <c r="E13" i="4"/>
  <c r="E19" i="4"/>
  <c r="E12" i="4"/>
  <c r="E23" i="4"/>
  <c r="G6" i="4"/>
  <c r="E5" i="4"/>
  <c r="E9" i="4"/>
  <c r="E8" i="4"/>
  <c r="E11" i="2"/>
  <c r="E10" i="2"/>
  <c r="E21" i="2"/>
  <c r="E14" i="2"/>
  <c r="E5" i="2"/>
  <c r="E20" i="2"/>
  <c r="E13" i="2"/>
  <c r="E19" i="2"/>
  <c r="E17" i="2"/>
  <c r="E7" i="2"/>
  <c r="G24" i="2" s="1"/>
  <c r="C7" i="5" s="1"/>
  <c r="E18" i="2"/>
  <c r="E16" i="2"/>
  <c r="E8" i="2"/>
  <c r="E6" i="2"/>
  <c r="E15" i="2"/>
  <c r="E22" i="2"/>
  <c r="E9" i="2"/>
  <c r="G27" i="4" l="1"/>
  <c r="D7" i="5" s="1"/>
  <c r="D9" i="5" s="1"/>
  <c r="F24" i="2"/>
  <c r="C5" i="5" s="1"/>
  <c r="C9" i="5" s="1"/>
  <c r="C11" i="5" l="1"/>
</calcChain>
</file>

<file path=xl/sharedStrings.xml><?xml version="1.0" encoding="utf-8"?>
<sst xmlns="http://schemas.openxmlformats.org/spreadsheetml/2006/main" count="139" uniqueCount="67">
  <si>
    <t>Hasta 500</t>
  </si>
  <si>
    <t>De 501-1000</t>
  </si>
  <si>
    <t>Más de 1000</t>
  </si>
  <si>
    <t>SERVICIOS POR CONCEPTO</t>
  </si>
  <si>
    <t>PRECIOS UNITARIOS MÁXIMOS</t>
  </si>
  <si>
    <t>PRECIOS UNITARIOS OFERTADOS</t>
  </si>
  <si>
    <t>Uso de la plataforma (precio unitario por invitado registrado)</t>
  </si>
  <si>
    <t>Web informativa del evento (precio unitario por evento)</t>
  </si>
  <si>
    <t>Formulario a medida para inscripciones (precio unitario por formulario)</t>
  </si>
  <si>
    <t>Envíos de comunicados vía email (precio unitario por email)</t>
  </si>
  <si>
    <t>Encuestas (precio unitario por encuesta)</t>
  </si>
  <si>
    <t xml:space="preserve">- </t>
  </si>
  <si>
    <t>-</t>
  </si>
  <si>
    <t>De 200-500</t>
  </si>
  <si>
    <t>SERVICIOS PLATAFORMA</t>
  </si>
  <si>
    <t>SERVICIOS NETWORKING</t>
  </si>
  <si>
    <t>Hasta 200</t>
  </si>
  <si>
    <t>Networking: gestión de agendas a medida (*)</t>
  </si>
  <si>
    <t>ARCOmadrid</t>
  </si>
  <si>
    <t>EPOWER &amp; BUILDING</t>
  </si>
  <si>
    <t>EXPODENTAL</t>
  </si>
  <si>
    <t>FITUR</t>
  </si>
  <si>
    <t>FITUR MICE</t>
  </si>
  <si>
    <t>FRUIT ATTRACTION</t>
  </si>
  <si>
    <t>MBFW ENERO</t>
  </si>
  <si>
    <t>MBFWM JULIO</t>
  </si>
  <si>
    <t>MEAT ATTRACTION</t>
  </si>
  <si>
    <t>MOMAD METRÓPOLIS ED. FEB</t>
  </si>
  <si>
    <t>MOMAD METRÓPOLIS ED. SEPT</t>
  </si>
  <si>
    <t>PROMOGIFT</t>
  </si>
  <si>
    <t>SHOESROOM BY MOMAD ED. SEPT</t>
  </si>
  <si>
    <t>SICUR</t>
  </si>
  <si>
    <t>SMART DOORS</t>
  </si>
  <si>
    <t>FECHA CELEBRACIÓN</t>
  </si>
  <si>
    <t>EVENTO</t>
  </si>
  <si>
    <t>Nº INVITADOS</t>
  </si>
  <si>
    <t xml:space="preserve">Nº EMAILS </t>
  </si>
  <si>
    <t xml:space="preserve">SERVICIOS NETWORKING </t>
  </si>
  <si>
    <t>MBFWM EDICIÓN ENERO</t>
  </si>
  <si>
    <t>MBFWM E JULIO</t>
  </si>
  <si>
    <t>SHOESROOM BY MOMAD 
EDICIÓN FEBRERO</t>
  </si>
  <si>
    <t>MOMAD METRÓPOLIS 
EDICIÓN FEBRERO</t>
  </si>
  <si>
    <t>INTERGIFT-BISUTEX-MADRIDJOYA EDICIÓN FEBRERO</t>
  </si>
  <si>
    <t>INTERGIFT-BISUTEX-MADRID JOYA 
EDICIÓN SEPTIEMBRE</t>
  </si>
  <si>
    <t>MOMAD METRÓPOLIS
EDICIÓN SEPTIEMBRE</t>
  </si>
  <si>
    <t>SHOESROOM BY MOMAD 
EDICIÓN SEPTIEMBRE</t>
  </si>
  <si>
    <t>Registro y acreditación de participantes (precio por invitado)</t>
  </si>
  <si>
    <t>SUBTOTALES</t>
  </si>
  <si>
    <t>CLIMATIZACIÓN Y REFRIGERACIÓN</t>
  </si>
  <si>
    <t>INTERSICOP</t>
  </si>
  <si>
    <t>LIBER</t>
  </si>
  <si>
    <t>MOTORTEC</t>
  </si>
  <si>
    <t xml:space="preserve">SIGA </t>
  </si>
  <si>
    <t>TECNOVA-PISCINAS</t>
  </si>
  <si>
    <t>VENDIBÉRICA</t>
  </si>
  <si>
    <t>INTERGIFT-BISUTEX-MADRID JOYA
EDICIÓN FEBRERO</t>
  </si>
  <si>
    <t>INTERGIFT-BISUTEX-MADRID JOYA
EDICIÓN SEPTIEMBRE</t>
  </si>
  <si>
    <t>Mantenimiento del evento por un año (precio por evento)</t>
  </si>
  <si>
    <t xml:space="preserve"> Cantidad máxima fija a abonar para gestión de networking</t>
  </si>
  <si>
    <t xml:space="preserve">(*) Para la cotización del networking, se abonará una cantidad máxima fija (1.100 €) + cantidad variable (el importe unitario por invitado).  </t>
  </si>
  <si>
    <t>SERVICIO DE NETWORKING</t>
  </si>
  <si>
    <t>SERVICIO DE PLATAFORMA</t>
  </si>
  <si>
    <t>TOTAL  (*)</t>
  </si>
  <si>
    <t>(*) El importe total deberá ser incorporado en el modelo de oferta económica del pliego de bases</t>
  </si>
  <si>
    <t>ESTIMACIÓN SERVICIOS AÑO 2020</t>
  </si>
  <si>
    <t>ESTIMACIÓN SERVICIOS AÑO 2021</t>
  </si>
  <si>
    <t>FICHA A -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</si>
</sst>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165" fontId="0" fillId="4" borderId="1" xfId="0" applyNumberFormat="1" applyFill="1" applyBorder="1" applyAlignment="1">
      <alignment horizontal="center" vertical="center"/>
    </xf>
    <xf numFmtId="0" fontId="4" fillId="4" borderId="0" xfId="0" applyFont="1" applyFill="1"/>
    <xf numFmtId="0" fontId="1" fillId="5" borderId="1" xfId="0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17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0" fontId="0" fillId="4" borderId="1" xfId="0" quotePrefix="1" applyFon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4" borderId="0" xfId="0" applyFont="1" applyFill="1"/>
    <xf numFmtId="17" fontId="0" fillId="4" borderId="2" xfId="0" applyNumberFormat="1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wrapText="1"/>
    </xf>
    <xf numFmtId="0" fontId="0" fillId="4" borderId="1" xfId="0" quotePrefix="1" applyFont="1" applyFill="1" applyBorder="1" applyAlignment="1">
      <alignment horizontal="center"/>
    </xf>
    <xf numFmtId="0" fontId="0" fillId="4" borderId="1" xfId="0" applyFont="1" applyFill="1" applyBorder="1" applyAlignment="1">
      <alignment horizontal="right" vertical="center"/>
    </xf>
    <xf numFmtId="164" fontId="0" fillId="4" borderId="1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164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 wrapText="1"/>
    </xf>
    <xf numFmtId="0" fontId="2" fillId="4" borderId="0" xfId="0" applyFont="1" applyFill="1" applyBorder="1" applyAlignment="1">
      <alignment horizontal="left" vertical="center"/>
    </xf>
    <xf numFmtId="0" fontId="3" fillId="4" borderId="1" xfId="0" quotePrefix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/>
    </xf>
    <xf numFmtId="165" fontId="0" fillId="4" borderId="3" xfId="0" applyNumberFormat="1" applyFill="1" applyBorder="1" applyAlignment="1">
      <alignment horizontal="center" vertical="center"/>
    </xf>
    <xf numFmtId="165" fontId="0" fillId="4" borderId="4" xfId="0" applyNumberForma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8"/>
  <sheetViews>
    <sheetView tabSelected="1" topLeftCell="A22" workbookViewId="0">
      <selection activeCell="B36" sqref="B36"/>
    </sheetView>
  </sheetViews>
  <sheetFormatPr baseColWidth="10" defaultColWidth="11.42578125" defaultRowHeight="15" x14ac:dyDescent="0.25"/>
  <cols>
    <col min="1" max="1" width="5.140625" style="5" customWidth="1"/>
    <col min="2" max="2" width="61.5703125" style="5" customWidth="1"/>
    <col min="3" max="3" width="17" style="5" customWidth="1"/>
    <col min="4" max="4" width="15.7109375" style="5" customWidth="1"/>
    <col min="5" max="5" width="9" style="5" customWidth="1"/>
    <col min="6" max="6" width="8.28515625" style="5" customWidth="1"/>
    <col min="7" max="16384" width="11.42578125" style="5"/>
  </cols>
  <sheetData>
    <row r="2" spans="2:4" ht="15.75" x14ac:dyDescent="0.25">
      <c r="B2" s="32" t="s">
        <v>66</v>
      </c>
      <c r="C2" s="32"/>
      <c r="D2" s="32"/>
    </row>
    <row r="5" spans="2:4" ht="21.75" customHeight="1" x14ac:dyDescent="0.25">
      <c r="B5" s="31" t="s">
        <v>14</v>
      </c>
      <c r="C5" s="31"/>
      <c r="D5" s="31"/>
    </row>
    <row r="6" spans="2:4" ht="75" x14ac:dyDescent="0.25">
      <c r="B6" s="1" t="s">
        <v>3</v>
      </c>
      <c r="C6" s="1" t="s">
        <v>4</v>
      </c>
      <c r="D6" s="1" t="s">
        <v>5</v>
      </c>
    </row>
    <row r="7" spans="2:4" x14ac:dyDescent="0.25">
      <c r="B7" s="19" t="s">
        <v>6</v>
      </c>
      <c r="C7" s="20" t="s">
        <v>11</v>
      </c>
      <c r="D7" s="20" t="s">
        <v>12</v>
      </c>
    </row>
    <row r="8" spans="2:4" ht="19.5" customHeight="1" x14ac:dyDescent="0.25">
      <c r="B8" s="21" t="s">
        <v>0</v>
      </c>
      <c r="C8" s="22">
        <v>2</v>
      </c>
      <c r="D8" s="22"/>
    </row>
    <row r="9" spans="2:4" ht="19.5" customHeight="1" x14ac:dyDescent="0.25">
      <c r="B9" s="21" t="s">
        <v>1</v>
      </c>
      <c r="C9" s="22">
        <v>1.75</v>
      </c>
      <c r="D9" s="22"/>
    </row>
    <row r="10" spans="2:4" ht="19.5" customHeight="1" x14ac:dyDescent="0.25">
      <c r="B10" s="21" t="s">
        <v>2</v>
      </c>
      <c r="C10" s="22">
        <v>1.5</v>
      </c>
      <c r="D10" s="22"/>
    </row>
    <row r="11" spans="2:4" ht="19.5" customHeight="1" x14ac:dyDescent="0.25">
      <c r="B11" s="23" t="s">
        <v>7</v>
      </c>
      <c r="C11" s="22">
        <v>120</v>
      </c>
      <c r="D11" s="22"/>
    </row>
    <row r="12" spans="2:4" ht="19.5" customHeight="1" x14ac:dyDescent="0.25">
      <c r="B12" s="23" t="s">
        <v>8</v>
      </c>
      <c r="C12" s="22">
        <v>50</v>
      </c>
      <c r="D12" s="22"/>
    </row>
    <row r="13" spans="2:4" ht="19.5" customHeight="1" x14ac:dyDescent="0.25">
      <c r="B13" s="23" t="s">
        <v>9</v>
      </c>
      <c r="C13" s="22">
        <v>0.01</v>
      </c>
      <c r="D13" s="35"/>
    </row>
    <row r="14" spans="2:4" ht="19.5" customHeight="1" x14ac:dyDescent="0.25">
      <c r="B14" s="23" t="s">
        <v>10</v>
      </c>
      <c r="C14" s="22">
        <v>75</v>
      </c>
      <c r="D14" s="22"/>
    </row>
    <row r="15" spans="2:4" ht="19.5" customHeight="1" x14ac:dyDescent="0.25">
      <c r="B15" s="23" t="s">
        <v>57</v>
      </c>
      <c r="C15" s="22">
        <v>100</v>
      </c>
      <c r="D15" s="22"/>
    </row>
    <row r="19" spans="2:4" ht="21.75" customHeight="1" x14ac:dyDescent="0.25">
      <c r="B19" s="31" t="s">
        <v>15</v>
      </c>
      <c r="C19" s="31"/>
      <c r="D19" s="31"/>
    </row>
    <row r="20" spans="2:4" ht="75" x14ac:dyDescent="0.25">
      <c r="B20" s="1" t="s">
        <v>3</v>
      </c>
      <c r="C20" s="1" t="s">
        <v>4</v>
      </c>
      <c r="D20" s="1" t="s">
        <v>5</v>
      </c>
    </row>
    <row r="21" spans="2:4" ht="19.5" customHeight="1" x14ac:dyDescent="0.25">
      <c r="B21" s="23" t="s">
        <v>6</v>
      </c>
      <c r="C21" s="24" t="s">
        <v>11</v>
      </c>
      <c r="D21" s="25" t="s">
        <v>12</v>
      </c>
    </row>
    <row r="22" spans="2:4" ht="19.5" customHeight="1" x14ac:dyDescent="0.25">
      <c r="B22" s="21" t="s">
        <v>0</v>
      </c>
      <c r="C22" s="22">
        <v>2</v>
      </c>
      <c r="D22" s="22"/>
    </row>
    <row r="23" spans="2:4" ht="19.5" customHeight="1" x14ac:dyDescent="0.25">
      <c r="B23" s="21" t="s">
        <v>1</v>
      </c>
      <c r="C23" s="22">
        <v>1.75</v>
      </c>
      <c r="D23" s="22"/>
    </row>
    <row r="24" spans="2:4" ht="19.5" customHeight="1" x14ac:dyDescent="0.25">
      <c r="B24" s="21" t="s">
        <v>2</v>
      </c>
      <c r="C24" s="22">
        <v>1.5</v>
      </c>
      <c r="D24" s="22"/>
    </row>
    <row r="25" spans="2:4" ht="19.5" customHeight="1" x14ac:dyDescent="0.25">
      <c r="B25" s="23" t="s">
        <v>7</v>
      </c>
      <c r="C25" s="22">
        <v>120</v>
      </c>
      <c r="D25" s="22"/>
    </row>
    <row r="26" spans="2:4" ht="19.5" customHeight="1" x14ac:dyDescent="0.25">
      <c r="B26" s="23" t="s">
        <v>8</v>
      </c>
      <c r="C26" s="22">
        <v>50</v>
      </c>
      <c r="D26" s="22"/>
    </row>
    <row r="27" spans="2:4" ht="19.5" customHeight="1" x14ac:dyDescent="0.25">
      <c r="B27" s="23" t="s">
        <v>9</v>
      </c>
      <c r="C27" s="22">
        <v>0.01</v>
      </c>
      <c r="D27" s="35"/>
    </row>
    <row r="28" spans="2:4" ht="19.5" customHeight="1" x14ac:dyDescent="0.25">
      <c r="B28" s="23" t="s">
        <v>10</v>
      </c>
      <c r="C28" s="22">
        <v>75</v>
      </c>
      <c r="D28" s="22"/>
    </row>
    <row r="29" spans="2:4" ht="19.5" customHeight="1" x14ac:dyDescent="0.25">
      <c r="B29" s="23" t="s">
        <v>57</v>
      </c>
      <c r="C29" s="22">
        <v>100</v>
      </c>
      <c r="D29" s="22"/>
    </row>
    <row r="30" spans="2:4" ht="19.5" customHeight="1" x14ac:dyDescent="0.25">
      <c r="B30" s="26" t="s">
        <v>17</v>
      </c>
      <c r="C30" s="24" t="s">
        <v>11</v>
      </c>
      <c r="D30" s="24" t="s">
        <v>12</v>
      </c>
    </row>
    <row r="31" spans="2:4" ht="19.5" customHeight="1" x14ac:dyDescent="0.25">
      <c r="B31" s="21" t="s">
        <v>58</v>
      </c>
      <c r="C31" s="22">
        <v>1100</v>
      </c>
      <c r="D31" s="22"/>
    </row>
    <row r="32" spans="2:4" ht="19.5" customHeight="1" x14ac:dyDescent="0.25">
      <c r="B32" s="21" t="s">
        <v>16</v>
      </c>
      <c r="C32" s="22">
        <v>1.3</v>
      </c>
      <c r="D32" s="22"/>
    </row>
    <row r="33" spans="2:4" ht="19.5" customHeight="1" x14ac:dyDescent="0.25">
      <c r="B33" s="21" t="s">
        <v>13</v>
      </c>
      <c r="C33" s="22">
        <v>0.9</v>
      </c>
      <c r="D33" s="22"/>
    </row>
    <row r="34" spans="2:4" ht="19.5" customHeight="1" x14ac:dyDescent="0.25">
      <c r="B34" s="21" t="s">
        <v>1</v>
      </c>
      <c r="C34" s="22">
        <v>0.75</v>
      </c>
      <c r="D34" s="22"/>
    </row>
    <row r="35" spans="2:4" ht="19.5" customHeight="1" x14ac:dyDescent="0.25">
      <c r="B35" s="21" t="s">
        <v>2</v>
      </c>
      <c r="C35" s="22">
        <v>0.5</v>
      </c>
      <c r="D35" s="22"/>
    </row>
    <row r="36" spans="2:4" ht="19.5" customHeight="1" x14ac:dyDescent="0.25">
      <c r="B36" s="26" t="s">
        <v>46</v>
      </c>
      <c r="C36" s="22">
        <v>0.2</v>
      </c>
      <c r="D36" s="22"/>
    </row>
    <row r="38" spans="2:4" x14ac:dyDescent="0.25">
      <c r="B38" s="27" t="s">
        <v>59</v>
      </c>
    </row>
  </sheetData>
  <mergeCells count="3">
    <mergeCell ref="B5:D5"/>
    <mergeCell ref="B19:D19"/>
    <mergeCell ref="B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4"/>
  <sheetViews>
    <sheetView workbookViewId="0">
      <selection activeCell="K4" sqref="K4"/>
    </sheetView>
  </sheetViews>
  <sheetFormatPr baseColWidth="10" defaultColWidth="11.42578125" defaultRowHeight="15" x14ac:dyDescent="0.25"/>
  <cols>
    <col min="1" max="1" width="3.5703125" style="15" customWidth="1"/>
    <col min="2" max="2" width="16.5703125" style="15" customWidth="1"/>
    <col min="3" max="3" width="35" style="15" customWidth="1"/>
    <col min="4" max="4" width="11.5703125" style="15" customWidth="1"/>
    <col min="5" max="5" width="10.7109375" style="15" customWidth="1"/>
    <col min="6" max="6" width="14.42578125" style="15" customWidth="1"/>
    <col min="7" max="7" width="13.28515625" style="15" customWidth="1"/>
    <col min="8" max="16384" width="11.42578125" style="15"/>
  </cols>
  <sheetData>
    <row r="2" spans="2:7" ht="15.75" x14ac:dyDescent="0.25">
      <c r="B2" s="32" t="s">
        <v>64</v>
      </c>
      <c r="C2" s="32"/>
      <c r="D2" s="32"/>
      <c r="E2" s="32"/>
      <c r="F2" s="32"/>
      <c r="G2" s="32"/>
    </row>
    <row r="4" spans="2:7" ht="45" x14ac:dyDescent="0.25">
      <c r="B4" s="14" t="s">
        <v>33</v>
      </c>
      <c r="C4" s="14" t="s">
        <v>34</v>
      </c>
      <c r="D4" s="14" t="s">
        <v>35</v>
      </c>
      <c r="E4" s="14" t="s">
        <v>36</v>
      </c>
      <c r="F4" s="14" t="s">
        <v>14</v>
      </c>
      <c r="G4" s="14" t="s">
        <v>37</v>
      </c>
    </row>
    <row r="5" spans="2:7" ht="30" customHeight="1" x14ac:dyDescent="0.3">
      <c r="B5" s="16">
        <v>43831</v>
      </c>
      <c r="C5" s="17" t="s">
        <v>29</v>
      </c>
      <c r="D5" s="17">
        <v>200</v>
      </c>
      <c r="E5" s="17">
        <f>+D5*3</f>
        <v>600</v>
      </c>
      <c r="F5" s="29">
        <f>'Precios unitarios'!D11+('Precios unitarios'!D12*2)+'Precios unitarios'!D14+'Precios unitarios'!D15+('Desglose 2020'!D5*'Precios unitarios'!D8)+(E5*'Precios unitarios'!D13)</f>
        <v>0</v>
      </c>
      <c r="G5" s="28" t="s">
        <v>12</v>
      </c>
    </row>
    <row r="6" spans="2:7" ht="30" customHeight="1" x14ac:dyDescent="0.3">
      <c r="B6" s="10">
        <v>43831</v>
      </c>
      <c r="C6" s="11" t="s">
        <v>21</v>
      </c>
      <c r="D6" s="18">
        <v>800</v>
      </c>
      <c r="E6" s="18">
        <f>+D6*6</f>
        <v>4800</v>
      </c>
      <c r="F6" s="28" t="s">
        <v>12</v>
      </c>
      <c r="G6" s="29">
        <f>'Precios unitarios'!D25+('Precios unitarios'!D26*2)+'Precios unitarios'!D28+'Precios unitarios'!D29+('Precios unitarios'!D23*'Desglose 2020'!D6)+'Precios unitarios'!D31+('Precios unitarios'!D33*'Desglose 2020'!D6)+('Precios unitarios'!D36*D6)+('Precios unitarios'!D27*E6)</f>
        <v>0</v>
      </c>
    </row>
    <row r="7" spans="2:7" ht="30" customHeight="1" x14ac:dyDescent="0.25">
      <c r="B7" s="10">
        <v>43831</v>
      </c>
      <c r="C7" s="11" t="s">
        <v>38</v>
      </c>
      <c r="D7" s="18">
        <v>150</v>
      </c>
      <c r="E7" s="18">
        <f>+D7*5</f>
        <v>750</v>
      </c>
      <c r="F7" s="28" t="s">
        <v>12</v>
      </c>
      <c r="G7" s="29">
        <f>'Precios unitarios'!D25+('Precios unitarios'!D26*2)+'Precios unitarios'!D28+'Precios unitarios'!D29+('Precios unitarios'!D22*'Desglose 2020'!D7)+'Precios unitarios'!D31+('Precios unitarios'!D32*'Desglose 2020'!D7)+('Precios unitarios'!D36*D7)+('Precios unitarios'!D27*E7)</f>
        <v>0</v>
      </c>
    </row>
    <row r="8" spans="2:7" ht="30" customHeight="1" x14ac:dyDescent="0.3">
      <c r="B8" s="10">
        <v>43831</v>
      </c>
      <c r="C8" s="11" t="s">
        <v>22</v>
      </c>
      <c r="D8" s="18">
        <v>150</v>
      </c>
      <c r="E8" s="18">
        <f>+D8*5</f>
        <v>750</v>
      </c>
      <c r="F8" s="28" t="s">
        <v>12</v>
      </c>
      <c r="G8" s="29">
        <f>'Precios unitarios'!D25+('Precios unitarios'!D26*2)+'Precios unitarios'!D28+'Precios unitarios'!D29+('Precios unitarios'!D22*'Desglose 2020'!D8)+'Precios unitarios'!D31+('Precios unitarios'!D32*'Desglose 2020'!D8)+('Precios unitarios'!D36*D8)+('Precios unitarios'!D27*E8)</f>
        <v>0</v>
      </c>
    </row>
    <row r="9" spans="2:7" ht="30" customHeight="1" x14ac:dyDescent="0.3">
      <c r="B9" s="10">
        <v>43862</v>
      </c>
      <c r="C9" s="11" t="s">
        <v>18</v>
      </c>
      <c r="D9" s="18">
        <v>600</v>
      </c>
      <c r="E9" s="18">
        <f t="shared" ref="E9:E15" si="0">+D9*3</f>
        <v>1800</v>
      </c>
      <c r="F9" s="30">
        <f>'Precios unitarios'!D11+('Precios unitarios'!D12*2)+'Precios unitarios'!D15+'Precios unitarios'!D14+('Desglose 2020'!D9*'Precios unitarios'!D9)+(E9*'Precios unitarios'!D13)</f>
        <v>0</v>
      </c>
      <c r="G9" s="28" t="s">
        <v>12</v>
      </c>
    </row>
    <row r="10" spans="2:7" ht="30" customHeight="1" x14ac:dyDescent="0.3">
      <c r="B10" s="10">
        <v>43862</v>
      </c>
      <c r="C10" s="11" t="s">
        <v>31</v>
      </c>
      <c r="D10" s="18">
        <v>100</v>
      </c>
      <c r="E10" s="18">
        <f t="shared" si="0"/>
        <v>300</v>
      </c>
      <c r="F10" s="29">
        <f>'Precios unitarios'!D11+('Precios unitarios'!D12*2)+'Precios unitarios'!D15+'Precios unitarios'!D14+('Desglose 2020'!D10*'Precios unitarios'!D8)+(E10*'Precios unitarios'!D13)</f>
        <v>0</v>
      </c>
      <c r="G10" s="28" t="s">
        <v>12</v>
      </c>
    </row>
    <row r="11" spans="2:7" ht="30" customHeight="1" x14ac:dyDescent="0.3">
      <c r="B11" s="10">
        <v>43862</v>
      </c>
      <c r="C11" s="11" t="s">
        <v>32</v>
      </c>
      <c r="D11" s="18">
        <v>50</v>
      </c>
      <c r="E11" s="18">
        <f t="shared" si="0"/>
        <v>150</v>
      </c>
      <c r="F11" s="29">
        <f>'Precios unitarios'!D11+('Precios unitarios'!D12*2)+'Precios unitarios'!D15+'Precios unitarios'!D14+('Desglose 2020'!D11*'Precios unitarios'!D8)+(E11*'Precios unitarios'!D13)</f>
        <v>0</v>
      </c>
      <c r="G11" s="28" t="s">
        <v>12</v>
      </c>
    </row>
    <row r="12" spans="2:7" ht="30" customHeight="1" x14ac:dyDescent="0.25">
      <c r="B12" s="10">
        <v>43862</v>
      </c>
      <c r="C12" s="11" t="s">
        <v>42</v>
      </c>
      <c r="D12" s="18">
        <v>750</v>
      </c>
      <c r="E12" s="18">
        <f t="shared" si="0"/>
        <v>2250</v>
      </c>
      <c r="F12" s="28" t="s">
        <v>12</v>
      </c>
      <c r="G12" s="29">
        <f>'Precios unitarios'!D25+('Precios unitarios'!D26*2)+'Precios unitarios'!D28+'Precios unitarios'!D29+('Precios unitarios'!D23*'Desglose 2020'!D12)+'Precios unitarios'!D31+('Precios unitarios'!D34*'Desglose 2020'!D12)+('Precios unitarios'!D36*D12)+('Precios unitarios'!D27*E12)</f>
        <v>0</v>
      </c>
    </row>
    <row r="13" spans="2:7" ht="30" customHeight="1" x14ac:dyDescent="0.25">
      <c r="B13" s="10">
        <v>43862</v>
      </c>
      <c r="C13" s="11" t="s">
        <v>41</v>
      </c>
      <c r="D13" s="18">
        <v>90</v>
      </c>
      <c r="E13" s="18">
        <f t="shared" si="0"/>
        <v>270</v>
      </c>
      <c r="F13" s="29">
        <f>'Precios unitarios'!D11+('Precios unitarios'!D12*2)+'Precios unitarios'!D15+'Precios unitarios'!D14+('Desglose 2020'!D13*'Precios unitarios'!D8)+(E13*'Precios unitarios'!D13)</f>
        <v>0</v>
      </c>
      <c r="G13" s="28" t="s">
        <v>12</v>
      </c>
    </row>
    <row r="14" spans="2:7" ht="30" customHeight="1" x14ac:dyDescent="0.25">
      <c r="B14" s="10">
        <v>43862</v>
      </c>
      <c r="C14" s="11" t="s">
        <v>40</v>
      </c>
      <c r="D14" s="18">
        <v>50</v>
      </c>
      <c r="E14" s="18">
        <f t="shared" si="0"/>
        <v>150</v>
      </c>
      <c r="F14" s="29">
        <f>'Precios unitarios'!D11+('Precios unitarios'!D12*2)+'Precios unitarios'!D15+'Precios unitarios'!D14+('Desglose 2020'!D14*'Precios unitarios'!D8)+(E14*'Precios unitarios'!D13)</f>
        <v>0</v>
      </c>
      <c r="G14" s="28" t="s">
        <v>12</v>
      </c>
    </row>
    <row r="15" spans="2:7" ht="30" customHeight="1" x14ac:dyDescent="0.3">
      <c r="B15" s="10">
        <v>43891</v>
      </c>
      <c r="C15" s="11" t="s">
        <v>20</v>
      </c>
      <c r="D15" s="18">
        <v>150</v>
      </c>
      <c r="E15" s="18">
        <f t="shared" si="0"/>
        <v>450</v>
      </c>
      <c r="F15" s="29">
        <f>'Precios unitarios'!D11+('Precios unitarios'!D12*2)+'Precios unitarios'!D15+'Precios unitarios'!D14+('Desglose 2020'!D15*'Precios unitarios'!D8)+(E15*'Precios unitarios'!D13)</f>
        <v>0</v>
      </c>
      <c r="G15" s="28" t="s">
        <v>12</v>
      </c>
    </row>
    <row r="16" spans="2:7" ht="30" customHeight="1" x14ac:dyDescent="0.3">
      <c r="B16" s="10">
        <v>44105</v>
      </c>
      <c r="C16" s="11" t="s">
        <v>23</v>
      </c>
      <c r="D16" s="18">
        <v>1350</v>
      </c>
      <c r="E16" s="18">
        <f t="shared" ref="E16" si="1">+D16*3</f>
        <v>4050</v>
      </c>
      <c r="F16" s="29">
        <f>'Precios unitarios'!D11+('Precios unitarios'!D12*2)+'Precios unitarios'!D15+'Precios unitarios'!D14+('Desglose 2020'!D16*'Precios unitarios'!D10)+(E16*'Precios unitarios'!D13)</f>
        <v>0</v>
      </c>
      <c r="G16" s="28" t="s">
        <v>12</v>
      </c>
    </row>
    <row r="17" spans="2:7" ht="30" customHeight="1" x14ac:dyDescent="0.3">
      <c r="B17" s="10">
        <v>44013</v>
      </c>
      <c r="C17" s="11" t="s">
        <v>39</v>
      </c>
      <c r="D17" s="18">
        <v>150</v>
      </c>
      <c r="E17" s="18">
        <f>+D17*5</f>
        <v>750</v>
      </c>
      <c r="F17" s="28" t="s">
        <v>12</v>
      </c>
      <c r="G17" s="29">
        <f>'Precios unitarios'!D25+('Precios unitarios'!D26*2)+'Precios unitarios'!D28+'Precios unitarios'!D29+('Precios unitarios'!D22*'Desglose 2020'!D17)+'Precios unitarios'!D31+('Precios unitarios'!D32*'Desglose 2020'!D17)+('Precios unitarios'!D36*D17)+('Precios unitarios'!D27*E17)</f>
        <v>0</v>
      </c>
    </row>
    <row r="18" spans="2:7" ht="30" customHeight="1" x14ac:dyDescent="0.25">
      <c r="B18" s="10">
        <v>44075</v>
      </c>
      <c r="C18" s="11" t="s">
        <v>43</v>
      </c>
      <c r="D18" s="18">
        <v>690</v>
      </c>
      <c r="E18" s="18">
        <f t="shared" ref="E18" si="2">+D18*3</f>
        <v>2070</v>
      </c>
      <c r="F18" s="28" t="s">
        <v>12</v>
      </c>
      <c r="G18" s="29">
        <f>'Precios unitarios'!D25+('Precios unitarios'!D26*2)+'Precios unitarios'!D28+'Precios unitarios'!D29+('Precios unitarios'!D23*'Desglose 2020'!D18)+'Precios unitarios'!D31+('Precios unitarios'!D34*'Desglose 2020'!D18)+('Precios unitarios'!D36*D18)+('Precios unitarios'!D27*E18)</f>
        <v>0</v>
      </c>
    </row>
    <row r="19" spans="2:7" ht="30" customHeight="1" x14ac:dyDescent="0.3">
      <c r="B19" s="10">
        <v>44075</v>
      </c>
      <c r="C19" s="11" t="s">
        <v>26</v>
      </c>
      <c r="D19" s="18">
        <v>189</v>
      </c>
      <c r="E19" s="18">
        <f t="shared" ref="E19:E21" si="3">+D19*3</f>
        <v>567</v>
      </c>
      <c r="F19" s="29">
        <f>'Precios unitarios'!D11+('Precios unitarios'!D12*2)+'Precios unitarios'!D15+'Precios unitarios'!D14+('Desglose 2020'!D19*'Precios unitarios'!D8)+(E19*'Precios unitarios'!D13)</f>
        <v>0</v>
      </c>
      <c r="G19" s="28" t="s">
        <v>12</v>
      </c>
    </row>
    <row r="20" spans="2:7" ht="30" customHeight="1" x14ac:dyDescent="0.25">
      <c r="B20" s="10">
        <v>44075</v>
      </c>
      <c r="C20" s="11" t="s">
        <v>44</v>
      </c>
      <c r="D20" s="18">
        <v>70</v>
      </c>
      <c r="E20" s="18">
        <f t="shared" si="3"/>
        <v>210</v>
      </c>
      <c r="F20" s="29">
        <f>'Precios unitarios'!D11+('Precios unitarios'!D12*2)+'Precios unitarios'!D15+'Precios unitarios'!D14+('Desglose 2020'!D20*'Precios unitarios'!D8)+(E20*'Precios unitarios'!D13)</f>
        <v>0</v>
      </c>
      <c r="G20" s="28" t="s">
        <v>12</v>
      </c>
    </row>
    <row r="21" spans="2:7" ht="30" customHeight="1" x14ac:dyDescent="0.25">
      <c r="B21" s="10">
        <v>44075</v>
      </c>
      <c r="C21" s="11" t="s">
        <v>45</v>
      </c>
      <c r="D21" s="18">
        <v>50</v>
      </c>
      <c r="E21" s="18">
        <f t="shared" si="3"/>
        <v>150</v>
      </c>
      <c r="F21" s="29">
        <f>'Precios unitarios'!D11+('Precios unitarios'!D12*2)+'Precios unitarios'!D15+'Precios unitarios'!D14+('Desglose 2020'!D21*'Precios unitarios'!D8)+(E21*'Precios unitarios'!D13)</f>
        <v>0</v>
      </c>
      <c r="G21" s="28" t="s">
        <v>12</v>
      </c>
    </row>
    <row r="22" spans="2:7" ht="30" customHeight="1" x14ac:dyDescent="0.25">
      <c r="B22" s="10">
        <v>44136</v>
      </c>
      <c r="C22" s="11" t="s">
        <v>19</v>
      </c>
      <c r="D22" s="18">
        <v>1250</v>
      </c>
      <c r="E22" s="18">
        <f>+D22*3</f>
        <v>3750</v>
      </c>
      <c r="F22" s="29">
        <f>'Precios unitarios'!D11+('Precios unitarios'!D12*2)+'Precios unitarios'!D15+'Precios unitarios'!D14+('Desglose 2020'!D22*'Precios unitarios'!D10)+(E22*'Precios unitarios'!D13)</f>
        <v>0</v>
      </c>
      <c r="G22" s="28" t="s">
        <v>12</v>
      </c>
    </row>
    <row r="24" spans="2:7" ht="31.5" customHeight="1" x14ac:dyDescent="0.25">
      <c r="E24" s="3" t="s">
        <v>47</v>
      </c>
      <c r="F24" s="13">
        <f>SUM(F5:F22)</f>
        <v>0</v>
      </c>
      <c r="G24" s="13">
        <f>SUM(G5:G22)</f>
        <v>0</v>
      </c>
    </row>
  </sheetData>
  <sheetProtection password="CC29" sheet="1" objects="1" scenarios="1"/>
  <mergeCells count="1">
    <mergeCell ref="B2:G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7"/>
  <sheetViews>
    <sheetView workbookViewId="0">
      <selection activeCell="J21" sqref="J21"/>
    </sheetView>
  </sheetViews>
  <sheetFormatPr baseColWidth="10" defaultColWidth="11.42578125" defaultRowHeight="15" x14ac:dyDescent="0.25"/>
  <cols>
    <col min="1" max="1" width="3.5703125" style="9" customWidth="1"/>
    <col min="2" max="2" width="16.5703125" style="9" customWidth="1"/>
    <col min="3" max="3" width="35" style="9" customWidth="1"/>
    <col min="4" max="4" width="14.5703125" style="9" customWidth="1"/>
    <col min="5" max="5" width="13.28515625" style="9" customWidth="1"/>
    <col min="6" max="7" width="17.28515625" style="9" customWidth="1"/>
    <col min="8" max="16384" width="11.42578125" style="9"/>
  </cols>
  <sheetData>
    <row r="2" spans="2:7" ht="15.75" x14ac:dyDescent="0.25">
      <c r="B2" s="32" t="s">
        <v>65</v>
      </c>
      <c r="C2" s="32"/>
      <c r="D2" s="32"/>
      <c r="E2" s="32"/>
      <c r="F2" s="32"/>
      <c r="G2" s="32"/>
    </row>
    <row r="4" spans="2:7" ht="30" x14ac:dyDescent="0.25">
      <c r="B4" s="14" t="s">
        <v>33</v>
      </c>
      <c r="C4" s="14" t="s">
        <v>34</v>
      </c>
      <c r="D4" s="14" t="s">
        <v>35</v>
      </c>
      <c r="E4" s="14" t="s">
        <v>36</v>
      </c>
      <c r="F4" s="14" t="s">
        <v>14</v>
      </c>
      <c r="G4" s="14" t="s">
        <v>37</v>
      </c>
    </row>
    <row r="5" spans="2:7" ht="30" customHeight="1" x14ac:dyDescent="0.3">
      <c r="B5" s="10">
        <v>44197</v>
      </c>
      <c r="C5" s="11" t="s">
        <v>21</v>
      </c>
      <c r="D5" s="11">
        <v>800</v>
      </c>
      <c r="E5" s="11">
        <f>+D5*6</f>
        <v>4800</v>
      </c>
      <c r="F5" s="28" t="s">
        <v>12</v>
      </c>
      <c r="G5" s="29">
        <f>'Precios unitarios'!D25+('Precios unitarios'!D26*2)+'Precios unitarios'!D28+'Precios unitarios'!D29+('Precios unitarios'!D23*'Desglose 2021'!D5)+'Precios unitarios'!D31+('Precios unitarios'!D33*'Desglose 2021'!D5)+('Precios unitarios'!D36*D5)+('Precios unitarios'!D27*E5)</f>
        <v>0</v>
      </c>
    </row>
    <row r="6" spans="2:7" ht="30" customHeight="1" x14ac:dyDescent="0.3">
      <c r="B6" s="10">
        <v>44197</v>
      </c>
      <c r="C6" s="11" t="s">
        <v>22</v>
      </c>
      <c r="D6" s="11">
        <v>150</v>
      </c>
      <c r="E6" s="11">
        <v>750</v>
      </c>
      <c r="F6" s="28" t="s">
        <v>12</v>
      </c>
      <c r="G6" s="29">
        <f>'Precios unitarios'!D25+('Precios unitarios'!D26*2)+'Precios unitarios'!D28+'Precios unitarios'!D29+('Precios unitarios'!D22*'Desglose 2021'!D6)+'Precios unitarios'!D31+('Precios unitarios'!D32*'Desglose 2021'!D6)+('Precios unitarios'!D36*D6)+('Precios unitarios'!D27*E6)</f>
        <v>0</v>
      </c>
    </row>
    <row r="7" spans="2:7" ht="30" customHeight="1" x14ac:dyDescent="0.3">
      <c r="B7" s="10">
        <v>44197</v>
      </c>
      <c r="C7" s="11" t="s">
        <v>29</v>
      </c>
      <c r="D7" s="11">
        <v>200</v>
      </c>
      <c r="E7" s="11">
        <f>+D7*3</f>
        <v>600</v>
      </c>
      <c r="F7" s="29">
        <f>'Precios unitarios'!D11+('Precios unitarios'!D12*2)+'Precios unitarios'!D15+'Precios unitarios'!D14+('Desglose 2021'!D7*'Precios unitarios'!D8)+(E7*'Precios unitarios'!D13)</f>
        <v>0</v>
      </c>
      <c r="G7" s="28" t="s">
        <v>12</v>
      </c>
    </row>
    <row r="8" spans="2:7" ht="30" customHeight="1" x14ac:dyDescent="0.3">
      <c r="B8" s="10">
        <v>44228</v>
      </c>
      <c r="C8" s="11" t="s">
        <v>18</v>
      </c>
      <c r="D8" s="11">
        <v>600</v>
      </c>
      <c r="E8" s="11">
        <f>+D8*3</f>
        <v>1800</v>
      </c>
      <c r="F8" s="30">
        <f>'Precios unitarios'!D11+('Precios unitarios'!D12*2)+'Precios unitarios'!D15+'Precios unitarios'!D14+('Desglose 2021'!D8*'Precios unitarios'!D9)+(E8*'Precios unitarios'!D13)</f>
        <v>0</v>
      </c>
      <c r="G8" s="28" t="s">
        <v>12</v>
      </c>
    </row>
    <row r="9" spans="2:7" ht="30" customHeight="1" x14ac:dyDescent="0.25">
      <c r="B9" s="10">
        <v>44228</v>
      </c>
      <c r="C9" s="11" t="s">
        <v>48</v>
      </c>
      <c r="D9" s="11">
        <v>75</v>
      </c>
      <c r="E9" s="11">
        <f t="shared" ref="E9:E25" si="0">+D9*3</f>
        <v>225</v>
      </c>
      <c r="F9" s="30">
        <f>'Precios unitarios'!D11+('Precios unitarios'!D12*2)+'Precios unitarios'!D14+'Precios unitarios'!D15+('Desglose 2021'!D9*'Precios unitarios'!D8)+(E9*'Precios unitarios'!D13)</f>
        <v>0</v>
      </c>
      <c r="G9" s="28" t="s">
        <v>12</v>
      </c>
    </row>
    <row r="10" spans="2:7" ht="30" customHeight="1" x14ac:dyDescent="0.3">
      <c r="B10" s="10">
        <v>44228</v>
      </c>
      <c r="C10" s="11" t="s">
        <v>52</v>
      </c>
      <c r="D10" s="11">
        <v>50</v>
      </c>
      <c r="E10" s="11">
        <f t="shared" ref="E10:E15" si="1">+D10*3</f>
        <v>150</v>
      </c>
      <c r="F10" s="29">
        <f>'Precios unitarios'!D11+('Precios unitarios'!D12*2)+'Precios unitarios'!D15+'Precios unitarios'!D14+('Desglose 2021'!D10*'Precios unitarios'!D8)+(E10*'Precios unitarios'!D13)</f>
        <v>0</v>
      </c>
      <c r="G10" s="28" t="s">
        <v>12</v>
      </c>
    </row>
    <row r="11" spans="2:7" ht="30" customHeight="1" x14ac:dyDescent="0.3">
      <c r="B11" s="10">
        <v>44228</v>
      </c>
      <c r="C11" s="11" t="s">
        <v>53</v>
      </c>
      <c r="D11" s="11">
        <v>50</v>
      </c>
      <c r="E11" s="11">
        <f t="shared" si="1"/>
        <v>150</v>
      </c>
      <c r="F11" s="29">
        <f>'Precios unitarios'!D11+('Precios unitarios'!D12*2)+'Precios unitarios'!D15+'Precios unitarios'!D14+('Desglose 2021'!D11*'Precios unitarios'!D8)+(E11*'Precios unitarios'!D13)</f>
        <v>0</v>
      </c>
      <c r="G11" s="28" t="s">
        <v>12</v>
      </c>
    </row>
    <row r="12" spans="2:7" ht="30" customHeight="1" x14ac:dyDescent="0.25">
      <c r="B12" s="10">
        <v>44228</v>
      </c>
      <c r="C12" s="11" t="s">
        <v>55</v>
      </c>
      <c r="D12" s="11">
        <v>800</v>
      </c>
      <c r="E12" s="11">
        <f t="shared" si="1"/>
        <v>2400</v>
      </c>
      <c r="F12" s="29"/>
      <c r="G12" s="29">
        <f>'Precios unitarios'!D25+('Precios unitarios'!D26*2)+'Precios unitarios'!D28+'Precios unitarios'!D29+('Precios unitarios'!D23*'Desglose 2021'!D12)+'Precios unitarios'!D31+('Precios unitarios'!D34*'Desglose 2021'!D12)+('Precios unitarios'!D36*D12)+('Precios unitarios'!D27*E12)</f>
        <v>0</v>
      </c>
    </row>
    <row r="13" spans="2:7" ht="30" customHeight="1" x14ac:dyDescent="0.3">
      <c r="B13" s="10">
        <v>44228</v>
      </c>
      <c r="C13" s="11" t="s">
        <v>49</v>
      </c>
      <c r="D13" s="11">
        <v>45</v>
      </c>
      <c r="E13" s="11">
        <f t="shared" si="1"/>
        <v>135</v>
      </c>
      <c r="F13" s="29">
        <f>'Precios unitarios'!D11+('Precios unitarios'!D12*2)+'Precios unitarios'!D14+'Precios unitarios'!D15+('Desglose 2021'!D13*'Precios unitarios'!D8)+(E13*'Precios unitarios'!D13)</f>
        <v>0</v>
      </c>
      <c r="G13" s="28" t="s">
        <v>12</v>
      </c>
    </row>
    <row r="14" spans="2:7" ht="30" customHeight="1" x14ac:dyDescent="0.25">
      <c r="B14" s="10">
        <v>44228</v>
      </c>
      <c r="C14" s="11" t="s">
        <v>40</v>
      </c>
      <c r="D14" s="11">
        <v>60</v>
      </c>
      <c r="E14" s="11">
        <f t="shared" si="1"/>
        <v>180</v>
      </c>
      <c r="F14" s="29">
        <f>'Precios unitarios'!D11+('Precios unitarios'!D12*2)+'Precios unitarios'!D15+'Precios unitarios'!D14+('Desglose 2021'!D14*'Precios unitarios'!D8)+(E14*'Precios unitarios'!D13)</f>
        <v>0</v>
      </c>
      <c r="G14" s="28" t="s">
        <v>12</v>
      </c>
    </row>
    <row r="15" spans="2:7" ht="30" customHeight="1" x14ac:dyDescent="0.25">
      <c r="B15" s="10">
        <v>44228</v>
      </c>
      <c r="C15" s="11" t="s">
        <v>27</v>
      </c>
      <c r="D15" s="11">
        <v>90</v>
      </c>
      <c r="E15" s="11">
        <f t="shared" si="1"/>
        <v>270</v>
      </c>
      <c r="F15" s="29">
        <f>'Precios unitarios'!D11+('Precios unitarios'!D12*2)+'Precios unitarios'!D14+'Precios unitarios'!D15+('Desglose 2021'!D15*'Precios unitarios'!D8)+(E15*'Precios unitarios'!D13)</f>
        <v>0</v>
      </c>
      <c r="G15" s="28" t="s">
        <v>12</v>
      </c>
    </row>
    <row r="16" spans="2:7" ht="30" customHeight="1" x14ac:dyDescent="0.3">
      <c r="B16" s="10">
        <v>44228</v>
      </c>
      <c r="C16" s="11" t="s">
        <v>24</v>
      </c>
      <c r="D16" s="11">
        <v>150</v>
      </c>
      <c r="E16" s="11">
        <v>750</v>
      </c>
      <c r="F16" s="28" t="s">
        <v>12</v>
      </c>
      <c r="G16" s="29">
        <f>'Precios unitarios'!D25+('Precios unitarios'!D26*2)+'Precios unitarios'!D28+'Precios unitarios'!D29+('Precios unitarios'!D22*'Desglose 2021'!D16)+'Precios unitarios'!D31+('Precios unitarios'!D32*'Desglose 2021'!D16)+('Precios unitarios'!D36*D16)+('Precios unitarios'!D27*E16)</f>
        <v>0</v>
      </c>
    </row>
    <row r="17" spans="2:7" ht="30" customHeight="1" x14ac:dyDescent="0.3">
      <c r="B17" s="10">
        <v>44256</v>
      </c>
      <c r="C17" s="11" t="s">
        <v>51</v>
      </c>
      <c r="D17" s="11">
        <v>500</v>
      </c>
      <c r="E17" s="11">
        <f>+D17*3</f>
        <v>1500</v>
      </c>
      <c r="F17" s="29">
        <f>'Precios unitarios'!D11+('Precios unitarios'!D12*2)+'Precios unitarios'!D15+'Precios unitarios'!D14+('Desglose 2021'!D17*'Precios unitarios'!D9)+(E17*'Precios unitarios'!D13)</f>
        <v>0</v>
      </c>
      <c r="G17" s="28" t="s">
        <v>12</v>
      </c>
    </row>
    <row r="18" spans="2:7" ht="30" customHeight="1" x14ac:dyDescent="0.3">
      <c r="B18" s="10">
        <v>44378</v>
      </c>
      <c r="C18" s="11" t="s">
        <v>25</v>
      </c>
      <c r="D18" s="11">
        <v>150</v>
      </c>
      <c r="E18" s="11">
        <v>750</v>
      </c>
      <c r="F18" s="28" t="s">
        <v>12</v>
      </c>
      <c r="G18" s="29">
        <f>'Precios unitarios'!D25+('Precios unitarios'!D26*2)+'Precios unitarios'!D28+'Precios unitarios'!D29+('Precios unitarios'!D22*'Desglose 2021'!D18)+'Precios unitarios'!D31+('Precios unitarios'!D32*'Desglose 2021'!D18)+('Precios unitarios'!D36*D18)+('Precios unitarios'!D27*E18)</f>
        <v>0</v>
      </c>
    </row>
    <row r="19" spans="2:7" ht="30" customHeight="1" x14ac:dyDescent="0.25">
      <c r="B19" s="10">
        <v>44440</v>
      </c>
      <c r="C19" s="11" t="s">
        <v>56</v>
      </c>
      <c r="D19" s="11">
        <v>790</v>
      </c>
      <c r="E19" s="11">
        <f t="shared" si="0"/>
        <v>2370</v>
      </c>
      <c r="F19" s="28" t="s">
        <v>12</v>
      </c>
      <c r="G19" s="29">
        <f>'Precios unitarios'!D25+('Precios unitarios'!D26*2)+'Precios unitarios'!D28+'Precios unitarios'!D29+('Precios unitarios'!D23*'Desglose 2021'!D19)+'Precios unitarios'!D31+('Precios unitarios'!D34*'Desglose 2021'!D19)+('Precios unitarios'!D36*D19)+('Precios unitarios'!D27*E19)</f>
        <v>0</v>
      </c>
    </row>
    <row r="20" spans="2:7" ht="30" customHeight="1" x14ac:dyDescent="0.3">
      <c r="B20" s="10">
        <v>44440</v>
      </c>
      <c r="C20" s="11" t="s">
        <v>26</v>
      </c>
      <c r="D20" s="11">
        <v>250</v>
      </c>
      <c r="E20" s="11">
        <f t="shared" si="0"/>
        <v>750</v>
      </c>
      <c r="F20" s="29">
        <f>'Precios unitarios'!D11+('Precios unitarios'!D12*2)+'Precios unitarios'!D15+'Precios unitarios'!D14+('Desglose 2021'!D20*'Precios unitarios'!D8)+(E20*'Precios unitarios'!D13)</f>
        <v>0</v>
      </c>
      <c r="G20" s="28" t="s">
        <v>12</v>
      </c>
    </row>
    <row r="21" spans="2:7" ht="30" customHeight="1" x14ac:dyDescent="0.25">
      <c r="B21" s="10">
        <v>44440</v>
      </c>
      <c r="C21" s="11" t="s">
        <v>28</v>
      </c>
      <c r="D21" s="11">
        <v>70</v>
      </c>
      <c r="E21" s="11">
        <f t="shared" si="0"/>
        <v>210</v>
      </c>
      <c r="F21" s="29">
        <f>'Precios unitarios'!D11+('Precios unitarios'!D12*2)+'Precios unitarios'!D15+'Precios unitarios'!D14+('Desglose 2021'!D21*'Precios unitarios'!D8)+(E21*'Precios unitarios'!D13)</f>
        <v>0</v>
      </c>
      <c r="G21" s="28" t="s">
        <v>12</v>
      </c>
    </row>
    <row r="22" spans="2:7" ht="30" customHeight="1" x14ac:dyDescent="0.3">
      <c r="B22" s="10">
        <v>44440</v>
      </c>
      <c r="C22" s="11" t="s">
        <v>30</v>
      </c>
      <c r="D22" s="11">
        <v>60</v>
      </c>
      <c r="E22" s="11">
        <f t="shared" si="0"/>
        <v>180</v>
      </c>
      <c r="F22" s="29">
        <f>'Precios unitarios'!D11+('Precios unitarios'!D12*2)+'Precios unitarios'!D15+'Precios unitarios'!D14+('Desglose 2021'!D22*'Precios unitarios'!D8)+(E22*'Precios unitarios'!D13)</f>
        <v>0</v>
      </c>
      <c r="G22" s="28" t="s">
        <v>12</v>
      </c>
    </row>
    <row r="23" spans="2:7" ht="30" customHeight="1" x14ac:dyDescent="0.3">
      <c r="B23" s="10">
        <v>44470</v>
      </c>
      <c r="C23" s="11" t="s">
        <v>23</v>
      </c>
      <c r="D23" s="11">
        <v>1520</v>
      </c>
      <c r="E23" s="11">
        <f>+D23*3</f>
        <v>4560</v>
      </c>
      <c r="F23" s="29">
        <f>'Precios unitarios'!D11+('Precios unitarios'!D12*2)+'Precios unitarios'!D15+'Precios unitarios'!D14+('Desglose 2021'!D23*'Precios unitarios'!D10)+(E23*'Precios unitarios'!D13)</f>
        <v>0</v>
      </c>
      <c r="G23" s="28" t="s">
        <v>12</v>
      </c>
    </row>
    <row r="24" spans="2:7" ht="30" customHeight="1" x14ac:dyDescent="0.3">
      <c r="B24" s="10">
        <v>44470</v>
      </c>
      <c r="C24" s="11" t="s">
        <v>50</v>
      </c>
      <c r="D24" s="11">
        <v>80</v>
      </c>
      <c r="E24" s="11">
        <f>+D24*3</f>
        <v>240</v>
      </c>
      <c r="F24" s="28" t="s">
        <v>12</v>
      </c>
      <c r="G24" s="29">
        <f>'Precios unitarios'!D25+('Precios unitarios'!D26*2)+'Precios unitarios'!D28+'Precios unitarios'!D29+('Precios unitarios'!D22*'Desglose 2021'!D24)+'Precios unitarios'!D31+('Precios unitarios'!D32*'Desglose 2021'!D24)+('Precios unitarios'!D36*D24)+('Precios unitarios'!D27*E24)</f>
        <v>0</v>
      </c>
    </row>
    <row r="25" spans="2:7" ht="30" customHeight="1" x14ac:dyDescent="0.25">
      <c r="B25" s="10">
        <v>44501</v>
      </c>
      <c r="C25" s="11" t="s">
        <v>54</v>
      </c>
      <c r="D25" s="11">
        <v>105</v>
      </c>
      <c r="E25" s="11">
        <f t="shared" si="0"/>
        <v>315</v>
      </c>
      <c r="F25" s="13">
        <f>'Precios unitarios'!D11+('Precios unitarios'!D12*2)+'Precios unitarios'!D15+'Precios unitarios'!D14+('Desglose 2021'!D25*'Precios unitarios'!D8)+(E25*'Precios unitarios'!D13)</f>
        <v>0</v>
      </c>
      <c r="G25" s="12" t="s">
        <v>12</v>
      </c>
    </row>
    <row r="27" spans="2:7" ht="31.5" customHeight="1" x14ac:dyDescent="0.3">
      <c r="E27" s="3" t="s">
        <v>47</v>
      </c>
      <c r="F27" s="13">
        <f>SUM(F5:F25)</f>
        <v>0</v>
      </c>
      <c r="G27" s="13">
        <f>SUM(G5:G25)</f>
        <v>0</v>
      </c>
    </row>
  </sheetData>
  <sheetProtection password="CC29" sheet="1" objects="1" scenarios="1"/>
  <mergeCells count="1">
    <mergeCell ref="B2:G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4"/>
  <sheetViews>
    <sheetView workbookViewId="0">
      <selection activeCell="C9" sqref="C9"/>
    </sheetView>
  </sheetViews>
  <sheetFormatPr baseColWidth="10" defaultColWidth="11.42578125" defaultRowHeight="15" x14ac:dyDescent="0.25"/>
  <cols>
    <col min="1" max="1" width="11.42578125" style="5"/>
    <col min="2" max="2" width="34.140625" style="5" customWidth="1"/>
    <col min="3" max="3" width="13.7109375" style="5" customWidth="1"/>
    <col min="4" max="4" width="12.7109375" style="5" customWidth="1"/>
    <col min="5" max="16384" width="11.42578125" style="5"/>
  </cols>
  <sheetData>
    <row r="3" spans="2:4" s="4" customFormat="1" ht="24.75" customHeight="1" x14ac:dyDescent="0.25">
      <c r="C3" s="2">
        <v>2020</v>
      </c>
      <c r="D3" s="2">
        <v>2021</v>
      </c>
    </row>
    <row r="4" spans="2:4" ht="9" customHeight="1" x14ac:dyDescent="0.25"/>
    <row r="5" spans="2:4" s="4" customFormat="1" ht="24.75" customHeight="1" x14ac:dyDescent="0.25">
      <c r="B5" s="2" t="s">
        <v>61</v>
      </c>
      <c r="C5" s="6">
        <f>'Desglose 2020'!F24</f>
        <v>0</v>
      </c>
      <c r="D5" s="6">
        <f>'Desglose 2021'!F27</f>
        <v>0</v>
      </c>
    </row>
    <row r="6" spans="2:4" ht="9" customHeight="1" x14ac:dyDescent="0.25"/>
    <row r="7" spans="2:4" s="4" customFormat="1" ht="24.75" customHeight="1" x14ac:dyDescent="0.25">
      <c r="B7" s="2" t="s">
        <v>60</v>
      </c>
      <c r="C7" s="6">
        <f>'Desglose 2020'!G24</f>
        <v>0</v>
      </c>
      <c r="D7" s="6">
        <f>'Desglose 2021'!G27</f>
        <v>0</v>
      </c>
    </row>
    <row r="9" spans="2:4" s="4" customFormat="1" ht="24.75" customHeight="1" x14ac:dyDescent="0.25">
      <c r="B9" s="2" t="s">
        <v>47</v>
      </c>
      <c r="C9" s="6">
        <f>C5+C7</f>
        <v>0</v>
      </c>
      <c r="D9" s="6">
        <f>D5+D7</f>
        <v>0</v>
      </c>
    </row>
    <row r="11" spans="2:4" s="4" customFormat="1" ht="35.25" customHeight="1" x14ac:dyDescent="0.25">
      <c r="B11" s="8" t="s">
        <v>62</v>
      </c>
      <c r="C11" s="33">
        <f>C9+D9</f>
        <v>0</v>
      </c>
      <c r="D11" s="34"/>
    </row>
    <row r="14" spans="2:4" x14ac:dyDescent="0.25">
      <c r="B14" s="7" t="s">
        <v>63</v>
      </c>
    </row>
  </sheetData>
  <sheetProtection password="CC29" sheet="1" objects="1" scenarios="1"/>
  <mergeCells count="1">
    <mergeCell ref="C11:D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Precios unitarios</vt:lpstr>
      <vt:lpstr>Desglose 2020</vt:lpstr>
      <vt:lpstr>Desglose 2021</vt:lpstr>
      <vt:lpstr>Importe total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Espeso</dc:creator>
  <cp:lastModifiedBy>Andrea Espeso</cp:lastModifiedBy>
  <dcterms:created xsi:type="dcterms:W3CDTF">2019-10-21T09:40:21Z</dcterms:created>
  <dcterms:modified xsi:type="dcterms:W3CDTF">2019-11-19T12:43:18Z</dcterms:modified>
</cp:coreProperties>
</file>