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88 Mobiliario BBJJ\4.Perfil del Contratante y Anuncio\"/>
    </mc:Choice>
  </mc:AlternateContent>
  <xr:revisionPtr revIDLastSave="0" documentId="13_ncr:1_{CA83F999-290B-4621-A30B-44D8CD400EB9}" xr6:coauthVersionLast="47" xr6:coauthVersionMax="47" xr10:uidLastSave="{00000000-0000-0000-0000-000000000000}"/>
  <bookViews>
    <workbookView xWindow="-8100" yWindow="-14510" windowWidth="34620" windowHeight="13900" xr2:uid="{00000000-000D-0000-FFFF-FFFF00000000}"/>
  </bookViews>
  <sheets>
    <sheet name="LOTE 1 24_08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1" i="2" l="1"/>
  <c r="D41" i="2"/>
  <c r="Q40" i="2"/>
  <c r="N40" i="2"/>
  <c r="K40" i="2"/>
  <c r="H40" i="2"/>
  <c r="D40" i="2"/>
  <c r="K39" i="2"/>
  <c r="H39" i="2"/>
  <c r="D39" i="2"/>
  <c r="K38" i="2"/>
  <c r="H38" i="2"/>
  <c r="D38" i="2"/>
  <c r="K37" i="2"/>
  <c r="H37" i="2"/>
  <c r="D37" i="2"/>
  <c r="Q36" i="2"/>
  <c r="N36" i="2"/>
  <c r="K36" i="2"/>
  <c r="H36" i="2"/>
  <c r="D36" i="2"/>
  <c r="Q35" i="2"/>
  <c r="N35" i="2"/>
  <c r="K35" i="2"/>
  <c r="H35" i="2"/>
  <c r="D35" i="2"/>
  <c r="Q34" i="2"/>
  <c r="N34" i="2"/>
  <c r="K34" i="2"/>
  <c r="H34" i="2"/>
  <c r="D34" i="2"/>
  <c r="K33" i="2"/>
  <c r="H33" i="2"/>
  <c r="D33" i="2"/>
  <c r="K32" i="2"/>
  <c r="H32" i="2"/>
  <c r="D32" i="2"/>
  <c r="K31" i="2"/>
  <c r="H31" i="2"/>
  <c r="D31" i="2"/>
  <c r="Q30" i="2"/>
  <c r="N30" i="2"/>
  <c r="K30" i="2"/>
  <c r="H30" i="2"/>
  <c r="D30" i="2"/>
  <c r="K29" i="2"/>
  <c r="H29" i="2"/>
  <c r="D29" i="2"/>
  <c r="Q28" i="2"/>
  <c r="N28" i="2"/>
  <c r="K28" i="2"/>
  <c r="H28" i="2"/>
  <c r="D28" i="2"/>
  <c r="Q27" i="2"/>
  <c r="N27" i="2"/>
  <c r="K27" i="2"/>
  <c r="H27" i="2"/>
  <c r="D27" i="2"/>
  <c r="Q26" i="2"/>
  <c r="N26" i="2"/>
  <c r="K26" i="2"/>
  <c r="H26" i="2"/>
  <c r="D26" i="2"/>
  <c r="Q25" i="2"/>
  <c r="N25" i="2"/>
  <c r="K25" i="2"/>
  <c r="H25" i="2"/>
  <c r="D25" i="2"/>
  <c r="N24" i="2"/>
  <c r="K24" i="2"/>
  <c r="H24" i="2"/>
  <c r="D24" i="2"/>
  <c r="K23" i="2"/>
  <c r="H23" i="2"/>
  <c r="D23" i="2"/>
  <c r="Q22" i="2"/>
  <c r="N22" i="2"/>
  <c r="K22" i="2"/>
  <c r="H22" i="2"/>
  <c r="D22" i="2"/>
  <c r="Q21" i="2"/>
  <c r="N21" i="2"/>
  <c r="K21" i="2"/>
  <c r="H21" i="2"/>
  <c r="D21" i="2"/>
  <c r="Q20" i="2"/>
  <c r="N20" i="2"/>
  <c r="K20" i="2"/>
  <c r="H20" i="2"/>
  <c r="D20" i="2"/>
  <c r="Q19" i="2"/>
  <c r="N19" i="2"/>
  <c r="K19" i="2"/>
  <c r="H19" i="2"/>
  <c r="D19" i="2"/>
  <c r="N18" i="2"/>
  <c r="K18" i="2"/>
  <c r="H18" i="2"/>
  <c r="D18" i="2"/>
  <c r="Q17" i="2"/>
  <c r="N17" i="2"/>
  <c r="K17" i="2"/>
  <c r="H17" i="2"/>
  <c r="D17" i="2"/>
  <c r="Q16" i="2"/>
  <c r="N16" i="2"/>
  <c r="K16" i="2"/>
  <c r="H16" i="2"/>
  <c r="D16" i="2"/>
  <c r="H42" i="2" l="1"/>
  <c r="N42" i="2"/>
  <c r="K42" i="2"/>
  <c r="Q42" i="2"/>
  <c r="Q12" i="2" l="1"/>
  <c r="K12" i="2"/>
  <c r="H12" i="2"/>
  <c r="N12" i="2"/>
  <c r="C11" i="2"/>
  <c r="C10" i="2"/>
</calcChain>
</file>

<file path=xl/sharedStrings.xml><?xml version="1.0" encoding="utf-8"?>
<sst xmlns="http://schemas.openxmlformats.org/spreadsheetml/2006/main" count="162" uniqueCount="89">
  <si>
    <t>TOTAL LOCAL</t>
  </si>
  <si>
    <t>UNIDADES</t>
  </si>
  <si>
    <t>TOTAL DE CONTRATO</t>
  </si>
  <si>
    <t>DESCRIPCIÓN</t>
  </si>
  <si>
    <t>Nº PARTIDA</t>
  </si>
  <si>
    <t>IMPORTE UNITARIO MAXIMO</t>
  </si>
  <si>
    <t>IMPORTE UNITARIO OFERTADO</t>
  </si>
  <si>
    <t>LÍMITE MÁXIMO UNITARIO</t>
  </si>
  <si>
    <t>Pab 01 Malasaña</t>
  </si>
  <si>
    <t>TOTAL MÁXIMO LOCAL:</t>
  </si>
  <si>
    <t>PRESUPUESTO BASE DE LICITACIÓN - LOTE 1</t>
  </si>
  <si>
    <t>TOTAL OFERTADO LOTE 1 (*)</t>
  </si>
  <si>
    <t>Pab 12 Lavapies</t>
  </si>
  <si>
    <t>Pab 14 Chamberí</t>
  </si>
  <si>
    <t>M06-BANCO CORRIDO SALA</t>
  </si>
  <si>
    <t>M08-SEPARADORES TERRAZA</t>
  </si>
  <si>
    <t>M05-MESA ALTA EN PILAR</t>
  </si>
  <si>
    <t>04-MESA PIE CENTRAL</t>
  </si>
  <si>
    <t>05-MESA CUATRO PATAS</t>
  </si>
  <si>
    <t>01-MESA ALTA MADERA</t>
  </si>
  <si>
    <t>03-MESA ALTA PIE CENTRAL CUADRADA</t>
  </si>
  <si>
    <t>02-MESA ALTA PIE CENTRAL REDONDA</t>
  </si>
  <si>
    <t>C-SILLA MADERA</t>
  </si>
  <si>
    <t>D-SILLA TERRAZA</t>
  </si>
  <si>
    <t>06-MESA TERRAZA CUADRADA PIE CENTRAL</t>
  </si>
  <si>
    <t>M09-REPISA MARMOL CON PATAS (30cm fondo)</t>
  </si>
  <si>
    <t>M04-SEPARADORES</t>
  </si>
  <si>
    <t>M07-REPISA MARMOL</t>
  </si>
  <si>
    <t>MUEBLE IMPULSO LARGO 140X24CM</t>
  </si>
  <si>
    <t>MUEBLE RECOGIDA SELECTIVA DE RESIDUOS</t>
  </si>
  <si>
    <t>MESA BAJA 60X80 APILABLE</t>
  </si>
  <si>
    <t>SILLA  APILABLE</t>
  </si>
  <si>
    <t>TABURETE APILABLE</t>
  </si>
  <si>
    <t>MUEBLE DE BANDEJAS Y PAN (POR MÓDULOS)</t>
  </si>
  <si>
    <t>CARRO BANDEJERO</t>
  </si>
  <si>
    <t>UD</t>
  </si>
  <si>
    <t>ML</t>
  </si>
  <si>
    <t>M2</t>
  </si>
  <si>
    <t xml:space="preserve">15.01        </t>
  </si>
  <si>
    <t xml:space="preserve">15.02        </t>
  </si>
  <si>
    <t xml:space="preserve">15.03        </t>
  </si>
  <si>
    <t xml:space="preserve">15.04        </t>
  </si>
  <si>
    <t xml:space="preserve">15.05        </t>
  </si>
  <si>
    <t xml:space="preserve">15.06        </t>
  </si>
  <si>
    <t xml:space="preserve">15.07        </t>
  </si>
  <si>
    <t xml:space="preserve">15.08        </t>
  </si>
  <si>
    <t xml:space="preserve">15.09        </t>
  </si>
  <si>
    <t xml:space="preserve">15.10        </t>
  </si>
  <si>
    <t xml:space="preserve">15.11       </t>
  </si>
  <si>
    <t xml:space="preserve">15.12 </t>
  </si>
  <si>
    <t xml:space="preserve">15.13   </t>
  </si>
  <si>
    <t xml:space="preserve">15.14 </t>
  </si>
  <si>
    <t xml:space="preserve">15.22        </t>
  </si>
  <si>
    <t>07-MESA BAJA PIE CENTRAL REDONDA 140</t>
  </si>
  <si>
    <t>15.43</t>
  </si>
  <si>
    <t>15.33</t>
  </si>
  <si>
    <t xml:space="preserve">15.42        </t>
  </si>
  <si>
    <t xml:space="preserve">15.04       </t>
  </si>
  <si>
    <t xml:space="preserve">15.10       </t>
  </si>
  <si>
    <t xml:space="preserve">15.11 </t>
  </si>
  <si>
    <t xml:space="preserve">15.12   </t>
  </si>
  <si>
    <t xml:space="preserve">15.13 </t>
  </si>
  <si>
    <t>15.18</t>
  </si>
  <si>
    <t xml:space="preserve">15.14       </t>
  </si>
  <si>
    <t xml:space="preserve">15.17       </t>
  </si>
  <si>
    <t xml:space="preserve">15.28        </t>
  </si>
  <si>
    <t xml:space="preserve">15.29       </t>
  </si>
  <si>
    <t xml:space="preserve">15.43        </t>
  </si>
  <si>
    <t xml:space="preserve">15.33        </t>
  </si>
  <si>
    <t xml:space="preserve">15.35        </t>
  </si>
  <si>
    <t xml:space="preserve">15.26        </t>
  </si>
  <si>
    <t xml:space="preserve">15.32        </t>
  </si>
  <si>
    <t xml:space="preserve">15.18 </t>
  </si>
  <si>
    <t xml:space="preserve">15.14      </t>
  </si>
  <si>
    <t xml:space="preserve">15.17      </t>
  </si>
  <si>
    <t xml:space="preserve">15.11        </t>
  </si>
  <si>
    <t xml:space="preserve">15.12       </t>
  </si>
  <si>
    <t xml:space="preserve">15.14   </t>
  </si>
  <si>
    <t xml:space="preserve">15.43 </t>
  </si>
  <si>
    <t xml:space="preserve">15.33       </t>
  </si>
  <si>
    <t xml:space="preserve">15.22       </t>
  </si>
  <si>
    <t xml:space="preserve">15.30       </t>
  </si>
  <si>
    <t xml:space="preserve">TOTAL OFERTADO LOCAL: </t>
  </si>
  <si>
    <t>MUEBLE IMPULSO CIRCULAR</t>
  </si>
  <si>
    <t>MESA ALTA CIRCULAR 70CM APILABLE</t>
  </si>
  <si>
    <t>B-TABURETE ALTO CON RESPALDO</t>
  </si>
  <si>
    <t>A-TABURETE ALTO SIN RESPALDO</t>
  </si>
  <si>
    <t>Pab 02 La Latina</t>
  </si>
  <si>
    <r>
      <t>El licitador deberá cumplimentar la tabla teniendo en cuenta las siguientes instrucciones:
- Únicamente deberá cumplimentar las celdas sombreadas en AZUL. 
- Los importes totales de cada partida, dentro de cada local, se calcularán automáticamente a partir de los importes unitarios ofertados propuestos por el licitador en la columna indicada anteriormente.
- En caso de superar el importe unitario máximo, aparecerá el mensaje "</t>
    </r>
    <r>
      <rPr>
        <i/>
        <sz val="11"/>
        <color theme="1"/>
        <rFont val="Barlow"/>
      </rPr>
      <t>IMPORTE MÁXIMO SUPERADO</t>
    </r>
    <r>
      <rPr>
        <sz val="11"/>
        <color theme="1"/>
        <rFont val="Barlow"/>
      </rPr>
      <t>" en la columna "LÍMITE MÁXIMO UNITARIO". De no ser así, aparecerá "</t>
    </r>
    <r>
      <rPr>
        <i/>
        <sz val="11"/>
        <color theme="1"/>
        <rFont val="Barlow"/>
      </rPr>
      <t>OK</t>
    </r>
    <r>
      <rPr>
        <sz val="11"/>
        <color theme="1"/>
        <rFont val="Barlow"/>
      </rPr>
      <t xml:space="preserve">".
</t>
    </r>
    <r>
      <rPr>
        <i/>
        <sz val="11"/>
        <color theme="1"/>
        <rFont val="Barlow"/>
      </rPr>
      <t xml:space="preserve">(*) El importe TOTAL OFERTADO del lote deberá coincidir con el señalado en el MODELO DE OFERTA ECONÓMICA de dicho lote.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</si>
</sst>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i/>
      <sz val="11"/>
      <color theme="1"/>
      <name val="Barlow"/>
    </font>
    <font>
      <b/>
      <sz val="11"/>
      <color rgb="FF171736"/>
      <name val="Barlow"/>
    </font>
    <font>
      <i/>
      <sz val="11"/>
      <color rgb="FF171736"/>
      <name val="Barlow"/>
    </font>
    <font>
      <i/>
      <sz val="11"/>
      <color rgb="FFFF0000"/>
      <name val="Barlow"/>
    </font>
    <font>
      <b/>
      <sz val="11"/>
      <color theme="1"/>
      <name val="Barlow"/>
    </font>
    <font>
      <sz val="11"/>
      <color rgb="FFFF0000"/>
      <name val="Barlow"/>
    </font>
    <font>
      <sz val="9"/>
      <color rgb="FF000000"/>
      <name val="Barlow"/>
    </font>
    <font>
      <sz val="8"/>
      <color rgb="FF000000"/>
      <name val="Barlow"/>
    </font>
    <font>
      <sz val="11"/>
      <color rgb="FF171736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6" borderId="9" xfId="0" applyNumberFormat="1" applyFont="1" applyFill="1" applyBorder="1" applyAlignment="1" applyProtection="1">
      <alignment vertical="top"/>
      <protection locked="0"/>
    </xf>
    <xf numFmtId="0" fontId="1" fillId="0" borderId="0" xfId="0" applyFont="1" applyProtection="1"/>
    <xf numFmtId="0" fontId="1" fillId="7" borderId="0" xfId="0" applyFont="1" applyFill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164" fontId="1" fillId="0" borderId="0" xfId="0" applyNumberFormat="1" applyFont="1" applyAlignment="1" applyProtection="1">
      <alignment horizontal="right" vertical="center" wrapText="1"/>
    </xf>
    <xf numFmtId="164" fontId="3" fillId="5" borderId="0" xfId="0" applyNumberFormat="1" applyFont="1" applyFill="1" applyProtection="1"/>
    <xf numFmtId="164" fontId="10" fillId="0" borderId="0" xfId="0" applyNumberFormat="1" applyFont="1" applyProtection="1"/>
    <xf numFmtId="0" fontId="3" fillId="0" borderId="0" xfId="0" applyFont="1" applyProtection="1"/>
    <xf numFmtId="164" fontId="7" fillId="0" borderId="0" xfId="0" applyNumberFormat="1" applyFont="1" applyProtection="1"/>
    <xf numFmtId="164" fontId="3" fillId="0" borderId="0" xfId="0" applyNumberFormat="1" applyFont="1" applyProtection="1"/>
    <xf numFmtId="0" fontId="3" fillId="0" borderId="0" xfId="0" applyFont="1" applyAlignment="1" applyProtection="1">
      <alignment horizontal="right"/>
    </xf>
    <xf numFmtId="0" fontId="4" fillId="0" borderId="0" xfId="0" applyFont="1" applyProtection="1"/>
    <xf numFmtId="0" fontId="4" fillId="5" borderId="1" xfId="0" applyFont="1" applyFill="1" applyBorder="1" applyAlignment="1" applyProtection="1">
      <alignment horizontal="left"/>
    </xf>
    <xf numFmtId="0" fontId="4" fillId="5" borderId="7" xfId="0" applyFont="1" applyFill="1" applyBorder="1" applyAlignment="1" applyProtection="1">
      <alignment horizontal="left"/>
    </xf>
    <xf numFmtId="0" fontId="4" fillId="5" borderId="2" xfId="0" applyFont="1" applyFill="1" applyBorder="1" applyAlignment="1" applyProtection="1">
      <alignment horizontal="left"/>
    </xf>
    <xf numFmtId="0" fontId="2" fillId="2" borderId="0" xfId="0" applyFont="1" applyFill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49" fontId="9" fillId="0" borderId="0" xfId="0" applyNumberFormat="1" applyFont="1" applyAlignment="1" applyProtection="1">
      <alignment horizontal="center" vertical="top"/>
    </xf>
    <xf numFmtId="49" fontId="8" fillId="0" borderId="0" xfId="0" applyNumberFormat="1" applyFont="1" applyAlignment="1" applyProtection="1">
      <alignment horizontal="left" vertical="top" wrapText="1"/>
    </xf>
    <xf numFmtId="164" fontId="1" fillId="0" borderId="0" xfId="0" applyNumberFormat="1" applyFont="1" applyAlignment="1" applyProtection="1">
      <alignment vertical="top"/>
    </xf>
    <xf numFmtId="10" fontId="5" fillId="0" borderId="0" xfId="0" applyNumberFormat="1" applyFont="1" applyAlignment="1" applyProtection="1">
      <alignment horizontal="center" vertical="top"/>
    </xf>
    <xf numFmtId="4" fontId="1" fillId="0" borderId="3" xfId="0" applyNumberFormat="1" applyFont="1" applyBorder="1" applyAlignment="1" applyProtection="1">
      <alignment vertical="top"/>
    </xf>
    <xf numFmtId="49" fontId="1" fillId="0" borderId="0" xfId="0" applyNumberFormat="1" applyFont="1" applyAlignment="1" applyProtection="1">
      <alignment vertical="top"/>
    </xf>
    <xf numFmtId="4" fontId="1" fillId="3" borderId="4" xfId="0" applyNumberFormat="1" applyFont="1" applyFill="1" applyBorder="1" applyAlignment="1" applyProtection="1">
      <alignment vertical="top"/>
    </xf>
    <xf numFmtId="164" fontId="1" fillId="0" borderId="0" xfId="0" applyNumberFormat="1" applyFont="1" applyProtection="1"/>
    <xf numFmtId="4" fontId="1" fillId="0" borderId="4" xfId="0" applyNumberFormat="1" applyFont="1" applyBorder="1" applyAlignment="1" applyProtection="1">
      <alignment vertical="top"/>
    </xf>
    <xf numFmtId="49" fontId="6" fillId="4" borderId="0" xfId="0" applyNumberFormat="1" applyFont="1" applyFill="1" applyAlignment="1" applyProtection="1">
      <alignment vertical="top" wrapText="1"/>
    </xf>
    <xf numFmtId="4" fontId="6" fillId="4" borderId="0" xfId="0" applyNumberFormat="1" applyFont="1" applyFill="1" applyAlignment="1" applyProtection="1">
      <alignment vertical="top"/>
    </xf>
    <xf numFmtId="10" fontId="6" fillId="4" borderId="0" xfId="0" applyNumberFormat="1" applyFont="1" applyFill="1" applyAlignment="1" applyProtection="1">
      <alignment vertical="top"/>
    </xf>
    <xf numFmtId="164" fontId="1" fillId="4" borderId="5" xfId="0" applyNumberFormat="1" applyFont="1" applyFill="1" applyBorder="1" applyAlignment="1" applyProtection="1">
      <alignment vertical="top"/>
    </xf>
    <xf numFmtId="164" fontId="1" fillId="4" borderId="8" xfId="0" applyNumberFormat="1" applyFont="1" applyFill="1" applyBorder="1" applyAlignment="1" applyProtection="1">
      <alignment vertical="top"/>
    </xf>
    <xf numFmtId="164" fontId="6" fillId="4" borderId="6" xfId="0" applyNumberFormat="1" applyFont="1" applyFill="1" applyBorder="1" applyAlignment="1" applyProtection="1">
      <alignment vertical="top"/>
    </xf>
    <xf numFmtId="10" fontId="1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S72"/>
  <sheetViews>
    <sheetView tabSelected="1" zoomScale="85" zoomScaleNormal="85" workbookViewId="0">
      <selection activeCell="W12" sqref="W12"/>
    </sheetView>
  </sheetViews>
  <sheetFormatPr baseColWidth="10" defaultColWidth="10.81640625" defaultRowHeight="16" x14ac:dyDescent="0.4"/>
  <cols>
    <col min="1" max="1" width="5.26953125" style="2" customWidth="1"/>
    <col min="2" max="2" width="43.81640625" style="2" customWidth="1"/>
    <col min="3" max="3" width="17" style="2" customWidth="1"/>
    <col min="4" max="4" width="18.81640625" style="2" bestFit="1" customWidth="1"/>
    <col min="5" max="5" width="11.26953125" style="2" customWidth="1"/>
    <col min="6" max="6" width="18" style="2" customWidth="1"/>
    <col min="7" max="7" width="9.7265625" style="2" customWidth="1"/>
    <col min="8" max="8" width="13.7265625" style="2" customWidth="1"/>
    <col min="9" max="9" width="13.453125" style="2" customWidth="1"/>
    <col min="10" max="10" width="9.7265625" style="2" customWidth="1"/>
    <col min="11" max="11" width="13.7265625" style="2" customWidth="1"/>
    <col min="12" max="12" width="12" style="2" customWidth="1"/>
    <col min="13" max="13" width="9.7265625" style="2" customWidth="1"/>
    <col min="14" max="14" width="13.7265625" style="2" customWidth="1"/>
    <col min="15" max="15" width="11.81640625" style="2" customWidth="1"/>
    <col min="16" max="16" width="9.7265625" style="2" customWidth="1"/>
    <col min="17" max="17" width="13.7265625" style="2" customWidth="1"/>
    <col min="18" max="19" width="10.81640625" style="2"/>
    <col min="20" max="20" width="11.1796875" style="2" bestFit="1" customWidth="1"/>
    <col min="21" max="16384" width="10.81640625" style="2"/>
  </cols>
  <sheetData>
    <row r="3" spans="1:19" x14ac:dyDescent="0.4">
      <c r="B3" s="3" t="s">
        <v>88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9" x14ac:dyDescent="0.4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9" x14ac:dyDescent="0.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9" x14ac:dyDescent="0.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9" ht="50" customHeight="1" x14ac:dyDescent="0.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9" x14ac:dyDescent="0.4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9" x14ac:dyDescent="0.4">
      <c r="B9" s="4"/>
      <c r="C9" s="4"/>
      <c r="D9" s="4"/>
      <c r="E9" s="4"/>
      <c r="F9" s="4"/>
      <c r="G9" s="4"/>
      <c r="H9" s="5"/>
      <c r="I9" s="4"/>
      <c r="J9" s="4"/>
      <c r="K9" s="5"/>
      <c r="L9" s="4"/>
      <c r="M9" s="4"/>
      <c r="N9" s="5"/>
      <c r="Q9" s="5"/>
    </row>
    <row r="10" spans="1:19" x14ac:dyDescent="0.4">
      <c r="B10" s="6" t="s">
        <v>11</v>
      </c>
      <c r="C10" s="6">
        <f>H42+K42+N42+Q42</f>
        <v>0</v>
      </c>
      <c r="D10" s="7"/>
      <c r="E10" s="8"/>
      <c r="F10" s="8"/>
      <c r="G10" s="8"/>
      <c r="H10" s="9"/>
      <c r="I10" s="8"/>
      <c r="J10" s="8"/>
      <c r="K10" s="9"/>
      <c r="L10" s="8"/>
      <c r="M10" s="8"/>
      <c r="N10" s="9"/>
      <c r="Q10" s="9"/>
    </row>
    <row r="11" spans="1:19" x14ac:dyDescent="0.4">
      <c r="B11" s="8" t="s">
        <v>10</v>
      </c>
      <c r="C11" s="10">
        <f>H11+K11+N11+Q11</f>
        <v>201061.91</v>
      </c>
      <c r="D11" s="9"/>
      <c r="E11" s="8"/>
      <c r="F11" s="11" t="s">
        <v>9</v>
      </c>
      <c r="H11" s="10">
        <v>52323.09</v>
      </c>
      <c r="I11" s="10"/>
      <c r="J11" s="10"/>
      <c r="K11" s="10">
        <v>53951.72</v>
      </c>
      <c r="L11" s="10"/>
      <c r="M11" s="10"/>
      <c r="N11" s="10">
        <v>50607.1</v>
      </c>
      <c r="O11" s="10"/>
      <c r="P11" s="10"/>
      <c r="Q11" s="10">
        <v>44180</v>
      </c>
      <c r="R11" s="10"/>
    </row>
    <row r="12" spans="1:19" x14ac:dyDescent="0.4">
      <c r="B12" s="8"/>
      <c r="C12" s="10"/>
      <c r="D12" s="9"/>
      <c r="E12" s="8"/>
      <c r="F12" s="11" t="s">
        <v>82</v>
      </c>
      <c r="H12" s="7">
        <f>H42</f>
        <v>0</v>
      </c>
      <c r="I12" s="7"/>
      <c r="J12" s="7"/>
      <c r="K12" s="7">
        <f>K42</f>
        <v>0</v>
      </c>
      <c r="L12" s="7"/>
      <c r="M12" s="7"/>
      <c r="N12" s="7">
        <f>N42</f>
        <v>0</v>
      </c>
      <c r="O12" s="7"/>
      <c r="P12" s="7"/>
      <c r="Q12" s="7">
        <f>Q42</f>
        <v>0</v>
      </c>
      <c r="R12" s="10"/>
    </row>
    <row r="13" spans="1:19" x14ac:dyDescent="0.4">
      <c r="B13" s="8"/>
      <c r="C13" s="10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9" x14ac:dyDescent="0.4">
      <c r="B14" s="12"/>
      <c r="C14" s="12"/>
      <c r="D14" s="12"/>
      <c r="E14" s="12"/>
      <c r="F14" s="13" t="s">
        <v>8</v>
      </c>
      <c r="G14" s="14"/>
      <c r="H14" s="15"/>
      <c r="I14" s="13" t="s">
        <v>87</v>
      </c>
      <c r="J14" s="14"/>
      <c r="K14" s="15"/>
      <c r="L14" s="13" t="s">
        <v>12</v>
      </c>
      <c r="M14" s="14"/>
      <c r="N14" s="15"/>
      <c r="O14" s="13" t="s">
        <v>13</v>
      </c>
      <c r="P14" s="14"/>
      <c r="Q14" s="15"/>
      <c r="R14" s="12"/>
      <c r="S14" s="12"/>
    </row>
    <row r="15" spans="1:19" s="19" customFormat="1" ht="48" x14ac:dyDescent="0.35">
      <c r="A15" s="16" t="s">
        <v>35</v>
      </c>
      <c r="B15" s="16" t="s">
        <v>3</v>
      </c>
      <c r="C15" s="16" t="s">
        <v>5</v>
      </c>
      <c r="D15" s="16" t="s">
        <v>7</v>
      </c>
      <c r="E15" s="16" t="s">
        <v>6</v>
      </c>
      <c r="F15" s="17" t="s">
        <v>1</v>
      </c>
      <c r="G15" s="16" t="s">
        <v>4</v>
      </c>
      <c r="H15" s="18" t="s">
        <v>2</v>
      </c>
      <c r="I15" s="17" t="s">
        <v>1</v>
      </c>
      <c r="J15" s="16" t="s">
        <v>4</v>
      </c>
      <c r="K15" s="18" t="s">
        <v>2</v>
      </c>
      <c r="L15" s="17" t="s">
        <v>1</v>
      </c>
      <c r="M15" s="16" t="s">
        <v>4</v>
      </c>
      <c r="N15" s="18" t="s">
        <v>2</v>
      </c>
      <c r="O15" s="17" t="s">
        <v>1</v>
      </c>
      <c r="P15" s="16" t="s">
        <v>4</v>
      </c>
      <c r="Q15" s="18" t="s">
        <v>2</v>
      </c>
    </row>
    <row r="16" spans="1:19" x14ac:dyDescent="0.4">
      <c r="A16" s="20" t="s">
        <v>36</v>
      </c>
      <c r="B16" s="21" t="s">
        <v>14</v>
      </c>
      <c r="C16" s="22">
        <v>350</v>
      </c>
      <c r="D16" s="23" t="str">
        <f>IF(E16&gt;C16,"IMPORTE MÁXIMO SUPERADO","OK")</f>
        <v>OK</v>
      </c>
      <c r="E16" s="1"/>
      <c r="F16" s="24">
        <v>7</v>
      </c>
      <c r="G16" s="25" t="s">
        <v>38</v>
      </c>
      <c r="H16" s="26">
        <f>F16*$E16</f>
        <v>0</v>
      </c>
      <c r="I16" s="24">
        <v>7</v>
      </c>
      <c r="J16" s="25" t="s">
        <v>38</v>
      </c>
      <c r="K16" s="26">
        <f>I16*$E16</f>
        <v>0</v>
      </c>
      <c r="L16" s="24">
        <v>7.37</v>
      </c>
      <c r="M16" s="25" t="s">
        <v>38</v>
      </c>
      <c r="N16" s="26">
        <f t="shared" ref="N16:N17" si="0">L16*$E16</f>
        <v>0</v>
      </c>
      <c r="O16" s="24">
        <v>10.45</v>
      </c>
      <c r="P16" s="25" t="s">
        <v>38</v>
      </c>
      <c r="Q16" s="26">
        <f t="shared" ref="Q16" si="1">O16*$E16</f>
        <v>0</v>
      </c>
    </row>
    <row r="17" spans="1:17" x14ac:dyDescent="0.4">
      <c r="A17" s="20" t="s">
        <v>36</v>
      </c>
      <c r="B17" s="21" t="s">
        <v>15</v>
      </c>
      <c r="C17" s="22">
        <v>315</v>
      </c>
      <c r="D17" s="23" t="str">
        <f t="shared" ref="D17:D41" si="2">IF(E17&gt;C17,"IMPORTE MÁXIMO SUPERADO","OK")</f>
        <v>OK</v>
      </c>
      <c r="E17" s="1"/>
      <c r="F17" s="24">
        <v>18.22</v>
      </c>
      <c r="G17" s="25" t="s">
        <v>39</v>
      </c>
      <c r="H17" s="26">
        <f t="shared" ref="H17:H40" si="3">F17*$E17</f>
        <v>0</v>
      </c>
      <c r="I17" s="24">
        <v>20.18</v>
      </c>
      <c r="J17" s="25" t="s">
        <v>39</v>
      </c>
      <c r="K17" s="26">
        <f t="shared" ref="K17:K40" si="4">I17*$E17</f>
        <v>0</v>
      </c>
      <c r="L17" s="24">
        <v>21.29</v>
      </c>
      <c r="M17" s="25" t="s">
        <v>39</v>
      </c>
      <c r="N17" s="26">
        <f t="shared" si="0"/>
        <v>0</v>
      </c>
      <c r="O17" s="24">
        <v>21.5</v>
      </c>
      <c r="P17" s="25" t="s">
        <v>39</v>
      </c>
      <c r="Q17" s="26">
        <f>O17*$E17</f>
        <v>0</v>
      </c>
    </row>
    <row r="18" spans="1:17" x14ac:dyDescent="0.4">
      <c r="A18" s="20" t="s">
        <v>36</v>
      </c>
      <c r="B18" s="21" t="s">
        <v>16</v>
      </c>
      <c r="C18" s="27">
        <v>325</v>
      </c>
      <c r="D18" s="23" t="str">
        <f t="shared" si="2"/>
        <v>OK</v>
      </c>
      <c r="E18" s="1"/>
      <c r="F18" s="24">
        <v>1.9</v>
      </c>
      <c r="G18" s="25" t="s">
        <v>40</v>
      </c>
      <c r="H18" s="26">
        <f t="shared" si="3"/>
        <v>0</v>
      </c>
      <c r="I18" s="24">
        <v>5.6</v>
      </c>
      <c r="J18" s="25" t="s">
        <v>40</v>
      </c>
      <c r="K18" s="26">
        <f t="shared" si="4"/>
        <v>0</v>
      </c>
      <c r="L18" s="24">
        <v>1.93</v>
      </c>
      <c r="M18" s="25" t="s">
        <v>40</v>
      </c>
      <c r="N18" s="26">
        <f>L18*$E18</f>
        <v>0</v>
      </c>
      <c r="O18" s="24"/>
      <c r="P18" s="25"/>
      <c r="Q18" s="28"/>
    </row>
    <row r="19" spans="1:17" x14ac:dyDescent="0.4">
      <c r="A19" s="20" t="s">
        <v>35</v>
      </c>
      <c r="B19" s="21" t="s">
        <v>86</v>
      </c>
      <c r="C19" s="22">
        <v>95</v>
      </c>
      <c r="D19" s="23" t="str">
        <f t="shared" si="2"/>
        <v>OK</v>
      </c>
      <c r="E19" s="1"/>
      <c r="F19" s="24">
        <v>31</v>
      </c>
      <c r="G19" s="25" t="s">
        <v>41</v>
      </c>
      <c r="H19" s="26">
        <f t="shared" si="3"/>
        <v>0</v>
      </c>
      <c r="I19" s="24">
        <v>27</v>
      </c>
      <c r="J19" s="25" t="s">
        <v>41</v>
      </c>
      <c r="K19" s="26">
        <f t="shared" si="4"/>
        <v>0</v>
      </c>
      <c r="L19" s="24">
        <v>34</v>
      </c>
      <c r="M19" s="25" t="s">
        <v>41</v>
      </c>
      <c r="N19" s="26">
        <f t="shared" ref="N19:N40" si="5">L19*$E19</f>
        <v>0</v>
      </c>
      <c r="O19" s="24">
        <v>27</v>
      </c>
      <c r="P19" s="25" t="s">
        <v>57</v>
      </c>
      <c r="Q19" s="26">
        <f t="shared" ref="Q19:Q40" si="6">O19*$E19</f>
        <v>0</v>
      </c>
    </row>
    <row r="20" spans="1:17" x14ac:dyDescent="0.4">
      <c r="A20" s="20" t="s">
        <v>35</v>
      </c>
      <c r="B20" s="21" t="s">
        <v>85</v>
      </c>
      <c r="C20" s="22">
        <v>150</v>
      </c>
      <c r="D20" s="23" t="str">
        <f t="shared" si="2"/>
        <v>OK</v>
      </c>
      <c r="E20" s="1"/>
      <c r="F20" s="24">
        <v>32</v>
      </c>
      <c r="G20" s="25" t="s">
        <v>42</v>
      </c>
      <c r="H20" s="26">
        <f t="shared" si="3"/>
        <v>0</v>
      </c>
      <c r="I20" s="24">
        <v>32</v>
      </c>
      <c r="J20" s="25" t="s">
        <v>42</v>
      </c>
      <c r="K20" s="26">
        <f t="shared" si="4"/>
        <v>0</v>
      </c>
      <c r="L20" s="24">
        <v>29</v>
      </c>
      <c r="M20" s="25" t="s">
        <v>42</v>
      </c>
      <c r="N20" s="26">
        <f t="shared" si="5"/>
        <v>0</v>
      </c>
      <c r="O20" s="24">
        <v>8</v>
      </c>
      <c r="P20" s="25" t="s">
        <v>42</v>
      </c>
      <c r="Q20" s="26">
        <f t="shared" si="6"/>
        <v>0</v>
      </c>
    </row>
    <row r="21" spans="1:17" x14ac:dyDescent="0.4">
      <c r="A21" s="20" t="s">
        <v>35</v>
      </c>
      <c r="B21" s="21" t="s">
        <v>17</v>
      </c>
      <c r="C21" s="22">
        <v>105</v>
      </c>
      <c r="D21" s="23" t="str">
        <f t="shared" si="2"/>
        <v>OK</v>
      </c>
      <c r="E21" s="1"/>
      <c r="F21" s="24">
        <v>29</v>
      </c>
      <c r="G21" s="25" t="s">
        <v>43</v>
      </c>
      <c r="H21" s="26">
        <f t="shared" si="3"/>
        <v>0</v>
      </c>
      <c r="I21" s="24">
        <v>29</v>
      </c>
      <c r="J21" s="25" t="s">
        <v>43</v>
      </c>
      <c r="K21" s="26">
        <f t="shared" si="4"/>
        <v>0</v>
      </c>
      <c r="L21" s="24">
        <v>15</v>
      </c>
      <c r="M21" s="25" t="s">
        <v>43</v>
      </c>
      <c r="N21" s="26">
        <f t="shared" si="5"/>
        <v>0</v>
      </c>
      <c r="O21" s="24">
        <v>19</v>
      </c>
      <c r="P21" s="25" t="s">
        <v>43</v>
      </c>
      <c r="Q21" s="26">
        <f t="shared" si="6"/>
        <v>0</v>
      </c>
    </row>
    <row r="22" spans="1:17" x14ac:dyDescent="0.4">
      <c r="A22" s="20" t="s">
        <v>35</v>
      </c>
      <c r="B22" s="21" t="s">
        <v>18</v>
      </c>
      <c r="C22" s="22">
        <v>140</v>
      </c>
      <c r="D22" s="23" t="str">
        <f t="shared" si="2"/>
        <v>OK</v>
      </c>
      <c r="E22" s="1"/>
      <c r="F22" s="24">
        <v>2</v>
      </c>
      <c r="G22" s="25" t="s">
        <v>44</v>
      </c>
      <c r="H22" s="26">
        <f t="shared" si="3"/>
        <v>0</v>
      </c>
      <c r="I22" s="24">
        <v>3</v>
      </c>
      <c r="J22" s="25" t="s">
        <v>44</v>
      </c>
      <c r="K22" s="26">
        <f t="shared" si="4"/>
        <v>0</v>
      </c>
      <c r="L22" s="24">
        <v>4</v>
      </c>
      <c r="M22" s="25" t="s">
        <v>44</v>
      </c>
      <c r="N22" s="26">
        <f t="shared" si="5"/>
        <v>0</v>
      </c>
      <c r="O22" s="24">
        <v>2</v>
      </c>
      <c r="P22" s="25" t="s">
        <v>44</v>
      </c>
      <c r="Q22" s="26">
        <f t="shared" si="6"/>
        <v>0</v>
      </c>
    </row>
    <row r="23" spans="1:17" x14ac:dyDescent="0.4">
      <c r="A23" s="20" t="s">
        <v>35</v>
      </c>
      <c r="B23" s="21" t="s">
        <v>19</v>
      </c>
      <c r="C23" s="22">
        <v>140</v>
      </c>
      <c r="D23" s="23" t="str">
        <f t="shared" si="2"/>
        <v>OK</v>
      </c>
      <c r="E23" s="1"/>
      <c r="F23" s="24">
        <v>2</v>
      </c>
      <c r="G23" s="25" t="s">
        <v>45</v>
      </c>
      <c r="H23" s="26">
        <f t="shared" si="3"/>
        <v>0</v>
      </c>
      <c r="I23" s="24">
        <v>2</v>
      </c>
      <c r="J23" s="25" t="s">
        <v>45</v>
      </c>
      <c r="K23" s="26">
        <f t="shared" si="4"/>
        <v>0</v>
      </c>
      <c r="L23" s="24"/>
      <c r="M23" s="25"/>
      <c r="N23" s="28"/>
      <c r="O23" s="24"/>
      <c r="P23" s="25"/>
      <c r="Q23" s="28"/>
    </row>
    <row r="24" spans="1:17" x14ac:dyDescent="0.4">
      <c r="A24" s="20" t="s">
        <v>35</v>
      </c>
      <c r="B24" s="21" t="s">
        <v>20</v>
      </c>
      <c r="C24" s="22">
        <v>150</v>
      </c>
      <c r="D24" s="23" t="str">
        <f t="shared" si="2"/>
        <v>OK</v>
      </c>
      <c r="E24" s="1"/>
      <c r="F24" s="24">
        <v>12</v>
      </c>
      <c r="G24" s="25" t="s">
        <v>46</v>
      </c>
      <c r="H24" s="26">
        <f t="shared" si="3"/>
        <v>0</v>
      </c>
      <c r="I24" s="24">
        <v>12</v>
      </c>
      <c r="J24" s="25" t="s">
        <v>46</v>
      </c>
      <c r="K24" s="26">
        <f t="shared" si="4"/>
        <v>0</v>
      </c>
      <c r="L24" s="24">
        <v>9</v>
      </c>
      <c r="M24" s="25" t="s">
        <v>46</v>
      </c>
      <c r="N24" s="26">
        <f t="shared" si="5"/>
        <v>0</v>
      </c>
      <c r="O24" s="24"/>
      <c r="P24" s="25"/>
      <c r="Q24" s="28"/>
    </row>
    <row r="25" spans="1:17" x14ac:dyDescent="0.4">
      <c r="A25" s="20" t="s">
        <v>35</v>
      </c>
      <c r="B25" s="21" t="s">
        <v>21</v>
      </c>
      <c r="C25" s="22">
        <v>150</v>
      </c>
      <c r="D25" s="23" t="str">
        <f t="shared" si="2"/>
        <v>OK</v>
      </c>
      <c r="E25" s="1"/>
      <c r="F25" s="24">
        <v>6</v>
      </c>
      <c r="G25" s="25" t="s">
        <v>47</v>
      </c>
      <c r="H25" s="26">
        <f t="shared" si="3"/>
        <v>0</v>
      </c>
      <c r="I25" s="24">
        <v>6</v>
      </c>
      <c r="J25" s="25" t="s">
        <v>47</v>
      </c>
      <c r="K25" s="26">
        <f t="shared" si="4"/>
        <v>0</v>
      </c>
      <c r="L25" s="24">
        <v>6</v>
      </c>
      <c r="M25" s="25" t="s">
        <v>47</v>
      </c>
      <c r="N25" s="26">
        <f t="shared" si="5"/>
        <v>0</v>
      </c>
      <c r="O25" s="24">
        <v>2</v>
      </c>
      <c r="P25" s="25" t="s">
        <v>58</v>
      </c>
      <c r="Q25" s="26">
        <f t="shared" si="6"/>
        <v>0</v>
      </c>
    </row>
    <row r="26" spans="1:17" x14ac:dyDescent="0.4">
      <c r="A26" s="20" t="s">
        <v>35</v>
      </c>
      <c r="B26" s="21" t="s">
        <v>22</v>
      </c>
      <c r="C26" s="22">
        <v>145</v>
      </c>
      <c r="D26" s="23" t="str">
        <f t="shared" si="2"/>
        <v>OK</v>
      </c>
      <c r="E26" s="1"/>
      <c r="F26" s="24">
        <v>66</v>
      </c>
      <c r="G26" s="25" t="s">
        <v>48</v>
      </c>
      <c r="H26" s="26">
        <f t="shared" si="3"/>
        <v>0</v>
      </c>
      <c r="I26" s="24">
        <v>70</v>
      </c>
      <c r="J26" s="25" t="s">
        <v>48</v>
      </c>
      <c r="K26" s="26">
        <f t="shared" si="4"/>
        <v>0</v>
      </c>
      <c r="L26" s="24">
        <v>46</v>
      </c>
      <c r="M26" s="25" t="s">
        <v>75</v>
      </c>
      <c r="N26" s="26">
        <f t="shared" si="5"/>
        <v>0</v>
      </c>
      <c r="O26" s="24">
        <v>49</v>
      </c>
      <c r="P26" s="25" t="s">
        <v>59</v>
      </c>
      <c r="Q26" s="26">
        <f t="shared" si="6"/>
        <v>0</v>
      </c>
    </row>
    <row r="27" spans="1:17" x14ac:dyDescent="0.4">
      <c r="A27" s="20" t="s">
        <v>35</v>
      </c>
      <c r="B27" s="21" t="s">
        <v>23</v>
      </c>
      <c r="C27" s="22">
        <v>96</v>
      </c>
      <c r="D27" s="23" t="str">
        <f t="shared" si="2"/>
        <v>OK</v>
      </c>
      <c r="E27" s="1"/>
      <c r="F27" s="24">
        <v>24</v>
      </c>
      <c r="G27" s="25" t="s">
        <v>49</v>
      </c>
      <c r="H27" s="26">
        <f t="shared" si="3"/>
        <v>0</v>
      </c>
      <c r="I27" s="24">
        <v>24</v>
      </c>
      <c r="J27" s="25" t="s">
        <v>49</v>
      </c>
      <c r="K27" s="26">
        <f t="shared" si="4"/>
        <v>0</v>
      </c>
      <c r="L27" s="24">
        <v>56</v>
      </c>
      <c r="M27" s="25" t="s">
        <v>76</v>
      </c>
      <c r="N27" s="26">
        <f t="shared" si="5"/>
        <v>0</v>
      </c>
      <c r="O27" s="24">
        <v>48</v>
      </c>
      <c r="P27" s="25" t="s">
        <v>60</v>
      </c>
      <c r="Q27" s="26">
        <f t="shared" si="6"/>
        <v>0</v>
      </c>
    </row>
    <row r="28" spans="1:17" x14ac:dyDescent="0.4">
      <c r="A28" s="20" t="s">
        <v>35</v>
      </c>
      <c r="B28" s="21" t="s">
        <v>24</v>
      </c>
      <c r="C28" s="22">
        <v>115</v>
      </c>
      <c r="D28" s="23" t="str">
        <f t="shared" si="2"/>
        <v>OK</v>
      </c>
      <c r="E28" s="1"/>
      <c r="F28" s="24">
        <v>12</v>
      </c>
      <c r="G28" s="25" t="s">
        <v>50</v>
      </c>
      <c r="H28" s="26">
        <f t="shared" si="3"/>
        <v>0</v>
      </c>
      <c r="I28" s="24">
        <v>12</v>
      </c>
      <c r="J28" s="25" t="s">
        <v>50</v>
      </c>
      <c r="K28" s="26">
        <f t="shared" si="4"/>
        <v>0</v>
      </c>
      <c r="L28" s="24">
        <v>28</v>
      </c>
      <c r="M28" s="25" t="s">
        <v>61</v>
      </c>
      <c r="N28" s="26">
        <f t="shared" si="5"/>
        <v>0</v>
      </c>
      <c r="O28" s="24">
        <v>24</v>
      </c>
      <c r="P28" s="25" t="s">
        <v>61</v>
      </c>
      <c r="Q28" s="26">
        <f t="shared" si="6"/>
        <v>0</v>
      </c>
    </row>
    <row r="29" spans="1:17" x14ac:dyDescent="0.4">
      <c r="A29" s="20" t="s">
        <v>36</v>
      </c>
      <c r="B29" s="21" t="s">
        <v>25</v>
      </c>
      <c r="C29" s="22">
        <v>227</v>
      </c>
      <c r="D29" s="23" t="str">
        <f t="shared" si="2"/>
        <v>OK</v>
      </c>
      <c r="E29" s="1"/>
      <c r="F29" s="24">
        <v>4.62</v>
      </c>
      <c r="G29" s="25" t="s">
        <v>72</v>
      </c>
      <c r="H29" s="26">
        <f t="shared" si="3"/>
        <v>0</v>
      </c>
      <c r="I29" s="24">
        <v>4.3600000000000003</v>
      </c>
      <c r="J29" s="25" t="s">
        <v>62</v>
      </c>
      <c r="K29" s="26">
        <f t="shared" si="4"/>
        <v>0</v>
      </c>
      <c r="L29" s="24"/>
      <c r="M29" s="25"/>
      <c r="N29" s="28"/>
      <c r="O29" s="24"/>
      <c r="P29" s="25"/>
      <c r="Q29" s="28"/>
    </row>
    <row r="30" spans="1:17" x14ac:dyDescent="0.4">
      <c r="A30" s="20" t="s">
        <v>36</v>
      </c>
      <c r="B30" s="21" t="s">
        <v>26</v>
      </c>
      <c r="C30" s="22">
        <v>275</v>
      </c>
      <c r="D30" s="23" t="str">
        <f t="shared" si="2"/>
        <v>OK</v>
      </c>
      <c r="E30" s="1"/>
      <c r="F30" s="24">
        <v>8.3000000000000007</v>
      </c>
      <c r="G30" s="25" t="s">
        <v>73</v>
      </c>
      <c r="H30" s="26">
        <f t="shared" si="3"/>
        <v>0</v>
      </c>
      <c r="I30" s="24">
        <v>8.44</v>
      </c>
      <c r="J30" s="25" t="s">
        <v>63</v>
      </c>
      <c r="K30" s="26">
        <f t="shared" si="4"/>
        <v>0</v>
      </c>
      <c r="L30" s="24">
        <v>3.92</v>
      </c>
      <c r="M30" s="25" t="s">
        <v>77</v>
      </c>
      <c r="N30" s="26">
        <f t="shared" si="5"/>
        <v>0</v>
      </c>
      <c r="O30" s="24">
        <v>5.28</v>
      </c>
      <c r="P30" s="25" t="s">
        <v>51</v>
      </c>
      <c r="Q30" s="26">
        <f t="shared" si="6"/>
        <v>0</v>
      </c>
    </row>
    <row r="31" spans="1:17" x14ac:dyDescent="0.4">
      <c r="A31" s="20" t="s">
        <v>37</v>
      </c>
      <c r="B31" s="21" t="s">
        <v>27</v>
      </c>
      <c r="C31" s="22">
        <v>227</v>
      </c>
      <c r="D31" s="23" t="str">
        <f t="shared" si="2"/>
        <v>OK</v>
      </c>
      <c r="E31" s="1"/>
      <c r="F31" s="24">
        <v>3.15</v>
      </c>
      <c r="G31" s="25" t="s">
        <v>74</v>
      </c>
      <c r="H31" s="26">
        <f t="shared" si="3"/>
        <v>0</v>
      </c>
      <c r="I31" s="24">
        <v>0.9</v>
      </c>
      <c r="J31" s="25" t="s">
        <v>64</v>
      </c>
      <c r="K31" s="26">
        <f t="shared" si="4"/>
        <v>0</v>
      </c>
      <c r="L31" s="24"/>
      <c r="M31" s="25"/>
      <c r="N31" s="28"/>
      <c r="O31" s="24"/>
      <c r="P31" s="25"/>
      <c r="Q31" s="28"/>
    </row>
    <row r="32" spans="1:17" x14ac:dyDescent="0.4">
      <c r="A32" s="20" t="s">
        <v>35</v>
      </c>
      <c r="B32" s="21" t="s">
        <v>28</v>
      </c>
      <c r="C32" s="22">
        <v>1505</v>
      </c>
      <c r="D32" s="23" t="str">
        <f t="shared" si="2"/>
        <v>OK</v>
      </c>
      <c r="E32" s="1"/>
      <c r="F32" s="24">
        <v>3</v>
      </c>
      <c r="G32" s="25" t="s">
        <v>65</v>
      </c>
      <c r="H32" s="26">
        <f t="shared" si="3"/>
        <v>0</v>
      </c>
      <c r="I32" s="24">
        <v>3</v>
      </c>
      <c r="J32" s="25" t="s">
        <v>65</v>
      </c>
      <c r="K32" s="26">
        <f t="shared" si="4"/>
        <v>0</v>
      </c>
      <c r="L32" s="24"/>
      <c r="M32" s="25"/>
      <c r="N32" s="28"/>
      <c r="O32" s="24"/>
      <c r="P32" s="25"/>
      <c r="Q32" s="28"/>
    </row>
    <row r="33" spans="1:17" x14ac:dyDescent="0.4">
      <c r="A33" s="20" t="s">
        <v>35</v>
      </c>
      <c r="B33" s="21" t="s">
        <v>83</v>
      </c>
      <c r="C33" s="22">
        <v>1400</v>
      </c>
      <c r="D33" s="23" t="str">
        <f t="shared" si="2"/>
        <v>OK</v>
      </c>
      <c r="E33" s="1"/>
      <c r="F33" s="24">
        <v>1</v>
      </c>
      <c r="G33" s="25" t="s">
        <v>66</v>
      </c>
      <c r="H33" s="26">
        <f t="shared" si="3"/>
        <v>0</v>
      </c>
      <c r="I33" s="24">
        <v>1</v>
      </c>
      <c r="J33" s="25" t="s">
        <v>66</v>
      </c>
      <c r="K33" s="26">
        <f t="shared" si="4"/>
        <v>0</v>
      </c>
      <c r="L33" s="24"/>
      <c r="M33" s="25"/>
      <c r="N33" s="28"/>
      <c r="O33" s="24"/>
      <c r="P33" s="25"/>
      <c r="Q33" s="28"/>
    </row>
    <row r="34" spans="1:17" x14ac:dyDescent="0.4">
      <c r="A34" s="20" t="s">
        <v>35</v>
      </c>
      <c r="B34" s="21" t="s">
        <v>29</v>
      </c>
      <c r="C34" s="22">
        <v>430</v>
      </c>
      <c r="D34" s="23" t="str">
        <f t="shared" si="2"/>
        <v>OK</v>
      </c>
      <c r="E34" s="1"/>
      <c r="F34" s="24">
        <v>2</v>
      </c>
      <c r="G34" s="25" t="s">
        <v>67</v>
      </c>
      <c r="H34" s="26">
        <f t="shared" si="3"/>
        <v>0</v>
      </c>
      <c r="I34" s="24">
        <v>2</v>
      </c>
      <c r="J34" s="25" t="s">
        <v>67</v>
      </c>
      <c r="K34" s="26">
        <f t="shared" si="4"/>
        <v>0</v>
      </c>
      <c r="L34" s="24">
        <v>1</v>
      </c>
      <c r="M34" s="25" t="s">
        <v>78</v>
      </c>
      <c r="N34" s="26">
        <f t="shared" si="5"/>
        <v>0</v>
      </c>
      <c r="O34" s="24">
        <v>1</v>
      </c>
      <c r="P34" s="25" t="s">
        <v>54</v>
      </c>
      <c r="Q34" s="26">
        <f t="shared" si="6"/>
        <v>0</v>
      </c>
    </row>
    <row r="35" spans="1:17" x14ac:dyDescent="0.4">
      <c r="A35" s="20" t="s">
        <v>35</v>
      </c>
      <c r="B35" s="21" t="s">
        <v>30</v>
      </c>
      <c r="C35" s="22">
        <v>160</v>
      </c>
      <c r="D35" s="23" t="str">
        <f t="shared" si="2"/>
        <v>OK</v>
      </c>
      <c r="E35" s="1"/>
      <c r="F35" s="24">
        <v>6</v>
      </c>
      <c r="G35" s="25" t="s">
        <v>68</v>
      </c>
      <c r="H35" s="26">
        <f t="shared" si="3"/>
        <v>0</v>
      </c>
      <c r="I35" s="24">
        <v>6</v>
      </c>
      <c r="J35" s="25" t="s">
        <v>68</v>
      </c>
      <c r="K35" s="26">
        <f t="shared" si="4"/>
        <v>0</v>
      </c>
      <c r="L35" s="24">
        <v>24</v>
      </c>
      <c r="M35" s="25" t="s">
        <v>79</v>
      </c>
      <c r="N35" s="26">
        <f t="shared" si="5"/>
        <v>0</v>
      </c>
      <c r="O35" s="24">
        <v>24</v>
      </c>
      <c r="P35" s="25" t="s">
        <v>55</v>
      </c>
      <c r="Q35" s="26">
        <f t="shared" si="6"/>
        <v>0</v>
      </c>
    </row>
    <row r="36" spans="1:17" x14ac:dyDescent="0.4">
      <c r="A36" s="20" t="s">
        <v>35</v>
      </c>
      <c r="B36" s="21" t="s">
        <v>31</v>
      </c>
      <c r="C36" s="22">
        <v>135</v>
      </c>
      <c r="D36" s="23" t="str">
        <f t="shared" si="2"/>
        <v>OK</v>
      </c>
      <c r="E36" s="1"/>
      <c r="F36" s="24">
        <v>12</v>
      </c>
      <c r="G36" s="25" t="s">
        <v>52</v>
      </c>
      <c r="H36" s="26">
        <f t="shared" si="3"/>
        <v>0</v>
      </c>
      <c r="I36" s="24">
        <v>12</v>
      </c>
      <c r="J36" s="25" t="s">
        <v>52</v>
      </c>
      <c r="K36" s="26">
        <f t="shared" si="4"/>
        <v>0</v>
      </c>
      <c r="L36" s="24">
        <v>48</v>
      </c>
      <c r="M36" s="25" t="s">
        <v>80</v>
      </c>
      <c r="N36" s="26">
        <f t="shared" si="5"/>
        <v>0</v>
      </c>
      <c r="O36" s="24">
        <v>48</v>
      </c>
      <c r="P36" s="25" t="s">
        <v>52</v>
      </c>
      <c r="Q36" s="26">
        <f t="shared" si="6"/>
        <v>0</v>
      </c>
    </row>
    <row r="37" spans="1:17" x14ac:dyDescent="0.4">
      <c r="A37" s="20" t="s">
        <v>35</v>
      </c>
      <c r="B37" s="21" t="s">
        <v>84</v>
      </c>
      <c r="C37" s="22">
        <v>138</v>
      </c>
      <c r="D37" s="23" t="str">
        <f t="shared" si="2"/>
        <v>OK</v>
      </c>
      <c r="E37" s="1"/>
      <c r="F37" s="24">
        <v>2</v>
      </c>
      <c r="G37" s="25" t="s">
        <v>69</v>
      </c>
      <c r="H37" s="26">
        <f t="shared" si="3"/>
        <v>0</v>
      </c>
      <c r="I37" s="24">
        <v>2</v>
      </c>
      <c r="J37" s="25" t="s">
        <v>69</v>
      </c>
      <c r="K37" s="26">
        <f t="shared" si="4"/>
        <v>0</v>
      </c>
      <c r="L37" s="24"/>
      <c r="M37" s="25"/>
      <c r="N37" s="28"/>
      <c r="O37" s="24"/>
      <c r="P37" s="25"/>
      <c r="Q37" s="28"/>
    </row>
    <row r="38" spans="1:17" x14ac:dyDescent="0.4">
      <c r="A38" s="20" t="s">
        <v>35</v>
      </c>
      <c r="B38" s="21" t="s">
        <v>32</v>
      </c>
      <c r="C38" s="22">
        <v>125</v>
      </c>
      <c r="D38" s="23" t="str">
        <f t="shared" si="2"/>
        <v>OK</v>
      </c>
      <c r="E38" s="1"/>
      <c r="F38" s="24">
        <v>8</v>
      </c>
      <c r="G38" s="25" t="s">
        <v>70</v>
      </c>
      <c r="H38" s="26">
        <f t="shared" si="3"/>
        <v>0</v>
      </c>
      <c r="I38" s="24">
        <v>8</v>
      </c>
      <c r="J38" s="25" t="s">
        <v>70</v>
      </c>
      <c r="K38" s="26">
        <f t="shared" si="4"/>
        <v>0</v>
      </c>
      <c r="L38" s="24"/>
      <c r="M38" s="25"/>
      <c r="N38" s="28"/>
      <c r="O38" s="24"/>
      <c r="P38" s="25"/>
      <c r="Q38" s="28"/>
    </row>
    <row r="39" spans="1:17" x14ac:dyDescent="0.4">
      <c r="A39" s="20" t="s">
        <v>35</v>
      </c>
      <c r="B39" s="21" t="s">
        <v>33</v>
      </c>
      <c r="C39" s="22">
        <v>400</v>
      </c>
      <c r="D39" s="23" t="str">
        <f t="shared" si="2"/>
        <v>OK</v>
      </c>
      <c r="E39" s="1"/>
      <c r="F39" s="24">
        <v>2</v>
      </c>
      <c r="G39" s="25" t="s">
        <v>71</v>
      </c>
      <c r="H39" s="26">
        <f t="shared" si="3"/>
        <v>0</v>
      </c>
      <c r="I39" s="24">
        <v>2</v>
      </c>
      <c r="J39" s="25" t="s">
        <v>71</v>
      </c>
      <c r="K39" s="26">
        <f t="shared" si="4"/>
        <v>0</v>
      </c>
      <c r="L39" s="24"/>
      <c r="M39" s="25"/>
      <c r="N39" s="28"/>
      <c r="O39" s="24"/>
      <c r="P39" s="25"/>
      <c r="Q39" s="28"/>
    </row>
    <row r="40" spans="1:17" x14ac:dyDescent="0.4">
      <c r="A40" s="20" t="s">
        <v>35</v>
      </c>
      <c r="B40" s="21" t="s">
        <v>34</v>
      </c>
      <c r="C40" s="22">
        <v>735</v>
      </c>
      <c r="D40" s="23" t="str">
        <f t="shared" si="2"/>
        <v>OK</v>
      </c>
      <c r="E40" s="1"/>
      <c r="F40" s="24">
        <v>1</v>
      </c>
      <c r="G40" s="25" t="s">
        <v>56</v>
      </c>
      <c r="H40" s="26">
        <f t="shared" si="3"/>
        <v>0</v>
      </c>
      <c r="I40" s="24">
        <v>1</v>
      </c>
      <c r="J40" s="25" t="s">
        <v>56</v>
      </c>
      <c r="K40" s="26">
        <f t="shared" si="4"/>
        <v>0</v>
      </c>
      <c r="L40" s="24">
        <v>1</v>
      </c>
      <c r="M40" s="25" t="s">
        <v>56</v>
      </c>
      <c r="N40" s="26">
        <f t="shared" si="5"/>
        <v>0</v>
      </c>
      <c r="O40" s="24">
        <v>1</v>
      </c>
      <c r="P40" s="25" t="s">
        <v>56</v>
      </c>
      <c r="Q40" s="26">
        <f t="shared" si="6"/>
        <v>0</v>
      </c>
    </row>
    <row r="41" spans="1:17" x14ac:dyDescent="0.4">
      <c r="A41" s="20" t="s">
        <v>35</v>
      </c>
      <c r="B41" s="21" t="s">
        <v>53</v>
      </c>
      <c r="C41" s="22">
        <v>450</v>
      </c>
      <c r="D41" s="23" t="str">
        <f t="shared" si="2"/>
        <v>OK</v>
      </c>
      <c r="E41" s="1"/>
      <c r="F41" s="24"/>
      <c r="G41" s="25"/>
      <c r="H41" s="28"/>
      <c r="I41" s="24"/>
      <c r="J41" s="25"/>
      <c r="K41" s="28"/>
      <c r="L41" s="24">
        <v>2</v>
      </c>
      <c r="M41" s="25" t="s">
        <v>81</v>
      </c>
      <c r="N41" s="26">
        <f>L41*$E41</f>
        <v>0</v>
      </c>
      <c r="O41" s="24"/>
      <c r="P41" s="25"/>
      <c r="Q41" s="28"/>
    </row>
    <row r="42" spans="1:17" x14ac:dyDescent="0.4">
      <c r="A42" s="29"/>
      <c r="B42" s="29" t="s">
        <v>0</v>
      </c>
      <c r="C42" s="30"/>
      <c r="D42" s="31"/>
      <c r="E42" s="30"/>
      <c r="F42" s="32"/>
      <c r="G42" s="33"/>
      <c r="H42" s="34">
        <f>SUM(H16:H41)</f>
        <v>0</v>
      </c>
      <c r="I42" s="32"/>
      <c r="J42" s="33"/>
      <c r="K42" s="34">
        <f>SUM(K16:K41)</f>
        <v>0</v>
      </c>
      <c r="L42" s="32"/>
      <c r="M42" s="33"/>
      <c r="N42" s="34">
        <f>SUM(N16:N41)</f>
        <v>0</v>
      </c>
      <c r="O42" s="32"/>
      <c r="P42" s="33"/>
      <c r="Q42" s="34">
        <f>SUM(Q16:Q41)</f>
        <v>0</v>
      </c>
    </row>
    <row r="43" spans="1:17" x14ac:dyDescent="0.4">
      <c r="D43" s="35"/>
    </row>
    <row r="44" spans="1:17" x14ac:dyDescent="0.4">
      <c r="D44" s="27"/>
    </row>
    <row r="45" spans="1:17" x14ac:dyDescent="0.4">
      <c r="D45" s="35"/>
    </row>
    <row r="46" spans="1:17" x14ac:dyDescent="0.4">
      <c r="D46" s="27"/>
    </row>
    <row r="47" spans="1:17" x14ac:dyDescent="0.4">
      <c r="C47" s="22"/>
      <c r="D47" s="27"/>
    </row>
    <row r="48" spans="1:17" x14ac:dyDescent="0.4">
      <c r="C48" s="22"/>
      <c r="D48" s="27"/>
    </row>
    <row r="49" spans="3:4" x14ac:dyDescent="0.4">
      <c r="C49" s="27"/>
      <c r="D49" s="27"/>
    </row>
    <row r="50" spans="3:4" x14ac:dyDescent="0.4">
      <c r="C50" s="22"/>
      <c r="D50" s="27"/>
    </row>
    <row r="51" spans="3:4" x14ac:dyDescent="0.4">
      <c r="C51" s="22"/>
      <c r="D51" s="27"/>
    </row>
    <row r="52" spans="3:4" x14ac:dyDescent="0.4">
      <c r="C52" s="22"/>
      <c r="D52" s="27"/>
    </row>
    <row r="53" spans="3:4" x14ac:dyDescent="0.4">
      <c r="C53" s="22"/>
      <c r="D53" s="27"/>
    </row>
    <row r="54" spans="3:4" x14ac:dyDescent="0.4">
      <c r="C54" s="22"/>
      <c r="D54" s="27"/>
    </row>
    <row r="55" spans="3:4" x14ac:dyDescent="0.4">
      <c r="C55" s="22"/>
      <c r="D55" s="27"/>
    </row>
    <row r="56" spans="3:4" x14ac:dyDescent="0.4">
      <c r="C56" s="22"/>
      <c r="D56" s="27"/>
    </row>
    <row r="57" spans="3:4" x14ac:dyDescent="0.4">
      <c r="C57" s="22"/>
      <c r="D57" s="27"/>
    </row>
    <row r="58" spans="3:4" x14ac:dyDescent="0.4">
      <c r="C58" s="22"/>
      <c r="D58" s="27"/>
    </row>
    <row r="59" spans="3:4" x14ac:dyDescent="0.4">
      <c r="C59" s="22"/>
      <c r="D59" s="27"/>
    </row>
    <row r="60" spans="3:4" x14ac:dyDescent="0.4">
      <c r="C60" s="22"/>
      <c r="D60" s="27"/>
    </row>
    <row r="61" spans="3:4" x14ac:dyDescent="0.4">
      <c r="C61" s="22"/>
      <c r="D61" s="27"/>
    </row>
    <row r="62" spans="3:4" x14ac:dyDescent="0.4">
      <c r="C62" s="22"/>
      <c r="D62" s="27"/>
    </row>
    <row r="63" spans="3:4" x14ac:dyDescent="0.4">
      <c r="C63" s="22"/>
      <c r="D63" s="27"/>
    </row>
    <row r="64" spans="3:4" x14ac:dyDescent="0.4">
      <c r="C64" s="22"/>
      <c r="D64" s="27"/>
    </row>
    <row r="65" spans="3:4" x14ac:dyDescent="0.4">
      <c r="C65" s="22"/>
      <c r="D65" s="27"/>
    </row>
    <row r="66" spans="3:4" x14ac:dyDescent="0.4">
      <c r="C66" s="22"/>
      <c r="D66" s="27"/>
    </row>
    <row r="67" spans="3:4" x14ac:dyDescent="0.4">
      <c r="C67" s="22"/>
      <c r="D67" s="27"/>
    </row>
    <row r="68" spans="3:4" x14ac:dyDescent="0.4">
      <c r="C68" s="22"/>
      <c r="D68" s="27"/>
    </row>
    <row r="69" spans="3:4" x14ac:dyDescent="0.4">
      <c r="C69" s="22"/>
      <c r="D69" s="27"/>
    </row>
    <row r="70" spans="3:4" x14ac:dyDescent="0.4">
      <c r="C70" s="22"/>
      <c r="D70" s="27"/>
    </row>
    <row r="71" spans="3:4" x14ac:dyDescent="0.4">
      <c r="C71" s="22"/>
      <c r="D71" s="27"/>
    </row>
    <row r="72" spans="3:4" x14ac:dyDescent="0.4">
      <c r="D72" s="27"/>
    </row>
  </sheetData>
  <sheetProtection algorithmName="SHA-512" hashValue="XW2FCW1XG6q25x8nPbcWG6BD/IIfG+BoQL/clkVoxeF3auesYttm+oNWzEnGxVx2pcTtZR7IsiEF/AUKTzRkqw==" saltValue="QpEcLM0OqclFjRXcljjbxw==" spinCount="100000" sheet="1" objects="1" scenarios="1"/>
  <mergeCells count="5">
    <mergeCell ref="B3:N7"/>
    <mergeCell ref="F14:H14"/>
    <mergeCell ref="I14:K14"/>
    <mergeCell ref="L14:N14"/>
    <mergeCell ref="O14:Q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24_088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Cerro</dc:creator>
  <cp:lastModifiedBy>Beatriz Sánchez</cp:lastModifiedBy>
  <dcterms:created xsi:type="dcterms:W3CDTF">2024-02-27T17:05:54Z</dcterms:created>
  <dcterms:modified xsi:type="dcterms:W3CDTF">2024-06-19T12:25:33Z</dcterms:modified>
</cp:coreProperties>
</file>