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50 Stands modulares Premium\3.Pliego y calendario\"/>
    </mc:Choice>
  </mc:AlternateContent>
  <xr:revisionPtr revIDLastSave="0" documentId="13_ncr:1_{5BC01896-FC86-4A23-BBD1-A70ABC334A14}" xr6:coauthVersionLast="47" xr6:coauthVersionMax="47" xr10:uidLastSave="{00000000-0000-0000-0000-000000000000}"/>
  <bookViews>
    <workbookView xWindow="-118" yWindow="-118" windowWidth="25370" windowHeight="13667" xr2:uid="{E58CE77E-4ED7-44CE-957A-328A39397BC9}"/>
  </bookViews>
  <sheets>
    <sheet name="ANEXO IX B" sheetId="1" r:id="rId1"/>
    <sheet name="Hoja1" sheetId="2" r:id="rId2"/>
  </sheets>
  <definedNames>
    <definedName name="_xlnm._FilterDatabase" localSheetId="0" hidden="1">'ANEXO IX B'!#REF!</definedName>
    <definedName name="_xlnm.Print_Area" localSheetId="0">'ANEXO IX B'!$A$1:$Y$45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H7" i="2"/>
  <c r="H6" i="2"/>
  <c r="H5" i="2"/>
  <c r="Y41" i="1"/>
  <c r="T12" i="1" l="1"/>
  <c r="U12" i="1"/>
  <c r="V12" i="1"/>
  <c r="W12" i="1"/>
  <c r="X12" i="1"/>
  <c r="T13" i="1"/>
  <c r="U13" i="1"/>
  <c r="V13" i="1"/>
  <c r="W13" i="1"/>
  <c r="X13" i="1"/>
  <c r="T14" i="1"/>
  <c r="U14" i="1"/>
  <c r="V14" i="1"/>
  <c r="W14" i="1"/>
  <c r="X14" i="1"/>
  <c r="T15" i="1"/>
  <c r="U15" i="1"/>
  <c r="V15" i="1"/>
  <c r="W15" i="1"/>
  <c r="X15" i="1"/>
  <c r="T16" i="1"/>
  <c r="U16" i="1"/>
  <c r="V16" i="1"/>
  <c r="W16" i="1"/>
  <c r="X16" i="1"/>
  <c r="T17" i="1"/>
  <c r="U17" i="1"/>
  <c r="V17" i="1"/>
  <c r="W17" i="1"/>
  <c r="X17" i="1"/>
  <c r="T18" i="1"/>
  <c r="U18" i="1"/>
  <c r="V18" i="1"/>
  <c r="W18" i="1"/>
  <c r="X18" i="1"/>
  <c r="T19" i="1"/>
  <c r="U19" i="1"/>
  <c r="V19" i="1"/>
  <c r="W19" i="1"/>
  <c r="X19" i="1"/>
  <c r="T20" i="1"/>
  <c r="U20" i="1"/>
  <c r="V20" i="1"/>
  <c r="W20" i="1"/>
  <c r="X20" i="1"/>
  <c r="T21" i="1"/>
  <c r="U21" i="1"/>
  <c r="V21" i="1"/>
  <c r="W21" i="1"/>
  <c r="X21" i="1"/>
  <c r="T22" i="1"/>
  <c r="U22" i="1"/>
  <c r="V22" i="1"/>
  <c r="W22" i="1"/>
  <c r="X22" i="1"/>
  <c r="T23" i="1"/>
  <c r="U23" i="1"/>
  <c r="V23" i="1"/>
  <c r="W23" i="1"/>
  <c r="X23" i="1"/>
  <c r="T24" i="1"/>
  <c r="U24" i="1"/>
  <c r="V24" i="1"/>
  <c r="W24" i="1"/>
  <c r="X24" i="1"/>
  <c r="T25" i="1"/>
  <c r="U25" i="1"/>
  <c r="V25" i="1"/>
  <c r="W25" i="1"/>
  <c r="X25" i="1"/>
  <c r="T26" i="1"/>
  <c r="U26" i="1"/>
  <c r="V26" i="1"/>
  <c r="W26" i="1"/>
  <c r="X26" i="1"/>
  <c r="T27" i="1"/>
  <c r="U27" i="1"/>
  <c r="V27" i="1"/>
  <c r="W27" i="1"/>
  <c r="X27" i="1"/>
  <c r="T28" i="1"/>
  <c r="U28" i="1"/>
  <c r="V28" i="1"/>
  <c r="W28" i="1"/>
  <c r="X28" i="1"/>
  <c r="T29" i="1"/>
  <c r="U29" i="1"/>
  <c r="V29" i="1"/>
  <c r="W29" i="1"/>
  <c r="X29" i="1"/>
  <c r="T30" i="1"/>
  <c r="U30" i="1"/>
  <c r="V30" i="1"/>
  <c r="W30" i="1"/>
  <c r="X30" i="1"/>
  <c r="T31" i="1"/>
  <c r="U31" i="1"/>
  <c r="V31" i="1"/>
  <c r="W31" i="1"/>
  <c r="X31" i="1"/>
  <c r="T32" i="1"/>
  <c r="U32" i="1"/>
  <c r="V32" i="1"/>
  <c r="W32" i="1"/>
  <c r="X32" i="1"/>
  <c r="T33" i="1"/>
  <c r="U33" i="1"/>
  <c r="V33" i="1"/>
  <c r="W33" i="1"/>
  <c r="X33" i="1"/>
  <c r="T34" i="1"/>
  <c r="U34" i="1"/>
  <c r="V34" i="1"/>
  <c r="W34" i="1"/>
  <c r="Y34" i="1" s="1"/>
  <c r="X34" i="1"/>
  <c r="T35" i="1"/>
  <c r="U35" i="1"/>
  <c r="V35" i="1"/>
  <c r="W35" i="1"/>
  <c r="X35" i="1"/>
  <c r="T36" i="1"/>
  <c r="U36" i="1"/>
  <c r="V36" i="1"/>
  <c r="W36" i="1"/>
  <c r="X36" i="1"/>
  <c r="T37" i="1"/>
  <c r="U37" i="1"/>
  <c r="V37" i="1"/>
  <c r="W37" i="1"/>
  <c r="X37" i="1"/>
  <c r="T38" i="1"/>
  <c r="U38" i="1"/>
  <c r="V38" i="1"/>
  <c r="W38" i="1"/>
  <c r="X38" i="1"/>
  <c r="T39" i="1"/>
  <c r="U39" i="1"/>
  <c r="V39" i="1"/>
  <c r="W39" i="1"/>
  <c r="X39" i="1"/>
  <c r="X11" i="1"/>
  <c r="W11" i="1"/>
  <c r="V11" i="1"/>
  <c r="U11" i="1"/>
  <c r="T11" i="1"/>
  <c r="T5" i="1"/>
  <c r="U5" i="1"/>
  <c r="V5" i="1"/>
  <c r="W5" i="1"/>
  <c r="X5" i="1"/>
  <c r="T6" i="1"/>
  <c r="U6" i="1"/>
  <c r="V6" i="1"/>
  <c r="W6" i="1"/>
  <c r="X6" i="1"/>
  <c r="T7" i="1"/>
  <c r="U7" i="1"/>
  <c r="V7" i="1"/>
  <c r="W7" i="1"/>
  <c r="X7" i="1"/>
  <c r="U4" i="1"/>
  <c r="V4" i="1"/>
  <c r="W4" i="1"/>
  <c r="X4" i="1"/>
  <c r="T4" i="1"/>
  <c r="P10" i="1"/>
  <c r="Q10" i="1" s="1"/>
  <c r="R10" i="1" s="1"/>
  <c r="S10" i="1" s="1"/>
  <c r="P3" i="1"/>
  <c r="Q3" i="1" s="1"/>
  <c r="R3" i="1" s="1"/>
  <c r="S3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U10" i="1"/>
  <c r="V10" i="1" s="1"/>
  <c r="W10" i="1" s="1"/>
  <c r="X10" i="1" s="1"/>
  <c r="K10" i="1"/>
  <c r="L10" i="1" s="1"/>
  <c r="M10" i="1" s="1"/>
  <c r="N10" i="1" s="1"/>
  <c r="D10" i="1"/>
  <c r="E10" i="1" s="1"/>
  <c r="F10" i="1" s="1"/>
  <c r="G10" i="1" s="1"/>
  <c r="I7" i="1"/>
  <c r="H7" i="1"/>
  <c r="I6" i="1"/>
  <c r="H6" i="1"/>
  <c r="I5" i="1"/>
  <c r="H5" i="1"/>
  <c r="I4" i="1"/>
  <c r="H4" i="1"/>
  <c r="U3" i="1"/>
  <c r="V3" i="1" s="1"/>
  <c r="W3" i="1" s="1"/>
  <c r="X3" i="1" s="1"/>
  <c r="K3" i="1"/>
  <c r="L3" i="1" s="1"/>
  <c r="M3" i="1" s="1"/>
  <c r="N3" i="1" s="1"/>
  <c r="D3" i="1"/>
  <c r="E3" i="1" s="1"/>
  <c r="F3" i="1" s="1"/>
  <c r="G3" i="1" s="1"/>
  <c r="Y5" i="1" l="1"/>
  <c r="Y7" i="1"/>
  <c r="Y4" i="1"/>
  <c r="Y6" i="1"/>
  <c r="U8" i="1"/>
  <c r="Y30" i="1"/>
  <c r="Y28" i="1"/>
  <c r="Y26" i="1"/>
  <c r="Y24" i="1"/>
  <c r="Y16" i="1"/>
  <c r="Y36" i="1"/>
  <c r="Y18" i="1"/>
  <c r="Y27" i="1"/>
  <c r="Y13" i="1"/>
  <c r="Y14" i="1"/>
  <c r="Y20" i="1"/>
  <c r="Y22" i="1"/>
  <c r="Y38" i="1"/>
  <c r="Y32" i="1"/>
  <c r="Y12" i="1"/>
  <c r="Y29" i="1"/>
  <c r="Y31" i="1"/>
  <c r="Y33" i="1"/>
  <c r="Y35" i="1"/>
  <c r="Y37" i="1"/>
  <c r="Y39" i="1"/>
  <c r="Y15" i="1"/>
  <c r="Y17" i="1"/>
  <c r="Y19" i="1"/>
  <c r="Y11" i="1"/>
  <c r="Y21" i="1"/>
  <c r="Y23" i="1"/>
  <c r="Y25" i="1"/>
  <c r="W40" i="1"/>
  <c r="V8" i="1"/>
  <c r="X40" i="1"/>
  <c r="X8" i="1"/>
  <c r="U40" i="1"/>
  <c r="V40" i="1"/>
  <c r="T40" i="1"/>
  <c r="T8" i="1"/>
  <c r="W8" i="1"/>
  <c r="Y40" i="1" l="1"/>
  <c r="Y8" i="1"/>
  <c r="Y42" i="1" l="1"/>
</calcChain>
</file>

<file path=xl/sharedStrings.xml><?xml version="1.0" encoding="utf-8"?>
<sst xmlns="http://schemas.openxmlformats.org/spreadsheetml/2006/main" count="94" uniqueCount="60">
  <si>
    <t>TIPO DE STAND</t>
  </si>
  <si>
    <t>ESTIMACIÓN UNIDADES ANUALES M2</t>
  </si>
  <si>
    <t>PRECIO UNITARIO MÁXIMO €/M2 IVA EXCLUIDO</t>
  </si>
  <si>
    <t>UND.</t>
  </si>
  <si>
    <t>prórroga 1</t>
  </si>
  <si>
    <t>prórroga 2</t>
  </si>
  <si>
    <t>TOTAL</t>
  </si>
  <si>
    <t>m2</t>
  </si>
  <si>
    <t>SUBTOTAL MONTAJE</t>
  </si>
  <si>
    <t>MATERIALES COMPLEMENTARIOS EXPOSITOR/IFEMA/PROYECTOS DE DISEÑO</t>
  </si>
  <si>
    <t>ESTIMACIÓN UNIDADES ANUALES</t>
  </si>
  <si>
    <t>PRECIO UNITARIO MÁXIMO €/UND IVA EXCLUIDO</t>
  </si>
  <si>
    <t>Ml DE BASTIDOR DE 250 MTR DE ALTURA CON PANEL RIGIDO/TEXTIL RECICLADO BLANCO (1 cara)</t>
  </si>
  <si>
    <t>m.l.</t>
  </si>
  <si>
    <t>0,5 ML DE BASTIDOR DE 250 MTR DE ALTURA CON PANEL RIGIDO/TEXTIL RECICLADO BLANCO (1 cara)</t>
  </si>
  <si>
    <t>M2 DE BASTIDOR DE 250 MTR DE ALTURA CON PANEL DE METACRILATO TRANSPARENTE</t>
  </si>
  <si>
    <t>M2 DE BASTIDOR PARA PARED CON PANEL RIGIDO/TEXTIL RECICLADO BLANCO.</t>
  </si>
  <si>
    <t>CAJA DE LUZ 10/20 CM. DE GROSOR. INCLUYE ESTRUCTURA, LONA RETROILUMINADA E ILUMINACION.</t>
  </si>
  <si>
    <t>PUERTA CON CERRADURA Y LLAVE</t>
  </si>
  <si>
    <t>Ud.</t>
  </si>
  <si>
    <t>PUERTA DOBLE CON CERRADURA Y LLAVE</t>
  </si>
  <si>
    <t>ESTANTE DE 100 X 30 CM HORIZONTAL EN DM LACADO EN BLANCO</t>
  </si>
  <si>
    <t>ESTANTE DE 100 X 30 CM INCLINADO EN DM LACADO EN BLANCO</t>
  </si>
  <si>
    <t>PANEL DE REFUERZO INTERNO PARA INSTALACION ELEMENTOS EN PARED (no TV)</t>
  </si>
  <si>
    <t>BASE DE ENCHUFE SIMPLE</t>
  </si>
  <si>
    <t>BASE DE ENCHUFE TRIPLE</t>
  </si>
  <si>
    <t xml:space="preserve">LONA CANVAS RECICLADA CON TRASERA NEGRA IMPRESA EN LATEX Y CORDON DE SILICONA </t>
  </si>
  <si>
    <t>IMPRESIÓN SOBRE SOPORTE RIGIDO EN PLANCHA DE MATERIAL RECICLADO/RECICLABLE</t>
  </si>
  <si>
    <t>VINILO IMPRESO APLICADO</t>
  </si>
  <si>
    <t>HORA TÉCNICO  (Mínimo 1h)</t>
  </si>
  <si>
    <t>hora</t>
  </si>
  <si>
    <t>FOCO LED BRAZO</t>
  </si>
  <si>
    <t>FOCO LED CARRIL</t>
  </si>
  <si>
    <t>PANTALLA TV 43" CON SOPORTE Y ENCHUFE</t>
  </si>
  <si>
    <t>PANTALLA TV 55" CON SOPORTE Y ENCHUFE</t>
  </si>
  <si>
    <t>PANTALLA TV 75" CON SOPORTE Y ENCHUFE</t>
  </si>
  <si>
    <t>HDMI CABLE 5 m.</t>
  </si>
  <si>
    <t>PANTALLA LED ENCASTRADA EN SISTEMA DE 2 MM. MEDIANTE TILES 49,4*49,4 cm.</t>
  </si>
  <si>
    <t>CAMBIO COLOR MOQUETA (SOSTENIBLE)</t>
  </si>
  <si>
    <t>M2 TARIMA DE 6 CM. DE ALTURA CONSTRUIDA MEDIANTE LOSETAS. UNIDAS ENTRE SI.</t>
  </si>
  <si>
    <t>M2 TARIMA MELAMINADA COLOR BLANCO STANDARD.</t>
  </si>
  <si>
    <t>M2 TARIMA MELAMINADA OTROS COLORES  4 OPCIONES (previamente definidas)</t>
  </si>
  <si>
    <t>M2 BASTIDOR CURVO 100x75 CM CUBIERTO CON PANEL RIGIDO/TEXTIL RECICLADO BLANCO</t>
  </si>
  <si>
    <t>ALMACÉN EN FORMA DE TORRE (SÓLO PARA ALMACENES A PARTIR DE 2X1M2)</t>
  </si>
  <si>
    <t>SUBTOTAL COMPLEMENTOS</t>
  </si>
  <si>
    <t>PARTIDA ALZADA MATERIALES COMPLEMENTARIOS A MEDIDA (FIJA, NO MODIFICABLE NI LICITABLE) IVA EXCLUIDO</t>
  </si>
  <si>
    <t>125.491,39 </t>
  </si>
  <si>
    <t>ANEXO IX B DETALLE DE PRECIOS UNITARIOS</t>
  </si>
  <si>
    <t>PRECIO UNITARIO OFERTADO €/M2 IVA EXCLUIDO</t>
  </si>
  <si>
    <t>TOTAL OFERTADO</t>
  </si>
  <si>
    <t>TOTAL OFERTADO IVA EXCLUIDO (incluir  esta cifra en la oferta económica total a indicar en el anexo IX A)</t>
  </si>
  <si>
    <t>PRECIO UNITARIO OFERTADO€/UND IVA EXCLUIDO</t>
  </si>
  <si>
    <t>TOTAL OFERTADO COMPLEMENTOS EXPOSITOR/IFEMA/PROYECTOS</t>
  </si>
  <si>
    <t>FIRMA DEL REPRESENTANTE LEGAL</t>
  </si>
  <si>
    <t>121334,34 </t>
  </si>
  <si>
    <t>stand tipo 1 (16-23,99 m2)</t>
  </si>
  <si>
    <t>stand tipo 2 (24-31,99 m2)</t>
  </si>
  <si>
    <t>stand tipo 3 (32-47,99 m2)</t>
  </si>
  <si>
    <t>stand tipo 4  (48 m2 o más)</t>
  </si>
  <si>
    <t>(*) El licitador únicamente deberá cumplimentar las celdas con fondo azul para obtener el importe total ofertado.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</si>
</sst>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#,##0.00\ &quot;€&quot;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0"/>
      <color theme="1"/>
      <name val="Barlow"/>
    </font>
    <font>
      <b/>
      <sz val="10"/>
      <color theme="1"/>
      <name val="Barlow"/>
    </font>
    <font>
      <sz val="10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/>
    <xf numFmtId="0" fontId="4" fillId="2" borderId="1" xfId="0" applyFont="1" applyFill="1" applyBorder="1"/>
    <xf numFmtId="0" fontId="3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1" xfId="0" applyFont="1" applyBorder="1"/>
    <xf numFmtId="43" fontId="4" fillId="0" borderId="1" xfId="1" applyFont="1" applyFill="1" applyBorder="1" applyAlignment="1">
      <alignment horizontal="center"/>
    </xf>
    <xf numFmtId="43" fontId="4" fillId="0" borderId="0" xfId="1" applyFont="1" applyFill="1" applyAlignment="1">
      <alignment horizontal="center"/>
    </xf>
    <xf numFmtId="43" fontId="4" fillId="0" borderId="1" xfId="0" applyNumberFormat="1" applyFont="1" applyBorder="1" applyAlignment="1">
      <alignment horizontal="center"/>
    </xf>
    <xf numFmtId="43" fontId="4" fillId="0" borderId="3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3" fontId="4" fillId="0" borderId="1" xfId="1" applyFont="1" applyBorder="1" applyAlignment="1">
      <alignment horizontal="center"/>
    </xf>
    <xf numFmtId="43" fontId="4" fillId="0" borderId="0" xfId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4" fillId="0" borderId="1" xfId="1" applyNumberFormat="1" applyFont="1" applyBorder="1" applyAlignment="1"/>
    <xf numFmtId="164" fontId="4" fillId="0" borderId="1" xfId="1" applyNumberFormat="1" applyFont="1" applyFill="1" applyBorder="1" applyAlignment="1"/>
    <xf numFmtId="4" fontId="4" fillId="0" borderId="2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vertical="center" wrapText="1"/>
    </xf>
    <xf numFmtId="0" fontId="4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" fontId="0" fillId="0" borderId="0" xfId="0" applyNumberFormat="1"/>
    <xf numFmtId="43" fontId="4" fillId="3" borderId="1" xfId="0" applyNumberFormat="1" applyFont="1" applyFill="1" applyBorder="1" applyAlignment="1" applyProtection="1">
      <alignment horizontal="center"/>
      <protection locked="0"/>
    </xf>
    <xf numFmtId="43" fontId="4" fillId="3" borderId="3" xfId="0" applyNumberFormat="1" applyFont="1" applyFill="1" applyBorder="1" applyAlignment="1" applyProtection="1">
      <alignment horizontal="center"/>
      <protection locked="0"/>
    </xf>
    <xf numFmtId="164" fontId="4" fillId="3" borderId="1" xfId="1" applyNumberFormat="1" applyFont="1" applyFill="1" applyBorder="1" applyAlignment="1" applyProtection="1">
      <protection locked="0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0" xfId="0" applyFont="1" applyAlignment="1" applyProtection="1">
      <alignment horizont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1E83E-8CBB-48B9-9F62-730D11D06304}">
  <sheetPr>
    <pageSetUpPr fitToPage="1"/>
  </sheetPr>
  <dimension ref="A1:Y48"/>
  <sheetViews>
    <sheetView tabSelected="1" topLeftCell="B2" zoomScale="85" zoomScaleNormal="85" workbookViewId="0">
      <selection activeCell="O4" sqref="O4:S7"/>
    </sheetView>
  </sheetViews>
  <sheetFormatPr baseColWidth="10" defaultRowHeight="15.05" x14ac:dyDescent="0.3"/>
  <cols>
    <col min="1" max="1" width="76.44140625" customWidth="1"/>
    <col min="2" max="2" width="6.5546875" customWidth="1"/>
    <col min="3" max="7" width="9.77734375" customWidth="1"/>
    <col min="8" max="9" width="12.77734375" hidden="1" customWidth="1"/>
    <col min="10" max="13" width="10.77734375" customWidth="1"/>
    <col min="14" max="19" width="11.6640625" customWidth="1"/>
    <col min="20" max="20" width="10.5546875" bestFit="1" customWidth="1"/>
    <col min="21" max="21" width="13.5546875" bestFit="1" customWidth="1"/>
    <col min="22" max="22" width="11.77734375" customWidth="1"/>
    <col min="23" max="24" width="11.6640625" bestFit="1" customWidth="1"/>
    <col min="25" max="25" width="13.44140625" customWidth="1"/>
  </cols>
  <sheetData>
    <row r="1" spans="1:25" ht="41.25" customHeight="1" x14ac:dyDescent="0.3">
      <c r="A1" s="32" t="s">
        <v>47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ht="32.1" customHeight="1" x14ac:dyDescent="0.3">
      <c r="A2" s="1" t="s">
        <v>0</v>
      </c>
      <c r="B2" s="2"/>
      <c r="C2" s="33" t="s">
        <v>1</v>
      </c>
      <c r="D2" s="33"/>
      <c r="E2" s="33"/>
      <c r="F2" s="33"/>
      <c r="G2" s="33"/>
      <c r="H2" s="1"/>
      <c r="I2" s="1"/>
      <c r="J2" s="33" t="s">
        <v>2</v>
      </c>
      <c r="K2" s="33"/>
      <c r="L2" s="33"/>
      <c r="M2" s="33"/>
      <c r="N2" s="33"/>
      <c r="O2" s="33" t="s">
        <v>48</v>
      </c>
      <c r="P2" s="33"/>
      <c r="Q2" s="33"/>
      <c r="R2" s="33"/>
      <c r="S2" s="33"/>
      <c r="T2" s="34" t="s">
        <v>49</v>
      </c>
      <c r="U2" s="34"/>
      <c r="V2" s="34"/>
      <c r="W2" s="34"/>
      <c r="X2" s="34"/>
      <c r="Y2" s="34"/>
    </row>
    <row r="3" spans="1:25" ht="15.75" x14ac:dyDescent="0.35">
      <c r="A3" s="3"/>
      <c r="B3" s="4" t="s">
        <v>3</v>
      </c>
      <c r="C3" s="5">
        <v>2025</v>
      </c>
      <c r="D3" s="5">
        <f>+C3+1</f>
        <v>2026</v>
      </c>
      <c r="E3" s="5">
        <f t="shared" ref="E3:G3" si="0">+D3+1</f>
        <v>2027</v>
      </c>
      <c r="F3" s="5">
        <f t="shared" si="0"/>
        <v>2028</v>
      </c>
      <c r="G3" s="5">
        <f t="shared" si="0"/>
        <v>2029</v>
      </c>
      <c r="H3" s="6" t="s">
        <v>4</v>
      </c>
      <c r="I3" s="6" t="s">
        <v>5</v>
      </c>
      <c r="J3" s="5">
        <v>2025</v>
      </c>
      <c r="K3" s="5">
        <f>+J3+1</f>
        <v>2026</v>
      </c>
      <c r="L3" s="5">
        <f>+K3+1</f>
        <v>2027</v>
      </c>
      <c r="M3" s="5">
        <f>+L3+1</f>
        <v>2028</v>
      </c>
      <c r="N3" s="5">
        <f>+M3+1</f>
        <v>2029</v>
      </c>
      <c r="O3" s="5">
        <v>2025</v>
      </c>
      <c r="P3" s="5">
        <f>+O3+1</f>
        <v>2026</v>
      </c>
      <c r="Q3" s="5">
        <f>+P3+1</f>
        <v>2027</v>
      </c>
      <c r="R3" s="5">
        <f>+Q3+1</f>
        <v>2028</v>
      </c>
      <c r="S3" s="5">
        <f>+R3+1</f>
        <v>2029</v>
      </c>
      <c r="T3" s="5">
        <v>2025</v>
      </c>
      <c r="U3" s="5">
        <f>+T3+1</f>
        <v>2026</v>
      </c>
      <c r="V3" s="5">
        <f>+U3+1</f>
        <v>2027</v>
      </c>
      <c r="W3" s="5">
        <f>+V3+1</f>
        <v>2028</v>
      </c>
      <c r="X3" s="5">
        <f>+W3+1</f>
        <v>2029</v>
      </c>
      <c r="Y3" s="5" t="s">
        <v>6</v>
      </c>
    </row>
    <row r="4" spans="1:25" ht="15.75" x14ac:dyDescent="0.35">
      <c r="A4" s="7" t="s">
        <v>55</v>
      </c>
      <c r="B4" s="7" t="s">
        <v>7</v>
      </c>
      <c r="C4" s="8">
        <v>6000</v>
      </c>
      <c r="D4" s="8">
        <v>8000</v>
      </c>
      <c r="E4" s="8">
        <v>8000</v>
      </c>
      <c r="F4" s="8">
        <v>8000</v>
      </c>
      <c r="G4" s="8">
        <v>8000</v>
      </c>
      <c r="H4" s="9" t="e">
        <f>20000*#REF!</f>
        <v>#REF!</v>
      </c>
      <c r="I4" s="9" t="e">
        <f>20000*#REF!</f>
        <v>#REF!</v>
      </c>
      <c r="J4" s="10">
        <v>75.2</v>
      </c>
      <c r="K4" s="10">
        <v>76.63</v>
      </c>
      <c r="L4" s="10">
        <v>77.930000000000007</v>
      </c>
      <c r="M4" s="10">
        <v>79.25</v>
      </c>
      <c r="N4" s="11">
        <v>80.599999999999994</v>
      </c>
      <c r="O4" s="29"/>
      <c r="P4" s="29"/>
      <c r="Q4" s="29"/>
      <c r="R4" s="29"/>
      <c r="S4" s="30"/>
      <c r="T4" s="12">
        <f>O4*C4</f>
        <v>0</v>
      </c>
      <c r="U4" s="12">
        <f t="shared" ref="U4:X4" si="1">P4*D4</f>
        <v>0</v>
      </c>
      <c r="V4" s="12">
        <f t="shared" si="1"/>
        <v>0</v>
      </c>
      <c r="W4" s="12">
        <f t="shared" si="1"/>
        <v>0</v>
      </c>
      <c r="X4" s="12">
        <f t="shared" si="1"/>
        <v>0</v>
      </c>
      <c r="Y4" s="12">
        <f>SUM(T4:X4)</f>
        <v>0</v>
      </c>
    </row>
    <row r="5" spans="1:25" ht="15.75" x14ac:dyDescent="0.35">
      <c r="A5" s="7" t="s">
        <v>56</v>
      </c>
      <c r="B5" s="7" t="s">
        <v>7</v>
      </c>
      <c r="C5" s="8">
        <v>2850</v>
      </c>
      <c r="D5" s="8">
        <v>3800</v>
      </c>
      <c r="E5" s="8">
        <v>3800</v>
      </c>
      <c r="F5" s="8">
        <v>3800</v>
      </c>
      <c r="G5" s="8">
        <v>3800</v>
      </c>
      <c r="H5" s="9" t="e">
        <f>20000*#REF!</f>
        <v>#REF!</v>
      </c>
      <c r="I5" s="9" t="e">
        <f>20000*#REF!</f>
        <v>#REF!</v>
      </c>
      <c r="J5" s="10">
        <v>61.83</v>
      </c>
      <c r="K5" s="10">
        <v>63</v>
      </c>
      <c r="L5" s="10">
        <v>64.069999999999993</v>
      </c>
      <c r="M5" s="10">
        <v>65.16</v>
      </c>
      <c r="N5" s="11">
        <v>66.27</v>
      </c>
      <c r="O5" s="29"/>
      <c r="P5" s="29"/>
      <c r="Q5" s="29"/>
      <c r="R5" s="29"/>
      <c r="S5" s="30"/>
      <c r="T5" s="12">
        <f t="shared" ref="T5:T7" si="2">O5*C5</f>
        <v>0</v>
      </c>
      <c r="U5" s="12">
        <f t="shared" ref="U5:U7" si="3">P5*D5</f>
        <v>0</v>
      </c>
      <c r="V5" s="12">
        <f t="shared" ref="V5:V7" si="4">Q5*E5</f>
        <v>0</v>
      </c>
      <c r="W5" s="12">
        <f t="shared" ref="W5:W7" si="5">R5*F5</f>
        <v>0</v>
      </c>
      <c r="X5" s="12">
        <f t="shared" ref="X5:X7" si="6">S5*G5</f>
        <v>0</v>
      </c>
      <c r="Y5" s="12">
        <f t="shared" ref="Y5:Y7" si="7">SUM(T5:X5)</f>
        <v>0</v>
      </c>
    </row>
    <row r="6" spans="1:25" ht="15.75" x14ac:dyDescent="0.35">
      <c r="A6" s="7" t="s">
        <v>57</v>
      </c>
      <c r="B6" s="7" t="s">
        <v>7</v>
      </c>
      <c r="C6" s="8">
        <v>4500</v>
      </c>
      <c r="D6" s="8">
        <v>6000</v>
      </c>
      <c r="E6" s="8">
        <v>6000</v>
      </c>
      <c r="F6" s="8">
        <v>6000</v>
      </c>
      <c r="G6" s="8">
        <v>6000</v>
      </c>
      <c r="H6" s="9" t="e">
        <f>20000*#REF!</f>
        <v>#REF!</v>
      </c>
      <c r="I6" s="9" t="e">
        <f>20000*#REF!</f>
        <v>#REF!</v>
      </c>
      <c r="J6" s="10">
        <v>54</v>
      </c>
      <c r="K6" s="10">
        <v>55.03</v>
      </c>
      <c r="L6" s="10">
        <v>55.97</v>
      </c>
      <c r="M6" s="10">
        <v>56.92</v>
      </c>
      <c r="N6" s="11">
        <v>57.89</v>
      </c>
      <c r="O6" s="29"/>
      <c r="P6" s="29"/>
      <c r="Q6" s="29"/>
      <c r="R6" s="29"/>
      <c r="S6" s="30"/>
      <c r="T6" s="12">
        <f t="shared" si="2"/>
        <v>0</v>
      </c>
      <c r="U6" s="12">
        <f t="shared" si="3"/>
        <v>0</v>
      </c>
      <c r="V6" s="12">
        <f t="shared" si="4"/>
        <v>0</v>
      </c>
      <c r="W6" s="12">
        <f t="shared" si="5"/>
        <v>0</v>
      </c>
      <c r="X6" s="12">
        <f t="shared" si="6"/>
        <v>0</v>
      </c>
      <c r="Y6" s="12">
        <f t="shared" si="7"/>
        <v>0</v>
      </c>
    </row>
    <row r="7" spans="1:25" ht="15.75" x14ac:dyDescent="0.35">
      <c r="A7" s="7" t="s">
        <v>58</v>
      </c>
      <c r="B7" s="7" t="s">
        <v>7</v>
      </c>
      <c r="C7" s="13">
        <v>1650</v>
      </c>
      <c r="D7" s="13">
        <v>2200</v>
      </c>
      <c r="E7" s="13">
        <v>2200</v>
      </c>
      <c r="F7" s="13">
        <v>2200</v>
      </c>
      <c r="G7" s="13">
        <v>2200</v>
      </c>
      <c r="H7" s="14" t="e">
        <f>20000*#REF!</f>
        <v>#REF!</v>
      </c>
      <c r="I7" s="14" t="e">
        <f>20000*#REF!</f>
        <v>#REF!</v>
      </c>
      <c r="J7" s="10">
        <v>41.07</v>
      </c>
      <c r="K7" s="10">
        <v>41.85</v>
      </c>
      <c r="L7" s="10">
        <v>42.56</v>
      </c>
      <c r="M7" s="10">
        <v>43.28</v>
      </c>
      <c r="N7" s="11">
        <v>44.02</v>
      </c>
      <c r="O7" s="29"/>
      <c r="P7" s="29"/>
      <c r="Q7" s="29"/>
      <c r="R7" s="29"/>
      <c r="S7" s="30"/>
      <c r="T7" s="12">
        <f t="shared" si="2"/>
        <v>0</v>
      </c>
      <c r="U7" s="12">
        <f t="shared" si="3"/>
        <v>0</v>
      </c>
      <c r="V7" s="12">
        <f t="shared" si="4"/>
        <v>0</v>
      </c>
      <c r="W7" s="12">
        <f t="shared" si="5"/>
        <v>0</v>
      </c>
      <c r="X7" s="12">
        <f t="shared" si="6"/>
        <v>0</v>
      </c>
      <c r="Y7" s="12">
        <f t="shared" si="7"/>
        <v>0</v>
      </c>
    </row>
    <row r="8" spans="1:25" ht="15.75" x14ac:dyDescent="0.35">
      <c r="A8" s="15"/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35" t="s">
        <v>8</v>
      </c>
      <c r="N8" s="35"/>
      <c r="O8" s="16"/>
      <c r="P8" s="16"/>
      <c r="Q8" s="16"/>
      <c r="R8" s="35" t="s">
        <v>8</v>
      </c>
      <c r="S8" s="35"/>
      <c r="T8" s="12">
        <f>SUM(T4:T7)</f>
        <v>0</v>
      </c>
      <c r="U8" s="12">
        <f t="shared" ref="U8:X8" si="8">SUM(U4:U7)</f>
        <v>0</v>
      </c>
      <c r="V8" s="12">
        <f t="shared" si="8"/>
        <v>0</v>
      </c>
      <c r="W8" s="12">
        <f t="shared" si="8"/>
        <v>0</v>
      </c>
      <c r="X8" s="12">
        <f t="shared" si="8"/>
        <v>0</v>
      </c>
      <c r="Y8" s="17">
        <f t="shared" ref="Y8" si="9">SUM(T8:X8)</f>
        <v>0</v>
      </c>
    </row>
    <row r="9" spans="1:25" ht="32.75" customHeight="1" x14ac:dyDescent="0.3">
      <c r="A9" s="1" t="s">
        <v>9</v>
      </c>
      <c r="B9" s="2"/>
      <c r="C9" s="33" t="s">
        <v>10</v>
      </c>
      <c r="D9" s="33"/>
      <c r="E9" s="33"/>
      <c r="F9" s="33"/>
      <c r="G9" s="33"/>
      <c r="H9" s="1"/>
      <c r="I9" s="1"/>
      <c r="J9" s="33" t="s">
        <v>11</v>
      </c>
      <c r="K9" s="33"/>
      <c r="L9" s="33"/>
      <c r="M9" s="33"/>
      <c r="N9" s="33"/>
      <c r="O9" s="33" t="s">
        <v>51</v>
      </c>
      <c r="P9" s="33"/>
      <c r="Q9" s="33"/>
      <c r="R9" s="33"/>
      <c r="S9" s="33"/>
      <c r="T9" s="34" t="s">
        <v>52</v>
      </c>
      <c r="U9" s="34"/>
      <c r="V9" s="34"/>
      <c r="W9" s="34"/>
      <c r="X9" s="34"/>
      <c r="Y9" s="34"/>
    </row>
    <row r="10" spans="1:25" ht="15.75" x14ac:dyDescent="0.35">
      <c r="A10" s="3"/>
      <c r="B10" s="3" t="s">
        <v>3</v>
      </c>
      <c r="C10" s="18">
        <v>2025</v>
      </c>
      <c r="D10" s="18">
        <f>+C10+1</f>
        <v>2026</v>
      </c>
      <c r="E10" s="18">
        <f t="shared" ref="E10:G10" si="10">+D10+1</f>
        <v>2027</v>
      </c>
      <c r="F10" s="18">
        <f t="shared" si="10"/>
        <v>2028</v>
      </c>
      <c r="G10" s="18">
        <f t="shared" si="10"/>
        <v>2029</v>
      </c>
      <c r="H10" s="6" t="s">
        <v>4</v>
      </c>
      <c r="I10" s="6" t="s">
        <v>5</v>
      </c>
      <c r="J10" s="18">
        <v>2025</v>
      </c>
      <c r="K10" s="18">
        <f>+J10+1</f>
        <v>2026</v>
      </c>
      <c r="L10" s="18">
        <f>+K10+1</f>
        <v>2027</v>
      </c>
      <c r="M10" s="18">
        <f>+L10+1</f>
        <v>2028</v>
      </c>
      <c r="N10" s="18">
        <f>+M10+1</f>
        <v>2029</v>
      </c>
      <c r="O10" s="18">
        <v>2025</v>
      </c>
      <c r="P10" s="18">
        <f>+O10+1</f>
        <v>2026</v>
      </c>
      <c r="Q10" s="18">
        <f>+P10+1</f>
        <v>2027</v>
      </c>
      <c r="R10" s="18">
        <f>+Q10+1</f>
        <v>2028</v>
      </c>
      <c r="S10" s="18">
        <f>+R10+1</f>
        <v>2029</v>
      </c>
      <c r="T10" s="19">
        <v>2025</v>
      </c>
      <c r="U10" s="19">
        <f>+T10+1</f>
        <v>2026</v>
      </c>
      <c r="V10" s="19">
        <f>+U10+1</f>
        <v>2027</v>
      </c>
      <c r="W10" s="20">
        <f>+V10+1</f>
        <v>2028</v>
      </c>
      <c r="X10" s="20">
        <f>+W10+1</f>
        <v>2029</v>
      </c>
      <c r="Y10" s="20" t="s">
        <v>6</v>
      </c>
    </row>
    <row r="11" spans="1:25" ht="15.75" x14ac:dyDescent="0.35">
      <c r="A11" s="7" t="s">
        <v>12</v>
      </c>
      <c r="B11" s="7" t="s">
        <v>13</v>
      </c>
      <c r="C11" s="21">
        <v>150</v>
      </c>
      <c r="D11" s="22">
        <v>250</v>
      </c>
      <c r="E11" s="21">
        <v>250</v>
      </c>
      <c r="F11" s="21">
        <v>250</v>
      </c>
      <c r="G11" s="21">
        <v>250</v>
      </c>
      <c r="H11" s="21" t="e">
        <f>ROUND(G11*(1+#REF!),2)</f>
        <v>#REF!</v>
      </c>
      <c r="I11" s="21" t="e">
        <f>ROUND(H11*(1+#REF!),2)</f>
        <v>#REF!</v>
      </c>
      <c r="J11" s="21">
        <v>99.19</v>
      </c>
      <c r="K11" s="22">
        <v>101.07</v>
      </c>
      <c r="L11" s="21">
        <v>102.79</v>
      </c>
      <c r="M11" s="21">
        <v>104.54</v>
      </c>
      <c r="N11" s="21">
        <v>106.32</v>
      </c>
      <c r="O11" s="31"/>
      <c r="P11" s="31"/>
      <c r="Q11" s="31"/>
      <c r="R11" s="31"/>
      <c r="S11" s="31"/>
      <c r="T11" s="12">
        <f>O11*C11</f>
        <v>0</v>
      </c>
      <c r="U11" s="12">
        <f t="shared" ref="U11" si="11">P11*D11</f>
        <v>0</v>
      </c>
      <c r="V11" s="12">
        <f t="shared" ref="V11" si="12">Q11*E11</f>
        <v>0</v>
      </c>
      <c r="W11" s="12">
        <f t="shared" ref="W11" si="13">R11*F11</f>
        <v>0</v>
      </c>
      <c r="X11" s="12">
        <f t="shared" ref="X11" si="14">S11*G11</f>
        <v>0</v>
      </c>
      <c r="Y11" s="12">
        <f>SUM(T11:X11)</f>
        <v>0</v>
      </c>
    </row>
    <row r="12" spans="1:25" ht="15.75" x14ac:dyDescent="0.35">
      <c r="A12" s="7" t="s">
        <v>14</v>
      </c>
      <c r="B12" s="7" t="s">
        <v>13</v>
      </c>
      <c r="C12" s="21">
        <v>100</v>
      </c>
      <c r="D12" s="22">
        <v>250</v>
      </c>
      <c r="E12" s="21">
        <v>250</v>
      </c>
      <c r="F12" s="21">
        <v>250</v>
      </c>
      <c r="G12" s="21">
        <v>250</v>
      </c>
      <c r="H12" s="21" t="e">
        <f>ROUND(G12*(1+#REF!),2)</f>
        <v>#REF!</v>
      </c>
      <c r="I12" s="21" t="e">
        <f>ROUND(H12*(1+#REF!),2)</f>
        <v>#REF!</v>
      </c>
      <c r="J12" s="21">
        <v>54.11</v>
      </c>
      <c r="K12" s="22">
        <v>55.14</v>
      </c>
      <c r="L12" s="21">
        <v>56.08</v>
      </c>
      <c r="M12" s="21">
        <v>57.03</v>
      </c>
      <c r="N12" s="21">
        <v>58</v>
      </c>
      <c r="O12" s="31"/>
      <c r="P12" s="31"/>
      <c r="Q12" s="31"/>
      <c r="R12" s="31"/>
      <c r="S12" s="31"/>
      <c r="T12" s="12">
        <f t="shared" ref="T12:T39" si="15">O12*C12</f>
        <v>0</v>
      </c>
      <c r="U12" s="12">
        <f t="shared" ref="U12:U39" si="16">P12*D12</f>
        <v>0</v>
      </c>
      <c r="V12" s="12">
        <f t="shared" ref="V12:V39" si="17">Q12*E12</f>
        <v>0</v>
      </c>
      <c r="W12" s="12">
        <f t="shared" ref="W12:W39" si="18">R12*F12</f>
        <v>0</v>
      </c>
      <c r="X12" s="12">
        <f t="shared" ref="X12:X39" si="19">S12*G12</f>
        <v>0</v>
      </c>
      <c r="Y12" s="12">
        <f t="shared" ref="Y12:Y39" si="20">SUM(T12:X12)</f>
        <v>0</v>
      </c>
    </row>
    <row r="13" spans="1:25" ht="15.75" x14ac:dyDescent="0.35">
      <c r="A13" s="7" t="s">
        <v>15</v>
      </c>
      <c r="B13" s="7" t="s">
        <v>7</v>
      </c>
      <c r="C13" s="21">
        <v>95</v>
      </c>
      <c r="D13" s="22">
        <v>125</v>
      </c>
      <c r="E13" s="21">
        <v>125</v>
      </c>
      <c r="F13" s="21">
        <v>125</v>
      </c>
      <c r="G13" s="21">
        <v>125</v>
      </c>
      <c r="H13" s="21" t="e">
        <f>ROUND(G13*(1+#REF!),2)</f>
        <v>#REF!</v>
      </c>
      <c r="I13" s="21" t="e">
        <f>ROUND(H13*(1+#REF!),2)</f>
        <v>#REF!</v>
      </c>
      <c r="J13" s="21">
        <v>61.7</v>
      </c>
      <c r="K13" s="22">
        <v>62.87</v>
      </c>
      <c r="L13" s="21">
        <v>63.94</v>
      </c>
      <c r="M13" s="21">
        <v>65.03</v>
      </c>
      <c r="N13" s="21">
        <v>66.14</v>
      </c>
      <c r="O13" s="31"/>
      <c r="P13" s="31"/>
      <c r="Q13" s="31"/>
      <c r="R13" s="31"/>
      <c r="S13" s="31"/>
      <c r="T13" s="12">
        <f t="shared" si="15"/>
        <v>0</v>
      </c>
      <c r="U13" s="12">
        <f t="shared" si="16"/>
        <v>0</v>
      </c>
      <c r="V13" s="12">
        <f t="shared" si="17"/>
        <v>0</v>
      </c>
      <c r="W13" s="12">
        <f t="shared" si="18"/>
        <v>0</v>
      </c>
      <c r="X13" s="12">
        <f t="shared" si="19"/>
        <v>0</v>
      </c>
      <c r="Y13" s="12">
        <f t="shared" si="20"/>
        <v>0</v>
      </c>
    </row>
    <row r="14" spans="1:25" ht="15.75" x14ac:dyDescent="0.35">
      <c r="A14" s="7" t="s">
        <v>16</v>
      </c>
      <c r="B14" s="7" t="s">
        <v>7</v>
      </c>
      <c r="C14" s="21">
        <v>95</v>
      </c>
      <c r="D14" s="22">
        <v>125</v>
      </c>
      <c r="E14" s="21">
        <v>125</v>
      </c>
      <c r="F14" s="21">
        <v>125</v>
      </c>
      <c r="G14" s="21">
        <v>125</v>
      </c>
      <c r="H14" s="21" t="e">
        <f>ROUND(G14*(1+#REF!),2)</f>
        <v>#REF!</v>
      </c>
      <c r="I14" s="21" t="e">
        <f>ROUND(H14*(1+#REF!),2)</f>
        <v>#REF!</v>
      </c>
      <c r="J14" s="21">
        <v>43.28</v>
      </c>
      <c r="K14" s="22">
        <v>44.1</v>
      </c>
      <c r="L14" s="21">
        <v>44.85</v>
      </c>
      <c r="M14" s="21">
        <v>45.61</v>
      </c>
      <c r="N14" s="21">
        <v>46.39</v>
      </c>
      <c r="O14" s="31"/>
      <c r="P14" s="31"/>
      <c r="Q14" s="31"/>
      <c r="R14" s="31"/>
      <c r="S14" s="31"/>
      <c r="T14" s="12">
        <f t="shared" si="15"/>
        <v>0</v>
      </c>
      <c r="U14" s="12">
        <f t="shared" si="16"/>
        <v>0</v>
      </c>
      <c r="V14" s="12">
        <f t="shared" si="17"/>
        <v>0</v>
      </c>
      <c r="W14" s="12">
        <f t="shared" si="18"/>
        <v>0</v>
      </c>
      <c r="X14" s="12">
        <f t="shared" si="19"/>
        <v>0</v>
      </c>
      <c r="Y14" s="12">
        <f t="shared" si="20"/>
        <v>0</v>
      </c>
    </row>
    <row r="15" spans="1:25" ht="15.75" x14ac:dyDescent="0.35">
      <c r="A15" s="7" t="s">
        <v>17</v>
      </c>
      <c r="B15" s="7" t="s">
        <v>7</v>
      </c>
      <c r="C15" s="21">
        <v>75</v>
      </c>
      <c r="D15" s="22">
        <v>100</v>
      </c>
      <c r="E15" s="21">
        <v>100</v>
      </c>
      <c r="F15" s="21">
        <v>100</v>
      </c>
      <c r="G15" s="21">
        <v>100</v>
      </c>
      <c r="H15" s="21" t="e">
        <f>ROUND(G15*(1+#REF!),2)</f>
        <v>#REF!</v>
      </c>
      <c r="I15" s="21" t="e">
        <f>ROUND(H15*(1+#REF!),2)</f>
        <v>#REF!</v>
      </c>
      <c r="J15" s="21">
        <v>150</v>
      </c>
      <c r="K15" s="22">
        <v>152.85</v>
      </c>
      <c r="L15" s="21">
        <v>155.44999999999999</v>
      </c>
      <c r="M15" s="21">
        <v>158.09</v>
      </c>
      <c r="N15" s="21">
        <v>160.78</v>
      </c>
      <c r="O15" s="31"/>
      <c r="P15" s="31"/>
      <c r="Q15" s="31"/>
      <c r="R15" s="31"/>
      <c r="S15" s="31"/>
      <c r="T15" s="12">
        <f t="shared" si="15"/>
        <v>0</v>
      </c>
      <c r="U15" s="12">
        <f t="shared" si="16"/>
        <v>0</v>
      </c>
      <c r="V15" s="12">
        <f t="shared" si="17"/>
        <v>0</v>
      </c>
      <c r="W15" s="12">
        <f t="shared" si="18"/>
        <v>0</v>
      </c>
      <c r="X15" s="12">
        <f t="shared" si="19"/>
        <v>0</v>
      </c>
      <c r="Y15" s="12">
        <f t="shared" si="20"/>
        <v>0</v>
      </c>
    </row>
    <row r="16" spans="1:25" ht="15.75" x14ac:dyDescent="0.35">
      <c r="A16" s="7" t="s">
        <v>18</v>
      </c>
      <c r="B16" s="7" t="s">
        <v>19</v>
      </c>
      <c r="C16" s="21">
        <v>7.5</v>
      </c>
      <c r="D16" s="21">
        <v>10</v>
      </c>
      <c r="E16" s="21">
        <v>10</v>
      </c>
      <c r="F16" s="21">
        <v>10</v>
      </c>
      <c r="G16" s="21">
        <v>10</v>
      </c>
      <c r="H16" s="21" t="e">
        <f>ROUND(G16*(1+#REF!),2)</f>
        <v>#REF!</v>
      </c>
      <c r="I16" s="21" t="e">
        <f>ROUND(H16*(1+#REF!),2)</f>
        <v>#REF!</v>
      </c>
      <c r="J16" s="21">
        <v>136.66</v>
      </c>
      <c r="K16" s="21">
        <v>139.26</v>
      </c>
      <c r="L16" s="21">
        <v>141.63</v>
      </c>
      <c r="M16" s="21">
        <v>144.04</v>
      </c>
      <c r="N16" s="21">
        <v>146.49</v>
      </c>
      <c r="O16" s="31"/>
      <c r="P16" s="31"/>
      <c r="Q16" s="31"/>
      <c r="R16" s="31"/>
      <c r="S16" s="31"/>
      <c r="T16" s="12">
        <f t="shared" si="15"/>
        <v>0</v>
      </c>
      <c r="U16" s="12">
        <f t="shared" si="16"/>
        <v>0</v>
      </c>
      <c r="V16" s="12">
        <f t="shared" si="17"/>
        <v>0</v>
      </c>
      <c r="W16" s="12">
        <f t="shared" si="18"/>
        <v>0</v>
      </c>
      <c r="X16" s="12">
        <f t="shared" si="19"/>
        <v>0</v>
      </c>
      <c r="Y16" s="12">
        <f t="shared" si="20"/>
        <v>0</v>
      </c>
    </row>
    <row r="17" spans="1:25" ht="15.75" x14ac:dyDescent="0.35">
      <c r="A17" s="7" t="s">
        <v>20</v>
      </c>
      <c r="B17" s="7" t="s">
        <v>19</v>
      </c>
      <c r="C17" s="21">
        <v>7.5</v>
      </c>
      <c r="D17" s="21">
        <v>10</v>
      </c>
      <c r="E17" s="21">
        <v>10</v>
      </c>
      <c r="F17" s="21">
        <v>10</v>
      </c>
      <c r="G17" s="21">
        <v>10</v>
      </c>
      <c r="H17" s="21" t="e">
        <f>ROUND(G17*(1+#REF!),2)</f>
        <v>#REF!</v>
      </c>
      <c r="I17" s="21" t="e">
        <f>ROUND(H17*(1+#REF!),2)</f>
        <v>#REF!</v>
      </c>
      <c r="J17" s="21">
        <v>157.72</v>
      </c>
      <c r="K17" s="21">
        <v>160.72</v>
      </c>
      <c r="L17" s="21">
        <v>163.44999999999999</v>
      </c>
      <c r="M17" s="21">
        <v>166.23</v>
      </c>
      <c r="N17" s="21">
        <v>169.06</v>
      </c>
      <c r="O17" s="31"/>
      <c r="P17" s="31"/>
      <c r="Q17" s="31"/>
      <c r="R17" s="31"/>
      <c r="S17" s="31"/>
      <c r="T17" s="12">
        <f t="shared" si="15"/>
        <v>0</v>
      </c>
      <c r="U17" s="12">
        <f t="shared" si="16"/>
        <v>0</v>
      </c>
      <c r="V17" s="12">
        <f t="shared" si="17"/>
        <v>0</v>
      </c>
      <c r="W17" s="12">
        <f t="shared" si="18"/>
        <v>0</v>
      </c>
      <c r="X17" s="12">
        <f t="shared" si="19"/>
        <v>0</v>
      </c>
      <c r="Y17" s="12">
        <f t="shared" si="20"/>
        <v>0</v>
      </c>
    </row>
    <row r="18" spans="1:25" ht="15.75" x14ac:dyDescent="0.35">
      <c r="A18" s="7" t="s">
        <v>21</v>
      </c>
      <c r="B18" s="7" t="s">
        <v>19</v>
      </c>
      <c r="C18" s="21">
        <v>202.5</v>
      </c>
      <c r="D18" s="21">
        <v>270</v>
      </c>
      <c r="E18" s="21">
        <v>270</v>
      </c>
      <c r="F18" s="21">
        <v>270</v>
      </c>
      <c r="G18" s="21">
        <v>270</v>
      </c>
      <c r="H18" s="21" t="e">
        <f>ROUND(G18*(1+#REF!),2)</f>
        <v>#REF!</v>
      </c>
      <c r="I18" s="21" t="e">
        <f>ROUND(H18*(1+#REF!),2)</f>
        <v>#REF!</v>
      </c>
      <c r="J18" s="21">
        <v>34</v>
      </c>
      <c r="K18" s="21">
        <v>34.65</v>
      </c>
      <c r="L18" s="21">
        <v>35.24</v>
      </c>
      <c r="M18" s="21">
        <v>35.840000000000003</v>
      </c>
      <c r="N18" s="21">
        <v>36.450000000000003</v>
      </c>
      <c r="O18" s="31"/>
      <c r="P18" s="31"/>
      <c r="Q18" s="31"/>
      <c r="R18" s="31"/>
      <c r="S18" s="31"/>
      <c r="T18" s="12">
        <f t="shared" si="15"/>
        <v>0</v>
      </c>
      <c r="U18" s="12">
        <f t="shared" si="16"/>
        <v>0</v>
      </c>
      <c r="V18" s="12">
        <f t="shared" si="17"/>
        <v>0</v>
      </c>
      <c r="W18" s="12">
        <f t="shared" si="18"/>
        <v>0</v>
      </c>
      <c r="X18" s="12">
        <f t="shared" si="19"/>
        <v>0</v>
      </c>
      <c r="Y18" s="12">
        <f t="shared" si="20"/>
        <v>0</v>
      </c>
    </row>
    <row r="19" spans="1:25" ht="15.75" x14ac:dyDescent="0.35">
      <c r="A19" s="7" t="s">
        <v>22</v>
      </c>
      <c r="B19" s="7" t="s">
        <v>19</v>
      </c>
      <c r="C19" s="21">
        <v>30</v>
      </c>
      <c r="D19" s="21">
        <v>40</v>
      </c>
      <c r="E19" s="21">
        <v>40</v>
      </c>
      <c r="F19" s="21">
        <v>40</v>
      </c>
      <c r="G19" s="21">
        <v>40</v>
      </c>
      <c r="H19" s="21" t="e">
        <f>ROUND(G19*(1+#REF!),2)</f>
        <v>#REF!</v>
      </c>
      <c r="I19" s="21" t="e">
        <f>ROUND(H19*(1+#REF!),2)</f>
        <v>#REF!</v>
      </c>
      <c r="J19" s="21">
        <v>34</v>
      </c>
      <c r="K19" s="21">
        <v>34.65</v>
      </c>
      <c r="L19" s="21">
        <v>35.24</v>
      </c>
      <c r="M19" s="21">
        <v>35.840000000000003</v>
      </c>
      <c r="N19" s="21">
        <v>36.450000000000003</v>
      </c>
      <c r="O19" s="31"/>
      <c r="P19" s="31"/>
      <c r="Q19" s="31"/>
      <c r="R19" s="31"/>
      <c r="S19" s="31"/>
      <c r="T19" s="12">
        <f t="shared" si="15"/>
        <v>0</v>
      </c>
      <c r="U19" s="12">
        <f t="shared" si="16"/>
        <v>0</v>
      </c>
      <c r="V19" s="12">
        <f t="shared" si="17"/>
        <v>0</v>
      </c>
      <c r="W19" s="12">
        <f t="shared" si="18"/>
        <v>0</v>
      </c>
      <c r="X19" s="12">
        <f t="shared" si="19"/>
        <v>0</v>
      </c>
      <c r="Y19" s="12">
        <f t="shared" si="20"/>
        <v>0</v>
      </c>
    </row>
    <row r="20" spans="1:25" ht="15.75" x14ac:dyDescent="0.35">
      <c r="A20" s="7" t="s">
        <v>23</v>
      </c>
      <c r="B20" s="7" t="s">
        <v>19</v>
      </c>
      <c r="C20" s="21">
        <v>7.5</v>
      </c>
      <c r="D20" s="22">
        <v>10</v>
      </c>
      <c r="E20" s="21">
        <v>10</v>
      </c>
      <c r="F20" s="21">
        <v>10</v>
      </c>
      <c r="G20" s="21">
        <v>10</v>
      </c>
      <c r="H20" s="21" t="e">
        <f>ROUND(G20*(1+#REF!),2)</f>
        <v>#REF!</v>
      </c>
      <c r="I20" s="21" t="e">
        <f>ROUND(H20*(1+#REF!),2)</f>
        <v>#REF!</v>
      </c>
      <c r="J20" s="21">
        <v>59.22</v>
      </c>
      <c r="K20" s="22">
        <v>60.35</v>
      </c>
      <c r="L20" s="21">
        <v>61.38</v>
      </c>
      <c r="M20" s="21">
        <v>62.42</v>
      </c>
      <c r="N20" s="21">
        <v>63.48</v>
      </c>
      <c r="O20" s="31"/>
      <c r="P20" s="31"/>
      <c r="Q20" s="31"/>
      <c r="R20" s="31"/>
      <c r="S20" s="31"/>
      <c r="T20" s="12">
        <f t="shared" si="15"/>
        <v>0</v>
      </c>
      <c r="U20" s="12">
        <f t="shared" si="16"/>
        <v>0</v>
      </c>
      <c r="V20" s="12">
        <f t="shared" si="17"/>
        <v>0</v>
      </c>
      <c r="W20" s="12">
        <f t="shared" si="18"/>
        <v>0</v>
      </c>
      <c r="X20" s="12">
        <f t="shared" si="19"/>
        <v>0</v>
      </c>
      <c r="Y20" s="12">
        <f t="shared" si="20"/>
        <v>0</v>
      </c>
    </row>
    <row r="21" spans="1:25" ht="15.75" x14ac:dyDescent="0.35">
      <c r="A21" s="7" t="s">
        <v>24</v>
      </c>
      <c r="B21" s="7" t="s">
        <v>19</v>
      </c>
      <c r="C21" s="21">
        <v>225</v>
      </c>
      <c r="D21" s="21">
        <v>300</v>
      </c>
      <c r="E21" s="21">
        <v>300</v>
      </c>
      <c r="F21" s="21">
        <v>300</v>
      </c>
      <c r="G21" s="21">
        <v>300</v>
      </c>
      <c r="H21" s="21" t="e">
        <f>ROUND(G21*(1+#REF!),2)</f>
        <v>#REF!</v>
      </c>
      <c r="I21" s="21" t="e">
        <f>ROUND(H21*(1+#REF!),2)</f>
        <v>#REF!</v>
      </c>
      <c r="J21" s="21">
        <v>29.61</v>
      </c>
      <c r="K21" s="21">
        <v>30.17</v>
      </c>
      <c r="L21" s="21">
        <v>30.68</v>
      </c>
      <c r="M21" s="21">
        <v>31.2</v>
      </c>
      <c r="N21" s="21">
        <v>31.73</v>
      </c>
      <c r="O21" s="31"/>
      <c r="P21" s="31"/>
      <c r="Q21" s="31"/>
      <c r="R21" s="31"/>
      <c r="S21" s="31"/>
      <c r="T21" s="12">
        <f t="shared" si="15"/>
        <v>0</v>
      </c>
      <c r="U21" s="12">
        <f t="shared" si="16"/>
        <v>0</v>
      </c>
      <c r="V21" s="12">
        <f t="shared" si="17"/>
        <v>0</v>
      </c>
      <c r="W21" s="12">
        <f t="shared" si="18"/>
        <v>0</v>
      </c>
      <c r="X21" s="12">
        <f t="shared" si="19"/>
        <v>0</v>
      </c>
      <c r="Y21" s="12">
        <f t="shared" si="20"/>
        <v>0</v>
      </c>
    </row>
    <row r="22" spans="1:25" ht="15.75" x14ac:dyDescent="0.35">
      <c r="A22" s="7" t="s">
        <v>25</v>
      </c>
      <c r="B22" s="7" t="s">
        <v>19</v>
      </c>
      <c r="C22" s="21">
        <v>56.25</v>
      </c>
      <c r="D22" s="21">
        <v>75</v>
      </c>
      <c r="E22" s="21">
        <v>75</v>
      </c>
      <c r="F22" s="21">
        <v>75</v>
      </c>
      <c r="G22" s="21">
        <v>75</v>
      </c>
      <c r="H22" s="21" t="e">
        <f>ROUND(G22*(1+#REF!),2)</f>
        <v>#REF!</v>
      </c>
      <c r="I22" s="21" t="e">
        <f>ROUND(H22*(1+#REF!),2)</f>
        <v>#REF!</v>
      </c>
      <c r="J22" s="21">
        <v>52.17</v>
      </c>
      <c r="K22" s="21">
        <v>53.16</v>
      </c>
      <c r="L22" s="21">
        <v>54.06</v>
      </c>
      <c r="M22" s="21">
        <v>54.98</v>
      </c>
      <c r="N22" s="21">
        <v>55.91</v>
      </c>
      <c r="O22" s="31"/>
      <c r="P22" s="31"/>
      <c r="Q22" s="31"/>
      <c r="R22" s="31"/>
      <c r="S22" s="31"/>
      <c r="T22" s="12">
        <f t="shared" si="15"/>
        <v>0</v>
      </c>
      <c r="U22" s="12">
        <f t="shared" si="16"/>
        <v>0</v>
      </c>
      <c r="V22" s="12">
        <f t="shared" si="17"/>
        <v>0</v>
      </c>
      <c r="W22" s="12">
        <f t="shared" si="18"/>
        <v>0</v>
      </c>
      <c r="X22" s="12">
        <f t="shared" si="19"/>
        <v>0</v>
      </c>
      <c r="Y22" s="12">
        <f t="shared" si="20"/>
        <v>0</v>
      </c>
    </row>
    <row r="23" spans="1:25" ht="15.75" x14ac:dyDescent="0.35">
      <c r="A23" s="7" t="s">
        <v>26</v>
      </c>
      <c r="B23" s="7" t="s">
        <v>7</v>
      </c>
      <c r="C23" s="21">
        <v>1687.5</v>
      </c>
      <c r="D23" s="22">
        <v>2250</v>
      </c>
      <c r="E23" s="21">
        <v>2250</v>
      </c>
      <c r="F23" s="21">
        <v>2250</v>
      </c>
      <c r="G23" s="21">
        <v>2250</v>
      </c>
      <c r="H23" s="21" t="e">
        <f>ROUND(G23*(1+#REF!),2)</f>
        <v>#REF!</v>
      </c>
      <c r="I23" s="21" t="e">
        <f>ROUND(H23*(1+#REF!),2)</f>
        <v>#REF!</v>
      </c>
      <c r="J23" s="21">
        <v>45.59</v>
      </c>
      <c r="K23" s="22">
        <v>46.46</v>
      </c>
      <c r="L23" s="21">
        <v>47.25</v>
      </c>
      <c r="M23" s="21">
        <v>48.05</v>
      </c>
      <c r="N23" s="21">
        <v>48.87</v>
      </c>
      <c r="O23" s="31"/>
      <c r="P23" s="31"/>
      <c r="Q23" s="31"/>
      <c r="R23" s="31"/>
      <c r="S23" s="31"/>
      <c r="T23" s="12">
        <f t="shared" si="15"/>
        <v>0</v>
      </c>
      <c r="U23" s="12">
        <f t="shared" si="16"/>
        <v>0</v>
      </c>
      <c r="V23" s="12">
        <f t="shared" si="17"/>
        <v>0</v>
      </c>
      <c r="W23" s="12">
        <f t="shared" si="18"/>
        <v>0</v>
      </c>
      <c r="X23" s="12">
        <f t="shared" si="19"/>
        <v>0</v>
      </c>
      <c r="Y23" s="12">
        <f t="shared" si="20"/>
        <v>0</v>
      </c>
    </row>
    <row r="24" spans="1:25" ht="15.75" x14ac:dyDescent="0.35">
      <c r="A24" s="7" t="s">
        <v>27</v>
      </c>
      <c r="B24" s="7" t="s">
        <v>7</v>
      </c>
      <c r="C24" s="21">
        <v>1687.5</v>
      </c>
      <c r="D24" s="22">
        <v>2250</v>
      </c>
      <c r="E24" s="21">
        <v>2250</v>
      </c>
      <c r="F24" s="21">
        <v>2250</v>
      </c>
      <c r="G24" s="21">
        <v>2250</v>
      </c>
      <c r="H24" s="21" t="e">
        <f>ROUND(G24*(1+#REF!),2)</f>
        <v>#REF!</v>
      </c>
      <c r="I24" s="21" t="e">
        <f>ROUND(H24*(1+#REF!),2)</f>
        <v>#REF!</v>
      </c>
      <c r="J24" s="21">
        <v>44.71</v>
      </c>
      <c r="K24" s="22">
        <v>45.56</v>
      </c>
      <c r="L24" s="21">
        <v>46.33</v>
      </c>
      <c r="M24" s="21">
        <v>47.12</v>
      </c>
      <c r="N24" s="21">
        <v>47.92</v>
      </c>
      <c r="O24" s="31"/>
      <c r="P24" s="31"/>
      <c r="Q24" s="31"/>
      <c r="R24" s="31"/>
      <c r="S24" s="31"/>
      <c r="T24" s="12">
        <f t="shared" si="15"/>
        <v>0</v>
      </c>
      <c r="U24" s="12">
        <f t="shared" si="16"/>
        <v>0</v>
      </c>
      <c r="V24" s="12">
        <f t="shared" si="17"/>
        <v>0</v>
      </c>
      <c r="W24" s="12">
        <f t="shared" si="18"/>
        <v>0</v>
      </c>
      <c r="X24" s="12">
        <f t="shared" si="19"/>
        <v>0</v>
      </c>
      <c r="Y24" s="12">
        <f t="shared" si="20"/>
        <v>0</v>
      </c>
    </row>
    <row r="25" spans="1:25" ht="15.75" x14ac:dyDescent="0.35">
      <c r="A25" s="7" t="s">
        <v>28</v>
      </c>
      <c r="B25" s="7" t="s">
        <v>7</v>
      </c>
      <c r="C25" s="21">
        <v>825</v>
      </c>
      <c r="D25" s="22">
        <v>1100</v>
      </c>
      <c r="E25" s="21">
        <v>1100</v>
      </c>
      <c r="F25" s="21">
        <v>1100</v>
      </c>
      <c r="G25" s="21">
        <v>1100</v>
      </c>
      <c r="H25" s="21" t="e">
        <f>ROUND(G25*(1+#REF!),2)</f>
        <v>#REF!</v>
      </c>
      <c r="I25" s="21" t="e">
        <f>ROUND(H25*(1+#REF!),2)</f>
        <v>#REF!</v>
      </c>
      <c r="J25" s="21">
        <v>39.840000000000003</v>
      </c>
      <c r="K25" s="22">
        <v>40.6</v>
      </c>
      <c r="L25" s="21">
        <v>41.29</v>
      </c>
      <c r="M25" s="21">
        <v>41.99</v>
      </c>
      <c r="N25" s="21">
        <v>42.7</v>
      </c>
      <c r="O25" s="31"/>
      <c r="P25" s="31"/>
      <c r="Q25" s="31"/>
      <c r="R25" s="31"/>
      <c r="S25" s="31"/>
      <c r="T25" s="12">
        <f t="shared" si="15"/>
        <v>0</v>
      </c>
      <c r="U25" s="12">
        <f t="shared" si="16"/>
        <v>0</v>
      </c>
      <c r="V25" s="12">
        <f t="shared" si="17"/>
        <v>0</v>
      </c>
      <c r="W25" s="12">
        <f t="shared" si="18"/>
        <v>0</v>
      </c>
      <c r="X25" s="12">
        <f t="shared" si="19"/>
        <v>0</v>
      </c>
      <c r="Y25" s="12">
        <f t="shared" si="20"/>
        <v>0</v>
      </c>
    </row>
    <row r="26" spans="1:25" ht="15.75" x14ac:dyDescent="0.35">
      <c r="A26" s="7" t="s">
        <v>29</v>
      </c>
      <c r="B26" s="7" t="s">
        <v>30</v>
      </c>
      <c r="C26" s="21">
        <v>90</v>
      </c>
      <c r="D26" s="21">
        <v>120</v>
      </c>
      <c r="E26" s="21">
        <v>120</v>
      </c>
      <c r="F26" s="21">
        <v>120</v>
      </c>
      <c r="G26" s="21">
        <v>120</v>
      </c>
      <c r="H26" s="21" t="e">
        <f>ROUND(G26*(1+#REF!),2)</f>
        <v>#REF!</v>
      </c>
      <c r="I26" s="21" t="e">
        <f>ROUND(H26*(1+#REF!),2)</f>
        <v>#REF!</v>
      </c>
      <c r="J26" s="21">
        <v>36.840000000000003</v>
      </c>
      <c r="K26" s="21">
        <v>37.54</v>
      </c>
      <c r="L26" s="21">
        <v>38.18</v>
      </c>
      <c r="M26" s="21">
        <v>38.83</v>
      </c>
      <c r="N26" s="21">
        <v>39.49</v>
      </c>
      <c r="O26" s="31"/>
      <c r="P26" s="31"/>
      <c r="Q26" s="31"/>
      <c r="R26" s="31"/>
      <c r="S26" s="31"/>
      <c r="T26" s="12">
        <f t="shared" si="15"/>
        <v>0</v>
      </c>
      <c r="U26" s="12">
        <f t="shared" si="16"/>
        <v>0</v>
      </c>
      <c r="V26" s="12">
        <f t="shared" si="17"/>
        <v>0</v>
      </c>
      <c r="W26" s="12">
        <f t="shared" si="18"/>
        <v>0</v>
      </c>
      <c r="X26" s="12">
        <f t="shared" si="19"/>
        <v>0</v>
      </c>
      <c r="Y26" s="12">
        <f t="shared" si="20"/>
        <v>0</v>
      </c>
    </row>
    <row r="27" spans="1:25" ht="15.75" x14ac:dyDescent="0.35">
      <c r="A27" s="7" t="s">
        <v>31</v>
      </c>
      <c r="B27" s="7" t="s">
        <v>19</v>
      </c>
      <c r="C27" s="21">
        <v>450</v>
      </c>
      <c r="D27" s="21">
        <v>600</v>
      </c>
      <c r="E27" s="21">
        <v>600</v>
      </c>
      <c r="F27" s="21">
        <v>600</v>
      </c>
      <c r="G27" s="21">
        <v>600</v>
      </c>
      <c r="H27" s="21" t="e">
        <f>ROUND(G27*(1+#REF!),2)</f>
        <v>#REF!</v>
      </c>
      <c r="I27" s="21" t="e">
        <f>ROUND(H27*(1+#REF!),2)</f>
        <v>#REF!</v>
      </c>
      <c r="J27" s="21">
        <v>35.25</v>
      </c>
      <c r="K27" s="21">
        <v>35.92</v>
      </c>
      <c r="L27" s="21">
        <v>36.53</v>
      </c>
      <c r="M27" s="21">
        <v>37.15</v>
      </c>
      <c r="N27" s="21">
        <v>37.78</v>
      </c>
      <c r="O27" s="31"/>
      <c r="P27" s="31"/>
      <c r="Q27" s="31"/>
      <c r="R27" s="31"/>
      <c r="S27" s="31"/>
      <c r="T27" s="12">
        <f t="shared" si="15"/>
        <v>0</v>
      </c>
      <c r="U27" s="12">
        <f t="shared" si="16"/>
        <v>0</v>
      </c>
      <c r="V27" s="12">
        <f t="shared" si="17"/>
        <v>0</v>
      </c>
      <c r="W27" s="12">
        <f t="shared" si="18"/>
        <v>0</v>
      </c>
      <c r="X27" s="12">
        <f t="shared" si="19"/>
        <v>0</v>
      </c>
      <c r="Y27" s="12">
        <f t="shared" si="20"/>
        <v>0</v>
      </c>
    </row>
    <row r="28" spans="1:25" ht="15.75" x14ac:dyDescent="0.35">
      <c r="A28" s="7" t="s">
        <v>32</v>
      </c>
      <c r="B28" s="7" t="s">
        <v>19</v>
      </c>
      <c r="C28" s="21">
        <v>3.75</v>
      </c>
      <c r="D28" s="22">
        <v>5</v>
      </c>
      <c r="E28" s="21">
        <v>5</v>
      </c>
      <c r="F28" s="21">
        <v>5</v>
      </c>
      <c r="G28" s="21">
        <v>5</v>
      </c>
      <c r="H28" s="21" t="e">
        <f>ROUND(G28*(1+#REF!),2)</f>
        <v>#REF!</v>
      </c>
      <c r="I28" s="21" t="e">
        <f>ROUND(H28*(1+#REF!),2)</f>
        <v>#REF!</v>
      </c>
      <c r="J28" s="21">
        <v>12.35</v>
      </c>
      <c r="K28" s="22">
        <v>12.58</v>
      </c>
      <c r="L28" s="21">
        <v>12.79</v>
      </c>
      <c r="M28" s="21">
        <v>13.01</v>
      </c>
      <c r="N28" s="21">
        <v>13.23</v>
      </c>
      <c r="O28" s="31"/>
      <c r="P28" s="31"/>
      <c r="Q28" s="31"/>
      <c r="R28" s="31"/>
      <c r="S28" s="31"/>
      <c r="T28" s="12">
        <f t="shared" si="15"/>
        <v>0</v>
      </c>
      <c r="U28" s="12">
        <f t="shared" si="16"/>
        <v>0</v>
      </c>
      <c r="V28" s="12">
        <f t="shared" si="17"/>
        <v>0</v>
      </c>
      <c r="W28" s="12">
        <f t="shared" si="18"/>
        <v>0</v>
      </c>
      <c r="X28" s="12">
        <f t="shared" si="19"/>
        <v>0</v>
      </c>
      <c r="Y28" s="12">
        <f t="shared" si="20"/>
        <v>0</v>
      </c>
    </row>
    <row r="29" spans="1:25" ht="15.75" x14ac:dyDescent="0.35">
      <c r="A29" s="7" t="s">
        <v>33</v>
      </c>
      <c r="B29" s="7" t="s">
        <v>19</v>
      </c>
      <c r="C29" s="21">
        <v>15</v>
      </c>
      <c r="D29" s="22">
        <v>20</v>
      </c>
      <c r="E29" s="21">
        <v>20</v>
      </c>
      <c r="F29" s="21">
        <v>20</v>
      </c>
      <c r="G29" s="21">
        <v>20</v>
      </c>
      <c r="H29" s="21" t="e">
        <f>ROUND(G29*(1+#REF!),2)</f>
        <v>#REF!</v>
      </c>
      <c r="I29" s="21" t="e">
        <f>ROUND(H29*(1+#REF!),2)</f>
        <v>#REF!</v>
      </c>
      <c r="J29" s="21">
        <v>286.07</v>
      </c>
      <c r="K29" s="22">
        <v>291.51</v>
      </c>
      <c r="L29" s="21">
        <v>296.47000000000003</v>
      </c>
      <c r="M29" s="21">
        <v>301.51</v>
      </c>
      <c r="N29" s="21">
        <v>306.64</v>
      </c>
      <c r="O29" s="31"/>
      <c r="P29" s="31"/>
      <c r="Q29" s="31"/>
      <c r="R29" s="31"/>
      <c r="S29" s="31"/>
      <c r="T29" s="12">
        <f t="shared" si="15"/>
        <v>0</v>
      </c>
      <c r="U29" s="12">
        <f t="shared" si="16"/>
        <v>0</v>
      </c>
      <c r="V29" s="12">
        <f t="shared" si="17"/>
        <v>0</v>
      </c>
      <c r="W29" s="12">
        <f t="shared" si="18"/>
        <v>0</v>
      </c>
      <c r="X29" s="12">
        <f t="shared" si="19"/>
        <v>0</v>
      </c>
      <c r="Y29" s="12">
        <f t="shared" si="20"/>
        <v>0</v>
      </c>
    </row>
    <row r="30" spans="1:25" ht="15.75" x14ac:dyDescent="0.35">
      <c r="A30" s="7" t="s">
        <v>34</v>
      </c>
      <c r="B30" s="7" t="s">
        <v>19</v>
      </c>
      <c r="C30" s="21">
        <v>18.75</v>
      </c>
      <c r="D30" s="22">
        <v>25</v>
      </c>
      <c r="E30" s="21">
        <v>25</v>
      </c>
      <c r="F30" s="21">
        <v>25</v>
      </c>
      <c r="G30" s="21">
        <v>25</v>
      </c>
      <c r="H30" s="21" t="e">
        <f>ROUND(G30*(1+#REF!),2)</f>
        <v>#REF!</v>
      </c>
      <c r="I30" s="21" t="e">
        <f>ROUND(H30*(1+#REF!),2)</f>
        <v>#REF!</v>
      </c>
      <c r="J30" s="21">
        <v>443.59</v>
      </c>
      <c r="K30" s="22">
        <v>452.02</v>
      </c>
      <c r="L30" s="21">
        <v>459.7</v>
      </c>
      <c r="M30" s="21">
        <v>467.51</v>
      </c>
      <c r="N30" s="21">
        <v>475.46</v>
      </c>
      <c r="O30" s="31"/>
      <c r="P30" s="31"/>
      <c r="Q30" s="31"/>
      <c r="R30" s="31"/>
      <c r="S30" s="31"/>
      <c r="T30" s="12">
        <f t="shared" si="15"/>
        <v>0</v>
      </c>
      <c r="U30" s="12">
        <f t="shared" si="16"/>
        <v>0</v>
      </c>
      <c r="V30" s="12">
        <f t="shared" si="17"/>
        <v>0</v>
      </c>
      <c r="W30" s="12">
        <f t="shared" si="18"/>
        <v>0</v>
      </c>
      <c r="X30" s="12">
        <f t="shared" si="19"/>
        <v>0</v>
      </c>
      <c r="Y30" s="12">
        <f t="shared" si="20"/>
        <v>0</v>
      </c>
    </row>
    <row r="31" spans="1:25" ht="15.75" x14ac:dyDescent="0.35">
      <c r="A31" s="7" t="s">
        <v>35</v>
      </c>
      <c r="B31" s="7" t="s">
        <v>19</v>
      </c>
      <c r="C31" s="21">
        <v>30</v>
      </c>
      <c r="D31" s="22">
        <v>40</v>
      </c>
      <c r="E31" s="21">
        <v>40</v>
      </c>
      <c r="F31" s="21">
        <v>40</v>
      </c>
      <c r="G31" s="21">
        <v>40</v>
      </c>
      <c r="H31" s="21" t="e">
        <f>ROUND(G31*(1+#REF!),2)</f>
        <v>#REF!</v>
      </c>
      <c r="I31" s="21" t="e">
        <f>ROUND(H31*(1+#REF!),2)</f>
        <v>#REF!</v>
      </c>
      <c r="J31" s="21">
        <v>839.12</v>
      </c>
      <c r="K31" s="22">
        <v>855.06</v>
      </c>
      <c r="L31" s="21">
        <v>869.6</v>
      </c>
      <c r="M31" s="21">
        <v>884.38</v>
      </c>
      <c r="N31" s="21">
        <v>899.41</v>
      </c>
      <c r="O31" s="31"/>
      <c r="P31" s="31"/>
      <c r="Q31" s="31"/>
      <c r="R31" s="31"/>
      <c r="S31" s="31"/>
      <c r="T31" s="12">
        <f t="shared" si="15"/>
        <v>0</v>
      </c>
      <c r="U31" s="12">
        <f t="shared" si="16"/>
        <v>0</v>
      </c>
      <c r="V31" s="12">
        <f t="shared" si="17"/>
        <v>0</v>
      </c>
      <c r="W31" s="12">
        <f t="shared" si="18"/>
        <v>0</v>
      </c>
      <c r="X31" s="12">
        <f t="shared" si="19"/>
        <v>0</v>
      </c>
      <c r="Y31" s="12">
        <f t="shared" si="20"/>
        <v>0</v>
      </c>
    </row>
    <row r="32" spans="1:25" ht="15.75" x14ac:dyDescent="0.35">
      <c r="A32" s="7" t="s">
        <v>36</v>
      </c>
      <c r="B32" s="7" t="s">
        <v>19</v>
      </c>
      <c r="C32" s="21">
        <v>63.75</v>
      </c>
      <c r="D32" s="22">
        <v>85</v>
      </c>
      <c r="E32" s="21">
        <v>85</v>
      </c>
      <c r="F32" s="21">
        <v>85</v>
      </c>
      <c r="G32" s="21">
        <v>85</v>
      </c>
      <c r="H32" s="21" t="e">
        <f>ROUND(G32*(1+#REF!),2)</f>
        <v>#REF!</v>
      </c>
      <c r="I32" s="21" t="e">
        <f>ROUND(H32*(1+#REF!),2)</f>
        <v>#REF!</v>
      </c>
      <c r="J32" s="21">
        <v>25</v>
      </c>
      <c r="K32" s="22">
        <v>25.48</v>
      </c>
      <c r="L32" s="21">
        <v>25.91</v>
      </c>
      <c r="M32" s="21">
        <v>26.35</v>
      </c>
      <c r="N32" s="21">
        <v>26.8</v>
      </c>
      <c r="O32" s="31"/>
      <c r="P32" s="31"/>
      <c r="Q32" s="31"/>
      <c r="R32" s="31"/>
      <c r="S32" s="31"/>
      <c r="T32" s="12">
        <f t="shared" si="15"/>
        <v>0</v>
      </c>
      <c r="U32" s="12">
        <f t="shared" si="16"/>
        <v>0</v>
      </c>
      <c r="V32" s="12">
        <f t="shared" si="17"/>
        <v>0</v>
      </c>
      <c r="W32" s="12">
        <f t="shared" si="18"/>
        <v>0</v>
      </c>
      <c r="X32" s="12">
        <f t="shared" si="19"/>
        <v>0</v>
      </c>
      <c r="Y32" s="12">
        <f t="shared" si="20"/>
        <v>0</v>
      </c>
    </row>
    <row r="33" spans="1:25" ht="15.75" x14ac:dyDescent="0.35">
      <c r="A33" s="7" t="s">
        <v>37</v>
      </c>
      <c r="B33" s="7" t="s">
        <v>7</v>
      </c>
      <c r="C33" s="21">
        <v>30</v>
      </c>
      <c r="D33" s="22">
        <v>40</v>
      </c>
      <c r="E33" s="21">
        <v>40</v>
      </c>
      <c r="F33" s="21">
        <v>40</v>
      </c>
      <c r="G33" s="21">
        <v>40</v>
      </c>
      <c r="H33" s="21" t="e">
        <f>ROUND(G33*(1+#REF!),2)</f>
        <v>#REF!</v>
      </c>
      <c r="I33" s="21" t="e">
        <f>ROUND(H33*(1+#REF!),2)</f>
        <v>#REF!</v>
      </c>
      <c r="J33" s="21">
        <v>870</v>
      </c>
      <c r="K33" s="22">
        <v>886.53</v>
      </c>
      <c r="L33" s="21">
        <v>901.6</v>
      </c>
      <c r="M33" s="21">
        <v>916.93</v>
      </c>
      <c r="N33" s="21">
        <v>932.52</v>
      </c>
      <c r="O33" s="31"/>
      <c r="P33" s="31"/>
      <c r="Q33" s="31"/>
      <c r="R33" s="31"/>
      <c r="S33" s="31"/>
      <c r="T33" s="12">
        <f t="shared" si="15"/>
        <v>0</v>
      </c>
      <c r="U33" s="12">
        <f t="shared" si="16"/>
        <v>0</v>
      </c>
      <c r="V33" s="12">
        <f t="shared" si="17"/>
        <v>0</v>
      </c>
      <c r="W33" s="12">
        <f t="shared" si="18"/>
        <v>0</v>
      </c>
      <c r="X33" s="12">
        <f t="shared" si="19"/>
        <v>0</v>
      </c>
      <c r="Y33" s="12">
        <f t="shared" si="20"/>
        <v>0</v>
      </c>
    </row>
    <row r="34" spans="1:25" ht="15.75" x14ac:dyDescent="0.35">
      <c r="A34" s="7" t="s">
        <v>38</v>
      </c>
      <c r="B34" s="7" t="s">
        <v>7</v>
      </c>
      <c r="C34" s="21">
        <v>240</v>
      </c>
      <c r="D34" s="22">
        <v>320</v>
      </c>
      <c r="E34" s="21">
        <v>320</v>
      </c>
      <c r="F34" s="21">
        <v>320</v>
      </c>
      <c r="G34" s="21">
        <v>320</v>
      </c>
      <c r="H34" s="21" t="e">
        <f>ROUND(G34*(1+#REF!),2)</f>
        <v>#REF!</v>
      </c>
      <c r="I34" s="21" t="e">
        <f>ROUND(H34*(1+#REF!),2)</f>
        <v>#REF!</v>
      </c>
      <c r="J34" s="21">
        <v>2</v>
      </c>
      <c r="K34" s="22">
        <v>2.04</v>
      </c>
      <c r="L34" s="21">
        <v>2.0699999999999998</v>
      </c>
      <c r="M34" s="21">
        <v>2.11</v>
      </c>
      <c r="N34" s="21">
        <v>2.15</v>
      </c>
      <c r="O34" s="31"/>
      <c r="P34" s="31"/>
      <c r="Q34" s="31"/>
      <c r="R34" s="31"/>
      <c r="S34" s="31"/>
      <c r="T34" s="12">
        <f t="shared" si="15"/>
        <v>0</v>
      </c>
      <c r="U34" s="12">
        <f t="shared" si="16"/>
        <v>0</v>
      </c>
      <c r="V34" s="12">
        <f t="shared" si="17"/>
        <v>0</v>
      </c>
      <c r="W34" s="12">
        <f t="shared" si="18"/>
        <v>0</v>
      </c>
      <c r="X34" s="12">
        <f t="shared" si="19"/>
        <v>0</v>
      </c>
      <c r="Y34" s="12">
        <f t="shared" si="20"/>
        <v>0</v>
      </c>
    </row>
    <row r="35" spans="1:25" ht="15.75" x14ac:dyDescent="0.35">
      <c r="A35" s="7" t="s">
        <v>39</v>
      </c>
      <c r="B35" s="7" t="s">
        <v>7</v>
      </c>
      <c r="C35" s="21">
        <v>480</v>
      </c>
      <c r="D35" s="22">
        <v>640</v>
      </c>
      <c r="E35" s="21">
        <v>640</v>
      </c>
      <c r="F35" s="21">
        <v>640</v>
      </c>
      <c r="G35" s="21">
        <v>640</v>
      </c>
      <c r="H35" s="21" t="e">
        <f>ROUND(G35*(1+#REF!),2)</f>
        <v>#REF!</v>
      </c>
      <c r="I35" s="21" t="e">
        <f>ROUND(H35*(1+#REF!),2)</f>
        <v>#REF!</v>
      </c>
      <c r="J35" s="21">
        <v>18</v>
      </c>
      <c r="K35" s="22">
        <v>18.34</v>
      </c>
      <c r="L35" s="21">
        <v>18.649999999999999</v>
      </c>
      <c r="M35" s="21">
        <v>18.97</v>
      </c>
      <c r="N35" s="21">
        <v>19.29</v>
      </c>
      <c r="O35" s="31"/>
      <c r="P35" s="31"/>
      <c r="Q35" s="31"/>
      <c r="R35" s="31"/>
      <c r="S35" s="31"/>
      <c r="T35" s="12">
        <f t="shared" si="15"/>
        <v>0</v>
      </c>
      <c r="U35" s="12">
        <f t="shared" si="16"/>
        <v>0</v>
      </c>
      <c r="V35" s="12">
        <f t="shared" si="17"/>
        <v>0</v>
      </c>
      <c r="W35" s="12">
        <f t="shared" si="18"/>
        <v>0</v>
      </c>
      <c r="X35" s="12">
        <f t="shared" si="19"/>
        <v>0</v>
      </c>
      <c r="Y35" s="12">
        <f t="shared" si="20"/>
        <v>0</v>
      </c>
    </row>
    <row r="36" spans="1:25" ht="15.75" x14ac:dyDescent="0.35">
      <c r="A36" s="7" t="s">
        <v>40</v>
      </c>
      <c r="B36" s="7" t="s">
        <v>7</v>
      </c>
      <c r="C36" s="21">
        <v>960</v>
      </c>
      <c r="D36" s="22">
        <v>1280</v>
      </c>
      <c r="E36" s="21">
        <v>1280</v>
      </c>
      <c r="F36" s="21">
        <v>1280</v>
      </c>
      <c r="G36" s="21">
        <v>1280</v>
      </c>
      <c r="H36" s="21" t="e">
        <f>ROUND(G36*(1+#REF!),2)</f>
        <v>#REF!</v>
      </c>
      <c r="I36" s="21" t="e">
        <f>ROUND(H36*(1+#REF!),2)</f>
        <v>#REF!</v>
      </c>
      <c r="J36" s="21">
        <v>39</v>
      </c>
      <c r="K36" s="22">
        <v>39.74</v>
      </c>
      <c r="L36" s="21">
        <v>40.42</v>
      </c>
      <c r="M36" s="21">
        <v>41.11</v>
      </c>
      <c r="N36" s="21">
        <v>41.81</v>
      </c>
      <c r="O36" s="31"/>
      <c r="P36" s="31"/>
      <c r="Q36" s="31"/>
      <c r="R36" s="31"/>
      <c r="S36" s="31"/>
      <c r="T36" s="12">
        <f t="shared" si="15"/>
        <v>0</v>
      </c>
      <c r="U36" s="12">
        <f t="shared" si="16"/>
        <v>0</v>
      </c>
      <c r="V36" s="12">
        <f t="shared" si="17"/>
        <v>0</v>
      </c>
      <c r="W36" s="12">
        <f t="shared" si="18"/>
        <v>0</v>
      </c>
      <c r="X36" s="12">
        <f t="shared" si="19"/>
        <v>0</v>
      </c>
      <c r="Y36" s="12">
        <f t="shared" si="20"/>
        <v>0</v>
      </c>
    </row>
    <row r="37" spans="1:25" ht="15.75" x14ac:dyDescent="0.35">
      <c r="A37" s="7" t="s">
        <v>41</v>
      </c>
      <c r="B37" s="7" t="s">
        <v>7</v>
      </c>
      <c r="C37" s="21">
        <v>120</v>
      </c>
      <c r="D37" s="22">
        <v>160</v>
      </c>
      <c r="E37" s="21">
        <v>160</v>
      </c>
      <c r="F37" s="21">
        <v>160</v>
      </c>
      <c r="G37" s="21">
        <v>160</v>
      </c>
      <c r="H37" s="21" t="e">
        <f>ROUND(G37*(1+#REF!),2)</f>
        <v>#REF!</v>
      </c>
      <c r="I37" s="21" t="e">
        <f>ROUND(H37*(1+#REF!),2)</f>
        <v>#REF!</v>
      </c>
      <c r="J37" s="21">
        <v>47.38</v>
      </c>
      <c r="K37" s="22">
        <v>48.28</v>
      </c>
      <c r="L37" s="21">
        <v>49.1</v>
      </c>
      <c r="M37" s="21">
        <v>49.93</v>
      </c>
      <c r="N37" s="21">
        <v>50.78</v>
      </c>
      <c r="O37" s="31"/>
      <c r="P37" s="31"/>
      <c r="Q37" s="31"/>
      <c r="R37" s="31"/>
      <c r="S37" s="31"/>
      <c r="T37" s="12">
        <f t="shared" si="15"/>
        <v>0</v>
      </c>
      <c r="U37" s="12">
        <f t="shared" si="16"/>
        <v>0</v>
      </c>
      <c r="V37" s="12">
        <f t="shared" si="17"/>
        <v>0</v>
      </c>
      <c r="W37" s="12">
        <f t="shared" si="18"/>
        <v>0</v>
      </c>
      <c r="X37" s="12">
        <f t="shared" si="19"/>
        <v>0</v>
      </c>
      <c r="Y37" s="12">
        <f t="shared" si="20"/>
        <v>0</v>
      </c>
    </row>
    <row r="38" spans="1:25" ht="15.75" x14ac:dyDescent="0.35">
      <c r="A38" s="7" t="s">
        <v>42</v>
      </c>
      <c r="B38" s="7" t="s">
        <v>19</v>
      </c>
      <c r="C38" s="21">
        <v>30</v>
      </c>
      <c r="D38" s="22">
        <v>50</v>
      </c>
      <c r="E38" s="21">
        <v>50</v>
      </c>
      <c r="F38" s="21">
        <v>50</v>
      </c>
      <c r="G38" s="21">
        <v>50</v>
      </c>
      <c r="H38" s="21" t="e">
        <f>ROUND(G38*(1+#REF!),2)</f>
        <v>#REF!</v>
      </c>
      <c r="I38" s="21" t="e">
        <f>ROUND(H38*(1+#REF!),2)</f>
        <v>#REF!</v>
      </c>
      <c r="J38" s="21">
        <v>57.71</v>
      </c>
      <c r="K38" s="22">
        <v>58.81</v>
      </c>
      <c r="L38" s="21">
        <v>59.81</v>
      </c>
      <c r="M38" s="21">
        <v>60.83</v>
      </c>
      <c r="N38" s="21">
        <v>61.86</v>
      </c>
      <c r="O38" s="31"/>
      <c r="P38" s="31"/>
      <c r="Q38" s="31"/>
      <c r="R38" s="31"/>
      <c r="S38" s="31"/>
      <c r="T38" s="12">
        <f t="shared" si="15"/>
        <v>0</v>
      </c>
      <c r="U38" s="12">
        <f t="shared" si="16"/>
        <v>0</v>
      </c>
      <c r="V38" s="12">
        <f t="shared" si="17"/>
        <v>0</v>
      </c>
      <c r="W38" s="12">
        <f t="shared" si="18"/>
        <v>0</v>
      </c>
      <c r="X38" s="12">
        <f t="shared" si="19"/>
        <v>0</v>
      </c>
      <c r="Y38" s="12">
        <f t="shared" si="20"/>
        <v>0</v>
      </c>
    </row>
    <row r="39" spans="1:25" ht="15.75" x14ac:dyDescent="0.35">
      <c r="A39" s="7" t="s">
        <v>43</v>
      </c>
      <c r="B39" s="7" t="s">
        <v>19</v>
      </c>
      <c r="C39" s="21">
        <v>35</v>
      </c>
      <c r="D39" s="22">
        <v>50</v>
      </c>
      <c r="E39" s="21">
        <v>50</v>
      </c>
      <c r="F39" s="21">
        <v>50</v>
      </c>
      <c r="G39" s="21">
        <v>50</v>
      </c>
      <c r="H39" s="21" t="e">
        <f>ROUND(G39*(1+#REF!),2)</f>
        <v>#REF!</v>
      </c>
      <c r="I39" s="21" t="e">
        <f>ROUND(H39*(1+#REF!),2)</f>
        <v>#REF!</v>
      </c>
      <c r="J39" s="21">
        <v>293</v>
      </c>
      <c r="K39" s="22">
        <v>298.57</v>
      </c>
      <c r="L39" s="21">
        <v>303.64999999999998</v>
      </c>
      <c r="M39" s="21">
        <v>308.81</v>
      </c>
      <c r="N39" s="21">
        <v>314.06</v>
      </c>
      <c r="O39" s="31"/>
      <c r="P39" s="31"/>
      <c r="Q39" s="31"/>
      <c r="R39" s="31"/>
      <c r="S39" s="31"/>
      <c r="T39" s="12">
        <f t="shared" si="15"/>
        <v>0</v>
      </c>
      <c r="U39" s="12">
        <f t="shared" si="16"/>
        <v>0</v>
      </c>
      <c r="V39" s="12">
        <f t="shared" si="17"/>
        <v>0</v>
      </c>
      <c r="W39" s="12">
        <f t="shared" si="18"/>
        <v>0</v>
      </c>
      <c r="X39" s="12">
        <f t="shared" si="19"/>
        <v>0</v>
      </c>
      <c r="Y39" s="12">
        <f t="shared" si="20"/>
        <v>0</v>
      </c>
    </row>
    <row r="40" spans="1:25" ht="20.95" customHeight="1" x14ac:dyDescent="0.35">
      <c r="A40" s="15"/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25"/>
      <c r="M40" s="36"/>
      <c r="N40" s="36"/>
      <c r="O40" s="26"/>
      <c r="P40" s="26"/>
      <c r="Q40" s="27"/>
      <c r="R40" s="35" t="s">
        <v>44</v>
      </c>
      <c r="S40" s="35"/>
      <c r="T40" s="23">
        <f>SUM(T11:T39)</f>
        <v>0</v>
      </c>
      <c r="U40" s="23">
        <f t="shared" ref="U40:Y40" si="21">SUM(U11:U39)</f>
        <v>0</v>
      </c>
      <c r="V40" s="23">
        <f t="shared" si="21"/>
        <v>0</v>
      </c>
      <c r="W40" s="12">
        <f t="shared" si="21"/>
        <v>0</v>
      </c>
      <c r="X40" s="12">
        <f t="shared" si="21"/>
        <v>0</v>
      </c>
      <c r="Y40" s="24">
        <f t="shared" si="21"/>
        <v>0</v>
      </c>
    </row>
    <row r="41" spans="1:25" ht="25.55" customHeight="1" x14ac:dyDescent="0.35">
      <c r="A41" s="38" t="s">
        <v>45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40"/>
      <c r="T41" s="23">
        <v>88638.42</v>
      </c>
      <c r="U41" s="23">
        <v>121334.34</v>
      </c>
      <c r="V41" s="23">
        <v>123396.67</v>
      </c>
      <c r="W41" s="12">
        <v>125491.39</v>
      </c>
      <c r="X41" s="12">
        <v>127628.09</v>
      </c>
      <c r="Y41" s="24">
        <f>SUM(T41:X41)</f>
        <v>586488.91</v>
      </c>
    </row>
    <row r="42" spans="1:25" ht="46.5" customHeight="1" x14ac:dyDescent="0.35">
      <c r="A42" s="15" t="s">
        <v>59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37" t="s">
        <v>50</v>
      </c>
      <c r="U42" s="37"/>
      <c r="V42" s="37"/>
      <c r="W42" s="37"/>
      <c r="X42" s="37"/>
      <c r="Y42" s="24">
        <f>Y41+Y40+Y8</f>
        <v>586488.91</v>
      </c>
    </row>
    <row r="43" spans="1:25" ht="15.75" x14ac:dyDescent="0.3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x14ac:dyDescent="0.3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41" t="s">
        <v>53</v>
      </c>
      <c r="U44" s="41"/>
      <c r="V44" s="41"/>
      <c r="W44" s="41"/>
      <c r="X44" s="41"/>
      <c r="Y44" s="41"/>
    </row>
    <row r="45" spans="1:25" ht="15.75" x14ac:dyDescent="0.3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41"/>
      <c r="U45" s="41"/>
      <c r="V45" s="41"/>
      <c r="W45" s="41"/>
      <c r="X45" s="41"/>
      <c r="Y45" s="41"/>
    </row>
    <row r="46" spans="1:25" ht="15.75" x14ac:dyDescent="0.3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x14ac:dyDescent="0.3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x14ac:dyDescent="0.3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</sheetData>
  <sheetProtection algorithmName="SHA-512" hashValue="Vj0vIjdYWiNsSZpFzw4Idktau2/fEyA+Z29Y4sGLIXLhr01u8kBtc4W/IJqgPdgNf/igKLT0q9ZNxsAoVdbOPA==" saltValue="9In9+wWlpz5kdRhCrP8NvQ==" spinCount="100000" sheet="1" objects="1" scenarios="1"/>
  <mergeCells count="16">
    <mergeCell ref="T44:Y45"/>
    <mergeCell ref="M40:N40"/>
    <mergeCell ref="T42:X42"/>
    <mergeCell ref="O2:S2"/>
    <mergeCell ref="R8:S8"/>
    <mergeCell ref="O9:S9"/>
    <mergeCell ref="R40:S40"/>
    <mergeCell ref="A41:S41"/>
    <mergeCell ref="C9:G9"/>
    <mergeCell ref="J9:N9"/>
    <mergeCell ref="T9:Y9"/>
    <mergeCell ref="A1:Y1"/>
    <mergeCell ref="C2:G2"/>
    <mergeCell ref="J2:N2"/>
    <mergeCell ref="T2:Y2"/>
    <mergeCell ref="M8:N8"/>
  </mergeCells>
  <pageMargins left="0.70866141732283472" right="0.70866141732283472" top="0.74803149606299213" bottom="0.74803149606299213" header="0.31496062992125984" footer="0.31496062992125984"/>
  <pageSetup paperSize="9" scale="41" fitToHeight="2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B93D-C536-4CA6-AF25-B14340490517}">
  <dimension ref="C5:H17"/>
  <sheetViews>
    <sheetView workbookViewId="0">
      <selection activeCell="G5" sqref="C5:G5"/>
    </sheetView>
  </sheetViews>
  <sheetFormatPr baseColWidth="10" defaultRowHeight="15.05" x14ac:dyDescent="0.3"/>
  <sheetData>
    <row r="5" spans="3:8" ht="15.75" x14ac:dyDescent="0.35">
      <c r="C5" s="23">
        <v>88638.42</v>
      </c>
      <c r="D5" s="23">
        <v>121334.34</v>
      </c>
      <c r="E5" s="23">
        <v>123396.67</v>
      </c>
      <c r="F5" s="12">
        <v>125491.39</v>
      </c>
      <c r="G5" s="12">
        <v>127628.09</v>
      </c>
      <c r="H5" s="24">
        <f>SUM(C5:G5)</f>
        <v>586488.91</v>
      </c>
    </row>
    <row r="6" spans="3:8" x14ac:dyDescent="0.3">
      <c r="H6" s="28">
        <f>SUM(C5:D5)</f>
        <v>209972.76</v>
      </c>
    </row>
    <row r="7" spans="3:8" x14ac:dyDescent="0.3">
      <c r="H7" s="28">
        <f>SUM(C5:E5)</f>
        <v>333369.43</v>
      </c>
    </row>
    <row r="8" spans="3:8" x14ac:dyDescent="0.3">
      <c r="H8" s="28">
        <f>SUM(C5:F5)</f>
        <v>458860.82</v>
      </c>
    </row>
    <row r="17" spans="4:6" ht="15.75" x14ac:dyDescent="0.35">
      <c r="D17" s="23" t="s">
        <v>54</v>
      </c>
      <c r="F17" s="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IX B</vt:lpstr>
      <vt:lpstr>Hoja1</vt:lpstr>
      <vt:lpstr>'ANEXO IX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2024-07-22T17:05:38Z</cp:lastPrinted>
  <dcterms:created xsi:type="dcterms:W3CDTF">2024-07-10T16:58:48Z</dcterms:created>
  <dcterms:modified xsi:type="dcterms:W3CDTF">2024-07-22T17:07:29Z</dcterms:modified>
</cp:coreProperties>
</file>