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2025\25-113 Stands ArcoMadrid 26-27\3 Pliego y calendario\"/>
    </mc:Choice>
  </mc:AlternateContent>
  <xr:revisionPtr revIDLastSave="0" documentId="13_ncr:1_{675B39D5-435C-4BE2-BB42-C6D4F793F6EF}" xr6:coauthVersionLast="47" xr6:coauthVersionMax="47" xr10:uidLastSave="{00000000-0000-0000-0000-000000000000}"/>
  <bookViews>
    <workbookView xWindow="-118" yWindow="-118" windowWidth="45269" windowHeight="18380" activeTab="2" xr2:uid="{00000000-000D-0000-FFFF-FFFF00000000}"/>
  </bookViews>
  <sheets>
    <sheet name="MAT. COMPLEM. EXPOS. ARCOMADRID" sheetId="1" r:id="rId1"/>
    <sheet name="MAT. COMPLEM. IFEMA ARCOMADRID" sheetId="2" r:id="rId2"/>
    <sheet name="TOTAL " sheetId="3" r:id="rId3"/>
  </sheets>
  <definedNames>
    <definedName name="_xlnm.Print_Area" localSheetId="0">'MAT. COMPLEM. EXPOS. ARCOMADRID'!$A$1:$E$22</definedName>
    <definedName name="_xlnm.Print_Area" localSheetId="2">'TOTAL 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3" l="1"/>
  <c r="F14" i="3"/>
  <c r="F18" i="3"/>
  <c r="F22" i="3"/>
  <c r="F26" i="3"/>
  <c r="F30" i="3"/>
  <c r="F6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4" i="2"/>
  <c r="G30" i="3" l="1"/>
  <c r="G26" i="3"/>
  <c r="G22" i="3"/>
  <c r="G18" i="3"/>
  <c r="G14" i="3"/>
  <c r="G10" i="3"/>
  <c r="G6" i="3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1" i="1" l="1"/>
  <c r="E22" i="1" s="1"/>
  <c r="G34" i="3" s="1"/>
  <c r="G67" i="2"/>
  <c r="G35" i="3" s="1"/>
  <c r="G36" i="3" l="1"/>
</calcChain>
</file>

<file path=xl/sharedStrings.xml><?xml version="1.0" encoding="utf-8"?>
<sst xmlns="http://schemas.openxmlformats.org/spreadsheetml/2006/main" count="163" uniqueCount="125">
  <si>
    <t>ANEXO IX B MATERIALES COMPLEMENTARIOS EXPOSITOR</t>
  </si>
  <si>
    <t>ESTIMACION ARCOMADRID (No licitables)</t>
  </si>
  <si>
    <t>ARTICULO</t>
  </si>
  <si>
    <t>Total</t>
  </si>
  <si>
    <t>Precios iva excluido</t>
  </si>
  <si>
    <t>BASE ENCHUFE CUADRUPLE HASTA 500 W.  (CUADRO NO INCLUIDO)</t>
  </si>
  <si>
    <t>und.</t>
  </si>
  <si>
    <t>ENCHUFE MONOFASICO HASTA 500 W. (CUADRO NO INCLUIDO)</t>
  </si>
  <si>
    <t>ml.</t>
  </si>
  <si>
    <t>FOCO LED 50W. CON BRAZO</t>
  </si>
  <si>
    <t>FOCO LED 50W. EN CARRIL</t>
  </si>
  <si>
    <t>CUADRO+CONECTOR+CERTIFICADO HASTA 5KW</t>
  </si>
  <si>
    <t>CUADRO+CONECTOR+CERTIFICADO HASTA 18KW</t>
  </si>
  <si>
    <t>FRONTIS DE 50 CM DE ALTURA</t>
  </si>
  <si>
    <t>INSTALACIÓN PVC</t>
  </si>
  <si>
    <t>m2</t>
  </si>
  <si>
    <t>MOQUETA FERIAL CON PLASTICO PROTECTOR</t>
  </si>
  <si>
    <t>MURO DE PANEL AGLOMERADO DE 10 CM DE GROSOR</t>
  </si>
  <si>
    <t>MURO DE PANEL AGLOMERADO DE 50 CM DE GROSOR</t>
  </si>
  <si>
    <t>PINTURA ESPECIAL</t>
  </si>
  <si>
    <t>PODIUM  50 X 50 X 50 PINTADO</t>
  </si>
  <si>
    <t>PUERTA SENCILLA MADERA</t>
  </si>
  <si>
    <t>VIGA SUPLEMENTARIA</t>
  </si>
  <si>
    <t>MATERIALES COMPLEMENTARIOS PARA EXPOSITOR A MEDIDA Y BAJO PRESUPUESTO</t>
  </si>
  <si>
    <t>TOTAL ESTIMACIÓN MATERIALES COMPLEMENTARIOS IVA EXCLUIDO (NO ES OBJETO DE LICITACIÓN)</t>
  </si>
  <si>
    <t xml:space="preserve">TOTAL </t>
  </si>
  <si>
    <t>ANEXO IX B MATERIALES COMPLEMENTARIOS IFEMA</t>
  </si>
  <si>
    <t>ESTIMACION ARCOMADRID</t>
  </si>
  <si>
    <t>Total materiales estimado (a)</t>
  </si>
  <si>
    <t>Precio unitario máximo IVA EXCLUIDO</t>
  </si>
  <si>
    <t>Precio unitario ofertado IVA EXCLUIDO (b)</t>
  </si>
  <si>
    <t>Total ofertado (a) x (b)</t>
  </si>
  <si>
    <t>ARMARIO BAJO 100 x 50 x 60 (MADERA)</t>
  </si>
  <si>
    <t>BANDEROLA (40 x 50 cm.)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</si>
  <si>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</si>
  <si>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</si>
  <si>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</si>
  <si>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BASTIDOR DE ALUMINIO </t>
  </si>
  <si>
    <t>CAMBIO COLOR PINTURA</t>
  </si>
  <si>
    <t xml:space="preserve">CORTINA </t>
  </si>
  <si>
    <t>ENCHUFE MONOFÁSICO HASTA 3.500 W CABLE HASTA 10 M  (CUADRO NO INCLUIDO)</t>
  </si>
  <si>
    <r>
      <t xml:space="preserve">ENCHUFE TRIFASICO HASTA 18.000 W. </t>
    </r>
    <r>
      <rPr>
        <sz val="8"/>
        <rFont val="Barlow"/>
      </rPr>
      <t>DE 10 M DE LONGITUD CON CETAC DE 32 AMPERIOS MACHO Y HEMBRA EN LOS EXTREMOS (CUADRO NO INCLUIDO)</t>
    </r>
  </si>
  <si>
    <r>
      <t xml:space="preserve">ENCHUFE TRIFASICO HASTA 37.000 W. </t>
    </r>
    <r>
      <rPr>
        <sz val="8"/>
        <rFont val="Barlow"/>
      </rPr>
      <t>DE 10 M DE LONGITUD CON CETAC DE 63 AMPERIOS MACHO Y HEMBRA EN LOS EXTREMOS (CUADRO NO INCLUIDO)</t>
    </r>
  </si>
  <si>
    <r>
      <t>ENCHUFE TRIFASICO HASTA 9.000 W.</t>
    </r>
    <r>
      <rPr>
        <sz val="8"/>
        <rFont val="Barlow"/>
      </rPr>
      <t xml:space="preserve"> DE 10 M DE LONGITUD CON CETAC DE 16 AMPERIOS MACHO Y HEMBRA EN LOS EXTREMOS (CUADRO NO INCLUIDO)</t>
    </r>
  </si>
  <si>
    <t xml:space="preserve">ENTRAMADO DE TECHO </t>
  </si>
  <si>
    <t>ESPEJO EN PARED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</si>
  <si>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</si>
  <si>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</si>
  <si>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</si>
  <si>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</si>
  <si>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</si>
  <si>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</si>
  <si>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</si>
  <si>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HORA TÉCNICO (MINIMO 1 h.)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</si>
  <si>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</si>
  <si>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</si>
  <si>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</si>
  <si>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</si>
  <si>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</si>
  <si>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</si>
  <si>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</si>
  <si>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</si>
  <si>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</si>
  <si>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</si>
  <si>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</si>
  <si>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</si>
  <si>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</si>
  <si>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</si>
  <si>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</si>
  <si>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</si>
  <si>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</si>
  <si>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</si>
  <si>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</si>
  <si>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</si>
  <si>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</si>
  <si>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</si>
  <si>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</si>
  <si>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</si>
  <si>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</si>
  <si>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</si>
  <si>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</si>
  <si>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</si>
  <si>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</si>
  <si>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</si>
  <si>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</si>
  <si>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</si>
  <si>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</si>
  <si>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</si>
  <si>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</si>
  <si>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</si>
  <si>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</si>
  <si>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VITRINA 100 X 100 CON LUZ (CONEXIÓN INCLUIDA)</t>
  </si>
  <si>
    <t>VITRINA 100 X 50 CON LUZ (CONEXIÓN INCLUIDA)</t>
  </si>
  <si>
    <t>MATERIALES COMPLEMENTARIOS PARA IFEMA A MEDIDA Y BAJO PRESUPUESTO €</t>
  </si>
  <si>
    <t>TOTAL ESTIMACIÓN MATERIALES COMPLEMENTARIOS IVA EXCLUIDO  (2)</t>
  </si>
  <si>
    <t>Los licitadores deberán cumplimentar únicamente la columna azul en la hoja excel para obtener el total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</si>
  <si>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</si>
  <si>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</si>
  <si>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</si>
  <si>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</si>
  <si>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</si>
  <si>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</si>
  <si>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</si>
  <si>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ESPACIOS CULTURALES ARCOMADRID</t>
  </si>
  <si>
    <t>ESTRUCTURA</t>
  </si>
  <si>
    <t>INSTALACIÓN ELÉCTRICA</t>
  </si>
  <si>
    <t>ROTULACIÓN</t>
  </si>
  <si>
    <t>PAVIMENTACIÓN</t>
  </si>
  <si>
    <t>GALERÍAS ARCOMADRID</t>
  </si>
  <si>
    <t>ALMACEN MODULAR ALUMINIO ARCOMADRID</t>
  </si>
  <si>
    <t>ALMACÉN SHOW ROOM ARCOMADRID</t>
  </si>
  <si>
    <t>REVISTAS ARCOMADRID</t>
  </si>
  <si>
    <t>SOLO PROYECT/OPENING ARCOMADRID</t>
  </si>
  <si>
    <t>REVISTAS COLECTIVAS ARCOMADRID</t>
  </si>
  <si>
    <t>MATERIALES COMPLEMENTARIOS PARA EXPOSITORES ARCOMADRID (indicar total -1- de la hoja materiales complementarios) NO LICITABLES</t>
  </si>
  <si>
    <t>(la estimación de unidades y precio de venta que figura en la hoja "materiales complementarios EXPOSITORES ARCOMADRID" NO LICITABLES)</t>
  </si>
  <si>
    <t xml:space="preserve">MATERIALES COMPLEMENTARIOS PARA IFEMA ARCOMADRID (indicar total -2- de la hoja materiales complementarios) </t>
  </si>
  <si>
    <t>TOTAL OFERTADO (indicar esta cantidad en el Anexo IX A para este lote)</t>
  </si>
  <si>
    <t xml:space="preserve">   ESTANTE EN PARED 100 X 30 HORIZONTAL</t>
  </si>
  <si>
    <t>Materiales estimados 2027</t>
  </si>
  <si>
    <t>Materiales estimados 2026</t>
  </si>
  <si>
    <t>ANEXO IX B LOTE 1</t>
  </si>
  <si>
    <t>(la estimación de unidades y precio ofertado que figura en la hoja "materiales complementarios IFEMA ARCOMADRID " )</t>
  </si>
  <si>
    <t>Firma del Representante legal</t>
  </si>
  <si>
    <t>(*) El licitador únicamente debe complimentar las celdas con fondo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</si>
</sst>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sz val="10"/>
      <name val="Arial Narrow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Barlow"/>
    </font>
    <font>
      <sz val="11"/>
      <name val="Calibri"/>
      <family val="2"/>
      <scheme val="minor"/>
    </font>
    <font>
      <sz val="12"/>
      <color theme="1"/>
      <name val="Barlow"/>
    </font>
    <font>
      <b/>
      <sz val="14"/>
      <name val="Barlow"/>
    </font>
    <font>
      <b/>
      <sz val="14"/>
      <color theme="1"/>
      <name val="Barlow"/>
    </font>
    <font>
      <b/>
      <sz val="12"/>
      <name val="Barlow"/>
    </font>
    <font>
      <sz val="8"/>
      <name val="Barlow"/>
    </font>
    <font>
      <sz val="11"/>
      <name val="Barlow"/>
    </font>
    <font>
      <sz val="11"/>
      <color theme="1"/>
      <name val="Barlow"/>
    </font>
    <font>
      <sz val="10"/>
      <name val="Barlow"/>
    </font>
    <font>
      <b/>
      <sz val="11"/>
      <color theme="1"/>
      <name val="Barlow"/>
    </font>
    <font>
      <b/>
      <sz val="11"/>
      <name val="Barlow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5">
    <xf numFmtId="0" fontId="0" fillId="0" borderId="0" xfId="0"/>
    <xf numFmtId="0" fontId="4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7" fillId="0" borderId="9" xfId="2" applyFont="1" applyBorder="1" applyAlignment="1">
      <alignment horizontal="left" vertical="center" indent="1"/>
    </xf>
    <xf numFmtId="4" fontId="8" fillId="0" borderId="10" xfId="0" applyNumberFormat="1" applyFont="1" applyBorder="1" applyAlignment="1">
      <alignment vertical="center"/>
    </xf>
    <xf numFmtId="2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13" xfId="2" applyFont="1" applyBorder="1" applyAlignment="1">
      <alignment horizontal="left" vertical="center" indent="1"/>
    </xf>
    <xf numFmtId="4" fontId="8" fillId="0" borderId="13" xfId="0" applyNumberFormat="1" applyFont="1" applyBorder="1" applyAlignment="1">
      <alignment vertical="center"/>
    </xf>
    <xf numFmtId="2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15" xfId="0" applyFont="1" applyBorder="1"/>
    <xf numFmtId="0" fontId="7" fillId="0" borderId="13" xfId="2" applyFont="1" applyBorder="1" applyAlignment="1">
      <alignment horizontal="left" indent="1"/>
    </xf>
    <xf numFmtId="0" fontId="7" fillId="0" borderId="16" xfId="2" applyFont="1" applyBorder="1" applyAlignment="1">
      <alignment horizontal="left" indent="1"/>
    </xf>
    <xf numFmtId="0" fontId="7" fillId="0" borderId="17" xfId="2" applyFont="1" applyBorder="1" applyAlignment="1">
      <alignment horizontal="left" vertical="center" indent="1"/>
    </xf>
    <xf numFmtId="164" fontId="0" fillId="0" borderId="12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164" fontId="0" fillId="0" borderId="12" xfId="0" applyNumberFormat="1" applyBorder="1"/>
    <xf numFmtId="0" fontId="12" fillId="0" borderId="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7" fillId="0" borderId="21" xfId="2" applyFont="1" applyBorder="1" applyAlignment="1">
      <alignment horizontal="left" vertical="center" indent="1"/>
    </xf>
    <xf numFmtId="4" fontId="14" fillId="0" borderId="10" xfId="0" applyNumberFormat="1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4" fontId="15" fillId="3" borderId="12" xfId="0" applyNumberFormat="1" applyFont="1" applyFill="1" applyBorder="1" applyAlignment="1" applyProtection="1">
      <alignment horizontal="center" vertical="center" wrapText="1"/>
      <protection locked="0"/>
    </xf>
    <xf numFmtId="4" fontId="15" fillId="0" borderId="21" xfId="0" applyNumberFormat="1" applyFont="1" applyBorder="1" applyAlignment="1">
      <alignment horizontal="center" vertical="center" wrapText="1"/>
    </xf>
    <xf numFmtId="0" fontId="7" fillId="0" borderId="22" xfId="2" applyFont="1" applyBorder="1" applyAlignment="1">
      <alignment horizontal="left" vertical="center" indent="1"/>
    </xf>
    <xf numFmtId="4" fontId="15" fillId="0" borderId="13" xfId="0" applyNumberFormat="1" applyFont="1" applyBorder="1" applyAlignment="1">
      <alignment horizontal="center" vertical="center" wrapText="1"/>
    </xf>
    <xf numFmtId="0" fontId="7" fillId="0" borderId="22" xfId="2" applyFont="1" applyBorder="1" applyAlignment="1">
      <alignment horizontal="left" vertical="center" wrapText="1" indent="1"/>
    </xf>
    <xf numFmtId="4" fontId="15" fillId="0" borderId="16" xfId="0" applyNumberFormat="1" applyFont="1" applyBorder="1" applyAlignment="1">
      <alignment horizontal="center" vertical="center" wrapText="1"/>
    </xf>
    <xf numFmtId="49" fontId="7" fillId="0" borderId="22" xfId="1" applyNumberFormat="1" applyFont="1" applyBorder="1" applyAlignment="1">
      <alignment horizontal="left" vertical="center" indent="1"/>
    </xf>
    <xf numFmtId="0" fontId="7" fillId="0" borderId="23" xfId="2" applyFont="1" applyBorder="1" applyAlignment="1">
      <alignment horizontal="left" vertical="center" indent="1"/>
    </xf>
    <xf numFmtId="164" fontId="15" fillId="0" borderId="21" xfId="0" applyNumberFormat="1" applyFont="1" applyBorder="1" applyAlignment="1">
      <alignment vertical="center"/>
    </xf>
    <xf numFmtId="164" fontId="15" fillId="0" borderId="12" xfId="0" applyNumberFormat="1" applyFont="1" applyBorder="1" applyAlignment="1">
      <alignment vertical="center"/>
    </xf>
    <xf numFmtId="0" fontId="15" fillId="0" borderId="0" xfId="0" applyFont="1"/>
    <xf numFmtId="0" fontId="15" fillId="0" borderId="2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4" fontId="18" fillId="0" borderId="29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7" fillId="0" borderId="22" xfId="2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5" fillId="0" borderId="28" xfId="0" applyFont="1" applyBorder="1" applyAlignment="1">
      <alignment wrapText="1"/>
    </xf>
    <xf numFmtId="2" fontId="0" fillId="0" borderId="0" xfId="0" applyNumberFormat="1"/>
    <xf numFmtId="2" fontId="13" fillId="0" borderId="5" xfId="1" applyNumberFormat="1" applyFont="1" applyBorder="1" applyAlignment="1">
      <alignment horizontal="center" vertical="center" wrapText="1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7" fillId="2" borderId="19" xfId="2" applyFont="1" applyFill="1" applyBorder="1" applyAlignment="1">
      <alignment horizontal="center" vertical="center"/>
    </xf>
    <xf numFmtId="0" fontId="6" fillId="0" borderId="12" xfId="2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6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2" fontId="14" fillId="3" borderId="12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 xr:uid="{47673E17-5BD3-44D3-BC05-16E2F6048F85}"/>
    <cellStyle name="Normal 3" xfId="1" xr:uid="{E482B53F-4221-4C81-A988-BF3EC78CD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workbookViewId="0">
      <selection activeCell="A30" sqref="A30"/>
    </sheetView>
  </sheetViews>
  <sheetFormatPr baseColWidth="10" defaultColWidth="8.77734375" defaultRowHeight="15.05" x14ac:dyDescent="0.3"/>
  <cols>
    <col min="1" max="1" width="69.6640625" customWidth="1"/>
    <col min="5" max="5" width="16.109375" style="49" customWidth="1"/>
  </cols>
  <sheetData>
    <row r="1" spans="1:5" ht="15.75" thickBot="1" x14ac:dyDescent="0.35"/>
    <row r="2" spans="1:5" ht="17.7" x14ac:dyDescent="0.3">
      <c r="A2" s="50" t="s">
        <v>0</v>
      </c>
      <c r="B2" s="51"/>
      <c r="C2" s="51"/>
      <c r="D2" s="51"/>
      <c r="E2" s="51"/>
    </row>
    <row r="3" spans="1:5" ht="18.350000000000001" thickBot="1" x14ac:dyDescent="0.35">
      <c r="A3" s="52" t="s">
        <v>1</v>
      </c>
      <c r="B3" s="53"/>
      <c r="C3" s="53"/>
      <c r="D3" s="53"/>
      <c r="E3" s="53"/>
    </row>
    <row r="4" spans="1:5" ht="15.75" thickBot="1" x14ac:dyDescent="0.35">
      <c r="A4" s="1" t="s">
        <v>2</v>
      </c>
      <c r="B4" s="2" t="s">
        <v>3</v>
      </c>
      <c r="C4" s="54" t="s">
        <v>4</v>
      </c>
      <c r="D4" s="55"/>
      <c r="E4" s="3" t="s">
        <v>3</v>
      </c>
    </row>
    <row r="5" spans="1:5" ht="17.7" x14ac:dyDescent="0.3">
      <c r="A5" s="4" t="s">
        <v>5</v>
      </c>
      <c r="B5" s="5">
        <v>40</v>
      </c>
      <c r="C5" s="6">
        <v>58.52</v>
      </c>
      <c r="D5" s="7" t="s">
        <v>6</v>
      </c>
      <c r="E5" s="16">
        <f t="shared" ref="E5:E19" si="0">B5*C5</f>
        <v>2340.8000000000002</v>
      </c>
    </row>
    <row r="6" spans="1:5" ht="17.7" x14ac:dyDescent="0.3">
      <c r="A6" s="8" t="s">
        <v>7</v>
      </c>
      <c r="B6" s="9">
        <v>35</v>
      </c>
      <c r="C6" s="10">
        <v>24.28</v>
      </c>
      <c r="D6" s="11" t="s">
        <v>8</v>
      </c>
      <c r="E6" s="16">
        <f t="shared" si="0"/>
        <v>849.80000000000007</v>
      </c>
    </row>
    <row r="7" spans="1:5" ht="17.7" x14ac:dyDescent="0.3">
      <c r="A7" s="8" t="s">
        <v>9</v>
      </c>
      <c r="B7" s="9">
        <v>350</v>
      </c>
      <c r="C7" s="10">
        <v>55.6</v>
      </c>
      <c r="D7" s="11" t="s">
        <v>6</v>
      </c>
      <c r="E7" s="16">
        <f t="shared" si="0"/>
        <v>19460</v>
      </c>
    </row>
    <row r="8" spans="1:5" ht="17.7" x14ac:dyDescent="0.3">
      <c r="A8" s="8" t="s">
        <v>10</v>
      </c>
      <c r="B8" s="9">
        <v>200</v>
      </c>
      <c r="C8" s="10">
        <v>48.36</v>
      </c>
      <c r="D8" s="11" t="s">
        <v>6</v>
      </c>
      <c r="E8" s="16">
        <f t="shared" si="0"/>
        <v>9672</v>
      </c>
    </row>
    <row r="9" spans="1:5" ht="17.7" x14ac:dyDescent="0.35">
      <c r="A9" s="12" t="s">
        <v>11</v>
      </c>
      <c r="B9" s="9">
        <v>3</v>
      </c>
      <c r="C9" s="10">
        <v>129.74</v>
      </c>
      <c r="D9" s="11" t="s">
        <v>6</v>
      </c>
      <c r="E9" s="16">
        <f t="shared" si="0"/>
        <v>389.22</v>
      </c>
    </row>
    <row r="10" spans="1:5" ht="17.7" x14ac:dyDescent="0.35">
      <c r="A10" s="12" t="s">
        <v>12</v>
      </c>
      <c r="B10" s="9">
        <v>1</v>
      </c>
      <c r="C10" s="10">
        <v>311.83</v>
      </c>
      <c r="D10" s="11" t="s">
        <v>6</v>
      </c>
      <c r="E10" s="16">
        <f t="shared" si="0"/>
        <v>311.83</v>
      </c>
    </row>
    <row r="11" spans="1:5" ht="17.7" x14ac:dyDescent="0.35">
      <c r="A11" s="13" t="s">
        <v>13</v>
      </c>
      <c r="B11" s="9">
        <v>0</v>
      </c>
      <c r="C11" s="10">
        <v>29.36</v>
      </c>
      <c r="D11" s="11" t="s">
        <v>6</v>
      </c>
      <c r="E11" s="16">
        <f t="shared" si="0"/>
        <v>0</v>
      </c>
    </row>
    <row r="12" spans="1:5" ht="17.7" x14ac:dyDescent="0.35">
      <c r="A12" s="13" t="s">
        <v>14</v>
      </c>
      <c r="B12" s="9">
        <v>300</v>
      </c>
      <c r="C12" s="10">
        <v>24.46</v>
      </c>
      <c r="D12" s="11" t="s">
        <v>15</v>
      </c>
      <c r="E12" s="16">
        <f t="shared" si="0"/>
        <v>7338</v>
      </c>
    </row>
    <row r="13" spans="1:5" ht="17.7" x14ac:dyDescent="0.35">
      <c r="A13" s="13" t="s">
        <v>16</v>
      </c>
      <c r="B13" s="9">
        <v>200</v>
      </c>
      <c r="C13" s="10">
        <v>7.95</v>
      </c>
      <c r="D13" s="11" t="s">
        <v>15</v>
      </c>
      <c r="E13" s="16">
        <f t="shared" si="0"/>
        <v>1590</v>
      </c>
    </row>
    <row r="14" spans="1:5" ht="17.7" x14ac:dyDescent="0.35">
      <c r="A14" s="13" t="s">
        <v>17</v>
      </c>
      <c r="B14" s="9">
        <v>100</v>
      </c>
      <c r="C14" s="10">
        <v>98.22</v>
      </c>
      <c r="D14" s="11" t="s">
        <v>8</v>
      </c>
      <c r="E14" s="16">
        <f t="shared" si="0"/>
        <v>9822</v>
      </c>
    </row>
    <row r="15" spans="1:5" ht="17.7" x14ac:dyDescent="0.35">
      <c r="A15" s="13" t="s">
        <v>18</v>
      </c>
      <c r="B15" s="9">
        <v>20</v>
      </c>
      <c r="C15" s="10">
        <v>168.05</v>
      </c>
      <c r="D15" s="11" t="s">
        <v>8</v>
      </c>
      <c r="E15" s="16">
        <f t="shared" si="0"/>
        <v>3361</v>
      </c>
    </row>
    <row r="16" spans="1:5" ht="17.7" x14ac:dyDescent="0.3">
      <c r="A16" s="8" t="s">
        <v>19</v>
      </c>
      <c r="B16" s="9">
        <v>500</v>
      </c>
      <c r="C16" s="10">
        <v>4.76</v>
      </c>
      <c r="D16" s="11" t="s">
        <v>6</v>
      </c>
      <c r="E16" s="16">
        <f t="shared" si="0"/>
        <v>2380</v>
      </c>
    </row>
    <row r="17" spans="1:5" ht="17.7" x14ac:dyDescent="0.3">
      <c r="A17" s="8" t="s">
        <v>20</v>
      </c>
      <c r="B17" s="9">
        <v>0</v>
      </c>
      <c r="C17" s="10">
        <v>53</v>
      </c>
      <c r="D17" s="11" t="s">
        <v>6</v>
      </c>
      <c r="E17" s="16">
        <f t="shared" si="0"/>
        <v>0</v>
      </c>
    </row>
    <row r="18" spans="1:5" ht="17.7" x14ac:dyDescent="0.35">
      <c r="A18" s="14" t="s">
        <v>21</v>
      </c>
      <c r="B18" s="9">
        <v>5</v>
      </c>
      <c r="C18" s="10">
        <v>141.76</v>
      </c>
      <c r="D18" s="11" t="s">
        <v>6</v>
      </c>
      <c r="E18" s="16">
        <f t="shared" si="0"/>
        <v>708.8</v>
      </c>
    </row>
    <row r="19" spans="1:5" ht="18.350000000000001" thickBot="1" x14ac:dyDescent="0.35">
      <c r="A19" s="15" t="s">
        <v>22</v>
      </c>
      <c r="B19" s="9">
        <v>50</v>
      </c>
      <c r="C19" s="10">
        <v>9.16</v>
      </c>
      <c r="D19" s="11" t="s">
        <v>6</v>
      </c>
      <c r="E19" s="16">
        <f t="shared" si="0"/>
        <v>458</v>
      </c>
    </row>
    <row r="20" spans="1:5" ht="17.7" x14ac:dyDescent="0.3">
      <c r="A20" s="56" t="s">
        <v>23</v>
      </c>
      <c r="B20" s="57"/>
      <c r="C20" s="57"/>
      <c r="D20" s="58"/>
      <c r="E20" s="16">
        <v>260264</v>
      </c>
    </row>
    <row r="21" spans="1:5" x14ac:dyDescent="0.3">
      <c r="A21" s="59" t="s">
        <v>24</v>
      </c>
      <c r="B21" s="59"/>
      <c r="C21" s="59"/>
      <c r="D21" s="59"/>
      <c r="E21" s="16">
        <f>SUM(E5:E20)</f>
        <v>318945.45</v>
      </c>
    </row>
    <row r="22" spans="1:5" x14ac:dyDescent="0.3">
      <c r="D22" s="17" t="s">
        <v>25</v>
      </c>
      <c r="E22" s="18">
        <f>E21</f>
        <v>318945.45</v>
      </c>
    </row>
  </sheetData>
  <sheetProtection algorithmName="SHA-512" hashValue="aEjWrE6YdoDDW+41iNDzFYfjqaVRufhAZNzPYo6GEOxdK1LkTf19vTbHCWpLD+KA8zEKmvyg/shobxY1IM8amA==" saltValue="8q8a9H7lXVUmL2qITy6Jcw==" spinCount="100000" sheet="1" objects="1" scenarios="1"/>
  <mergeCells count="5">
    <mergeCell ref="A2:E2"/>
    <mergeCell ref="A3:E3"/>
    <mergeCell ref="C4:D4"/>
    <mergeCell ref="A20:D20"/>
    <mergeCell ref="A21:D21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customProperties>
    <customPr name="FPMExcelClientCellBasedFunctionStatus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C0716-D27C-42C1-BC8E-DA4725078AC0}">
  <dimension ref="A1:G69"/>
  <sheetViews>
    <sheetView topLeftCell="A42" workbookViewId="0">
      <selection activeCell="D73" sqref="D73"/>
    </sheetView>
  </sheetViews>
  <sheetFormatPr baseColWidth="10" defaultRowHeight="15.05" x14ac:dyDescent="0.3"/>
  <cols>
    <col min="1" max="1" width="92.33203125" customWidth="1"/>
    <col min="2" max="2" width="10.88671875" style="47" customWidth="1"/>
  </cols>
  <sheetData>
    <row r="1" spans="1:7" ht="20.3" x14ac:dyDescent="0.3">
      <c r="A1" s="60" t="s">
        <v>26</v>
      </c>
      <c r="B1" s="61"/>
      <c r="C1" s="61"/>
      <c r="D1" s="61"/>
      <c r="E1" s="61"/>
      <c r="F1" s="61"/>
      <c r="G1" s="61"/>
    </row>
    <row r="2" spans="1:7" ht="20.95" thickBot="1" x14ac:dyDescent="0.35">
      <c r="A2" s="62" t="s">
        <v>27</v>
      </c>
      <c r="B2" s="63"/>
      <c r="C2" s="63"/>
      <c r="D2" s="63"/>
      <c r="E2" s="63"/>
      <c r="F2" s="63"/>
      <c r="G2" s="63"/>
    </row>
    <row r="3" spans="1:7" ht="36" thickBot="1" x14ac:dyDescent="0.35">
      <c r="A3" s="19" t="s">
        <v>2</v>
      </c>
      <c r="B3" s="48" t="s">
        <v>120</v>
      </c>
      <c r="C3" s="20" t="s">
        <v>119</v>
      </c>
      <c r="D3" s="20" t="s">
        <v>28</v>
      </c>
      <c r="E3" s="20" t="s">
        <v>29</v>
      </c>
      <c r="F3" s="21" t="s">
        <v>30</v>
      </c>
      <c r="G3" s="20" t="s">
        <v>31</v>
      </c>
    </row>
    <row r="4" spans="1:7" ht="18.350000000000001" thickBot="1" x14ac:dyDescent="0.35">
      <c r="A4" s="22" t="s">
        <v>32</v>
      </c>
      <c r="B4" s="23">
        <v>0</v>
      </c>
      <c r="C4" s="23">
        <v>0</v>
      </c>
      <c r="D4" s="23">
        <f>B4+C4</f>
        <v>0</v>
      </c>
      <c r="E4" s="24">
        <v>71.73</v>
      </c>
      <c r="F4" s="25"/>
      <c r="G4" s="26">
        <f>F4*D4</f>
        <v>0</v>
      </c>
    </row>
    <row r="5" spans="1:7" ht="18.350000000000001" thickBot="1" x14ac:dyDescent="0.35">
      <c r="A5" s="27" t="s">
        <v>33</v>
      </c>
      <c r="B5" s="23">
        <v>0</v>
      </c>
      <c r="C5" s="23">
        <v>0</v>
      </c>
      <c r="D5" s="23">
        <f t="shared" ref="D5:D65" si="0">B5+C5</f>
        <v>0</v>
      </c>
      <c r="E5" s="28">
        <v>4.6100000000000003</v>
      </c>
      <c r="F5" s="25"/>
      <c r="G5" s="26">
        <f t="shared" ref="G5:G65" si="1">F5*D5</f>
        <v>0</v>
      </c>
    </row>
    <row r="6" spans="1:7" ht="18.350000000000001" thickBot="1" x14ac:dyDescent="0.35">
      <c r="A6" s="27" t="s">
        <v>34</v>
      </c>
      <c r="B6" s="23">
        <v>0</v>
      </c>
      <c r="C6" s="23">
        <v>0</v>
      </c>
      <c r="D6" s="23">
        <f t="shared" si="0"/>
        <v>0</v>
      </c>
      <c r="E6" s="28">
        <v>8.1300000000000008</v>
      </c>
      <c r="F6" s="25"/>
      <c r="G6" s="26">
        <f t="shared" si="1"/>
        <v>0</v>
      </c>
    </row>
    <row r="7" spans="1:7" ht="18.350000000000001" thickBot="1" x14ac:dyDescent="0.35">
      <c r="A7" s="27" t="s">
        <v>35</v>
      </c>
      <c r="B7" s="23">
        <v>0</v>
      </c>
      <c r="C7" s="23">
        <v>0</v>
      </c>
      <c r="D7" s="23">
        <f t="shared" si="0"/>
        <v>0</v>
      </c>
      <c r="E7" s="28">
        <v>5.42</v>
      </c>
      <c r="F7" s="25"/>
      <c r="G7" s="26">
        <f t="shared" si="1"/>
        <v>0</v>
      </c>
    </row>
    <row r="8" spans="1:7" ht="18.350000000000001" thickBot="1" x14ac:dyDescent="0.35">
      <c r="A8" s="27" t="s">
        <v>36</v>
      </c>
      <c r="B8" s="23">
        <v>0</v>
      </c>
      <c r="C8" s="23">
        <v>0</v>
      </c>
      <c r="D8" s="23">
        <f t="shared" si="0"/>
        <v>0</v>
      </c>
      <c r="E8" s="28">
        <v>6.79</v>
      </c>
      <c r="F8" s="25"/>
      <c r="G8" s="26">
        <f t="shared" si="1"/>
        <v>0</v>
      </c>
    </row>
    <row r="9" spans="1:7" ht="18.350000000000001" thickBot="1" x14ac:dyDescent="0.35">
      <c r="A9" s="27" t="s">
        <v>37</v>
      </c>
      <c r="B9" s="23">
        <v>0</v>
      </c>
      <c r="C9" s="23">
        <v>0</v>
      </c>
      <c r="D9" s="23">
        <f t="shared" si="0"/>
        <v>0</v>
      </c>
      <c r="E9" s="28">
        <v>24.23</v>
      </c>
      <c r="F9" s="25"/>
      <c r="G9" s="26">
        <f t="shared" si="1"/>
        <v>0</v>
      </c>
    </row>
    <row r="10" spans="1:7" ht="18.350000000000001" thickBot="1" x14ac:dyDescent="0.35">
      <c r="A10" s="27" t="s">
        <v>38</v>
      </c>
      <c r="B10" s="23">
        <v>0</v>
      </c>
      <c r="C10" s="23">
        <v>0</v>
      </c>
      <c r="D10" s="23">
        <f t="shared" si="0"/>
        <v>0</v>
      </c>
      <c r="E10" s="28">
        <v>4.33</v>
      </c>
      <c r="F10" s="25"/>
      <c r="G10" s="26">
        <f t="shared" si="1"/>
        <v>0</v>
      </c>
    </row>
    <row r="11" spans="1:7" ht="18.350000000000001" thickBot="1" x14ac:dyDescent="0.35">
      <c r="A11" s="27" t="s">
        <v>39</v>
      </c>
      <c r="B11" s="23">
        <v>10</v>
      </c>
      <c r="C11" s="23">
        <v>10</v>
      </c>
      <c r="D11" s="23">
        <f t="shared" si="0"/>
        <v>20</v>
      </c>
      <c r="E11" s="28">
        <v>24.51</v>
      </c>
      <c r="F11" s="25"/>
      <c r="G11" s="26">
        <f t="shared" si="1"/>
        <v>0</v>
      </c>
    </row>
    <row r="12" spans="1:7" ht="18.350000000000001" thickBot="1" x14ac:dyDescent="0.35">
      <c r="A12" s="27" t="s">
        <v>40</v>
      </c>
      <c r="B12" s="23">
        <v>0</v>
      </c>
      <c r="C12" s="23">
        <v>0</v>
      </c>
      <c r="D12" s="23">
        <f t="shared" si="0"/>
        <v>0</v>
      </c>
      <c r="E12" s="28">
        <v>9.75</v>
      </c>
      <c r="F12" s="25"/>
      <c r="G12" s="26">
        <f t="shared" si="1"/>
        <v>0</v>
      </c>
    </row>
    <row r="13" spans="1:7" ht="30.15" thickBot="1" x14ac:dyDescent="0.35">
      <c r="A13" s="29" t="s">
        <v>41</v>
      </c>
      <c r="B13" s="23">
        <v>0</v>
      </c>
      <c r="C13" s="23">
        <v>0</v>
      </c>
      <c r="D13" s="23">
        <f t="shared" si="0"/>
        <v>0</v>
      </c>
      <c r="E13" s="28">
        <v>21.95</v>
      </c>
      <c r="F13" s="25"/>
      <c r="G13" s="26">
        <f t="shared" si="1"/>
        <v>0</v>
      </c>
    </row>
    <row r="14" spans="1:7" s="45" customFormat="1" ht="31.6" customHeight="1" thickBot="1" x14ac:dyDescent="0.35">
      <c r="A14" s="44" t="s">
        <v>42</v>
      </c>
      <c r="B14" s="23">
        <v>0</v>
      </c>
      <c r="C14" s="23">
        <v>0</v>
      </c>
      <c r="D14" s="23">
        <f t="shared" si="0"/>
        <v>0</v>
      </c>
      <c r="E14" s="28">
        <v>32.92</v>
      </c>
      <c r="F14" s="25"/>
      <c r="G14" s="26">
        <f t="shared" si="1"/>
        <v>0</v>
      </c>
    </row>
    <row r="15" spans="1:7" ht="23.1" customHeight="1" thickBot="1" x14ac:dyDescent="0.35">
      <c r="A15" s="29" t="s">
        <v>43</v>
      </c>
      <c r="B15" s="23">
        <v>0</v>
      </c>
      <c r="C15" s="23">
        <v>0</v>
      </c>
      <c r="D15" s="23">
        <f t="shared" si="0"/>
        <v>0</v>
      </c>
      <c r="E15" s="28">
        <v>14.63</v>
      </c>
      <c r="F15" s="25"/>
      <c r="G15" s="26">
        <f t="shared" si="1"/>
        <v>0</v>
      </c>
    </row>
    <row r="16" spans="1:7" ht="18.350000000000001" thickBot="1" x14ac:dyDescent="0.35">
      <c r="A16" s="27" t="s">
        <v>44</v>
      </c>
      <c r="B16" s="23">
        <v>0</v>
      </c>
      <c r="C16" s="23">
        <v>0</v>
      </c>
      <c r="D16" s="23">
        <f t="shared" si="0"/>
        <v>0</v>
      </c>
      <c r="E16" s="28">
        <v>12.89</v>
      </c>
      <c r="F16" s="25"/>
      <c r="G16" s="26">
        <f t="shared" si="1"/>
        <v>0</v>
      </c>
    </row>
    <row r="17" spans="1:7" ht="18.350000000000001" thickBot="1" x14ac:dyDescent="0.35">
      <c r="A17" s="27" t="s">
        <v>45</v>
      </c>
      <c r="B17" s="23">
        <v>0</v>
      </c>
      <c r="C17" s="23">
        <v>0</v>
      </c>
      <c r="D17" s="23">
        <f t="shared" si="0"/>
        <v>0</v>
      </c>
      <c r="E17" s="30">
        <v>85.02</v>
      </c>
      <c r="F17" s="25"/>
      <c r="G17" s="26">
        <f t="shared" si="1"/>
        <v>0</v>
      </c>
    </row>
    <row r="18" spans="1:7" s="45" customFormat="1" ht="18.350000000000001" thickBot="1" x14ac:dyDescent="0.35">
      <c r="A18" s="44" t="s">
        <v>118</v>
      </c>
      <c r="B18" s="23">
        <v>0</v>
      </c>
      <c r="C18" s="23">
        <v>0</v>
      </c>
      <c r="D18" s="23">
        <f t="shared" si="0"/>
        <v>0</v>
      </c>
      <c r="E18" s="30">
        <v>16.920000000000002</v>
      </c>
      <c r="F18" s="25"/>
      <c r="G18" s="26">
        <f t="shared" si="1"/>
        <v>0</v>
      </c>
    </row>
    <row r="19" spans="1:7" ht="18.350000000000001" thickBot="1" x14ac:dyDescent="0.35">
      <c r="A19" s="29" t="s">
        <v>46</v>
      </c>
      <c r="B19" s="23">
        <v>0</v>
      </c>
      <c r="C19" s="23">
        <v>0</v>
      </c>
      <c r="D19" s="23">
        <f t="shared" si="0"/>
        <v>0</v>
      </c>
      <c r="E19" s="30">
        <v>16.920000000000002</v>
      </c>
      <c r="F19" s="25"/>
      <c r="G19" s="26">
        <f t="shared" si="1"/>
        <v>0</v>
      </c>
    </row>
    <row r="20" spans="1:7" s="45" customFormat="1" ht="18.350000000000001" thickBot="1" x14ac:dyDescent="0.35">
      <c r="A20" s="44" t="s">
        <v>47</v>
      </c>
      <c r="B20" s="23">
        <v>0</v>
      </c>
      <c r="C20" s="23">
        <v>0</v>
      </c>
      <c r="D20" s="23">
        <f t="shared" si="0"/>
        <v>0</v>
      </c>
      <c r="E20" s="30">
        <v>16.920000000000002</v>
      </c>
      <c r="F20" s="25"/>
      <c r="G20" s="26">
        <f t="shared" si="1"/>
        <v>0</v>
      </c>
    </row>
    <row r="21" spans="1:7" ht="18.350000000000001" thickBot="1" x14ac:dyDescent="0.35">
      <c r="A21" s="27" t="s">
        <v>48</v>
      </c>
      <c r="B21" s="23">
        <v>0</v>
      </c>
      <c r="C21" s="23">
        <v>0</v>
      </c>
      <c r="D21" s="23">
        <f t="shared" si="0"/>
        <v>0</v>
      </c>
      <c r="E21" s="30">
        <v>32.729999999999997</v>
      </c>
      <c r="F21" s="25"/>
      <c r="G21" s="26">
        <f t="shared" si="1"/>
        <v>0</v>
      </c>
    </row>
    <row r="22" spans="1:7" ht="18.350000000000001" thickBot="1" x14ac:dyDescent="0.35">
      <c r="A22" s="27" t="s">
        <v>49</v>
      </c>
      <c r="B22" s="23">
        <v>0</v>
      </c>
      <c r="C22" s="23">
        <v>0</v>
      </c>
      <c r="D22" s="23">
        <f t="shared" si="0"/>
        <v>0</v>
      </c>
      <c r="E22" s="30">
        <v>32.729999999999997</v>
      </c>
      <c r="F22" s="25"/>
      <c r="G22" s="26">
        <f t="shared" si="1"/>
        <v>0</v>
      </c>
    </row>
    <row r="23" spans="1:7" ht="18.350000000000001" thickBot="1" x14ac:dyDescent="0.35">
      <c r="A23" s="27" t="s">
        <v>50</v>
      </c>
      <c r="B23" s="23">
        <v>0</v>
      </c>
      <c r="C23" s="23">
        <v>0</v>
      </c>
      <c r="D23" s="23">
        <f t="shared" si="0"/>
        <v>0</v>
      </c>
      <c r="E23" s="30">
        <v>32.729999999999997</v>
      </c>
      <c r="F23" s="25"/>
      <c r="G23" s="26">
        <f t="shared" si="1"/>
        <v>0</v>
      </c>
    </row>
    <row r="24" spans="1:7" ht="18.350000000000001" thickBot="1" x14ac:dyDescent="0.35">
      <c r="A24" s="27" t="s">
        <v>51</v>
      </c>
      <c r="B24" s="23">
        <v>0</v>
      </c>
      <c r="C24" s="23">
        <v>0</v>
      </c>
      <c r="D24" s="23">
        <f t="shared" si="0"/>
        <v>0</v>
      </c>
      <c r="E24" s="30">
        <v>58.09</v>
      </c>
      <c r="F24" s="25"/>
      <c r="G24" s="26">
        <f t="shared" si="1"/>
        <v>0</v>
      </c>
    </row>
    <row r="25" spans="1:7" ht="18.350000000000001" thickBot="1" x14ac:dyDescent="0.35">
      <c r="A25" s="27" t="s">
        <v>52</v>
      </c>
      <c r="B25" s="23">
        <v>0</v>
      </c>
      <c r="C25" s="23">
        <v>0</v>
      </c>
      <c r="D25" s="23">
        <f t="shared" si="0"/>
        <v>0</v>
      </c>
      <c r="E25" s="30">
        <v>50.5</v>
      </c>
      <c r="F25" s="25"/>
      <c r="G25" s="26">
        <f t="shared" si="1"/>
        <v>0</v>
      </c>
    </row>
    <row r="26" spans="1:7" ht="18.350000000000001" thickBot="1" x14ac:dyDescent="0.35">
      <c r="A26" s="27" t="s">
        <v>53</v>
      </c>
      <c r="B26" s="23">
        <v>0</v>
      </c>
      <c r="C26" s="23">
        <v>0</v>
      </c>
      <c r="D26" s="23">
        <f t="shared" si="0"/>
        <v>0</v>
      </c>
      <c r="E26" s="30">
        <v>38.33</v>
      </c>
      <c r="F26" s="25"/>
      <c r="G26" s="26">
        <f t="shared" si="1"/>
        <v>0</v>
      </c>
    </row>
    <row r="27" spans="1:7" ht="18.350000000000001" thickBot="1" x14ac:dyDescent="0.35">
      <c r="A27" s="27" t="s">
        <v>54</v>
      </c>
      <c r="B27" s="23">
        <v>0</v>
      </c>
      <c r="C27" s="23">
        <v>0</v>
      </c>
      <c r="D27" s="23">
        <f t="shared" si="0"/>
        <v>0</v>
      </c>
      <c r="E27" s="30">
        <v>33.78</v>
      </c>
      <c r="F27" s="25"/>
      <c r="G27" s="26">
        <f t="shared" si="1"/>
        <v>0</v>
      </c>
    </row>
    <row r="28" spans="1:7" ht="18.350000000000001" thickBot="1" x14ac:dyDescent="0.35">
      <c r="A28" s="27" t="s">
        <v>55</v>
      </c>
      <c r="B28" s="23">
        <v>0</v>
      </c>
      <c r="C28" s="23">
        <v>0</v>
      </c>
      <c r="D28" s="23">
        <f t="shared" si="0"/>
        <v>0</v>
      </c>
      <c r="E28" s="30">
        <v>5.74</v>
      </c>
      <c r="F28" s="25"/>
      <c r="G28" s="26">
        <f t="shared" si="1"/>
        <v>0</v>
      </c>
    </row>
    <row r="29" spans="1:7" ht="18.350000000000001" thickBot="1" x14ac:dyDescent="0.35">
      <c r="A29" s="27" t="s">
        <v>56</v>
      </c>
      <c r="B29" s="23">
        <v>0</v>
      </c>
      <c r="C29" s="23">
        <v>0</v>
      </c>
      <c r="D29" s="23">
        <f t="shared" si="0"/>
        <v>0</v>
      </c>
      <c r="E29" s="30">
        <v>39.450000000000003</v>
      </c>
      <c r="F29" s="25"/>
      <c r="G29" s="26">
        <f t="shared" si="1"/>
        <v>0</v>
      </c>
    </row>
    <row r="30" spans="1:7" ht="18.350000000000001" thickBot="1" x14ac:dyDescent="0.35">
      <c r="A30" s="27" t="s">
        <v>57</v>
      </c>
      <c r="B30" s="23">
        <v>10</v>
      </c>
      <c r="C30" s="23">
        <v>10</v>
      </c>
      <c r="D30" s="23">
        <f t="shared" si="0"/>
        <v>20</v>
      </c>
      <c r="E30" s="30">
        <v>80.290000000000006</v>
      </c>
      <c r="F30" s="25"/>
      <c r="G30" s="26">
        <f t="shared" si="1"/>
        <v>0</v>
      </c>
    </row>
    <row r="31" spans="1:7" ht="18.350000000000001" thickBot="1" x14ac:dyDescent="0.35">
      <c r="A31" s="27" t="s">
        <v>58</v>
      </c>
      <c r="B31" s="23">
        <v>0</v>
      </c>
      <c r="C31" s="23">
        <v>0</v>
      </c>
      <c r="D31" s="23">
        <f t="shared" si="0"/>
        <v>0</v>
      </c>
      <c r="E31" s="30">
        <v>56.38</v>
      </c>
      <c r="F31" s="25"/>
      <c r="G31" s="26">
        <f t="shared" si="1"/>
        <v>0</v>
      </c>
    </row>
    <row r="32" spans="1:7" ht="18.350000000000001" thickBot="1" x14ac:dyDescent="0.35">
      <c r="A32" s="27" t="s">
        <v>59</v>
      </c>
      <c r="B32" s="23">
        <v>0</v>
      </c>
      <c r="C32" s="23">
        <v>0</v>
      </c>
      <c r="D32" s="23">
        <f t="shared" si="0"/>
        <v>0</v>
      </c>
      <c r="E32" s="30">
        <v>35.72</v>
      </c>
      <c r="F32" s="25"/>
      <c r="G32" s="26">
        <f t="shared" si="1"/>
        <v>0</v>
      </c>
    </row>
    <row r="33" spans="1:7" ht="18.350000000000001" thickBot="1" x14ac:dyDescent="0.35">
      <c r="A33" s="27" t="s">
        <v>60</v>
      </c>
      <c r="B33" s="23">
        <v>0</v>
      </c>
      <c r="C33" s="23">
        <v>0</v>
      </c>
      <c r="D33" s="23">
        <f t="shared" si="0"/>
        <v>0</v>
      </c>
      <c r="E33" s="30">
        <v>53.58</v>
      </c>
      <c r="F33" s="25"/>
      <c r="G33" s="26">
        <f t="shared" si="1"/>
        <v>0</v>
      </c>
    </row>
    <row r="34" spans="1:7" ht="18.350000000000001" thickBot="1" x14ac:dyDescent="0.35">
      <c r="A34" s="27" t="s">
        <v>61</v>
      </c>
      <c r="B34" s="23">
        <v>0</v>
      </c>
      <c r="C34" s="23">
        <v>0</v>
      </c>
      <c r="D34" s="23">
        <f t="shared" si="0"/>
        <v>0</v>
      </c>
      <c r="E34" s="30">
        <v>71.430000000000007</v>
      </c>
      <c r="F34" s="25"/>
      <c r="G34" s="26">
        <f t="shared" si="1"/>
        <v>0</v>
      </c>
    </row>
    <row r="35" spans="1:7" ht="18.350000000000001" thickBot="1" x14ac:dyDescent="0.35">
      <c r="A35" s="27" t="s">
        <v>62</v>
      </c>
      <c r="B35" s="23">
        <v>50</v>
      </c>
      <c r="C35" s="23">
        <v>50</v>
      </c>
      <c r="D35" s="23">
        <f t="shared" si="0"/>
        <v>100</v>
      </c>
      <c r="E35" s="30">
        <v>89.3</v>
      </c>
      <c r="F35" s="25"/>
      <c r="G35" s="26">
        <f t="shared" si="1"/>
        <v>0</v>
      </c>
    </row>
    <row r="36" spans="1:7" ht="18.350000000000001" thickBot="1" x14ac:dyDescent="0.35">
      <c r="A36" s="27" t="s">
        <v>63</v>
      </c>
      <c r="B36" s="23">
        <v>0</v>
      </c>
      <c r="C36" s="23">
        <v>0</v>
      </c>
      <c r="D36" s="23">
        <f t="shared" si="0"/>
        <v>0</v>
      </c>
      <c r="E36" s="30">
        <v>61.99</v>
      </c>
      <c r="F36" s="25"/>
      <c r="G36" s="26">
        <f t="shared" si="1"/>
        <v>0</v>
      </c>
    </row>
    <row r="37" spans="1:7" ht="18.350000000000001" thickBot="1" x14ac:dyDescent="0.35">
      <c r="A37" s="27" t="s">
        <v>64</v>
      </c>
      <c r="B37" s="23">
        <v>0</v>
      </c>
      <c r="C37" s="23">
        <v>0</v>
      </c>
      <c r="D37" s="23">
        <f t="shared" si="0"/>
        <v>0</v>
      </c>
      <c r="E37" s="30">
        <v>21.4</v>
      </c>
      <c r="F37" s="25"/>
      <c r="G37" s="26">
        <f t="shared" si="1"/>
        <v>0</v>
      </c>
    </row>
    <row r="38" spans="1:7" ht="18.350000000000001" thickBot="1" x14ac:dyDescent="0.35">
      <c r="A38" s="27" t="s">
        <v>65</v>
      </c>
      <c r="B38" s="23">
        <v>0</v>
      </c>
      <c r="C38" s="23">
        <v>0</v>
      </c>
      <c r="D38" s="23">
        <f t="shared" si="0"/>
        <v>0</v>
      </c>
      <c r="E38" s="30">
        <v>42.86</v>
      </c>
      <c r="F38" s="25"/>
      <c r="G38" s="26">
        <f t="shared" si="1"/>
        <v>0</v>
      </c>
    </row>
    <row r="39" spans="1:7" ht="18.350000000000001" thickBot="1" x14ac:dyDescent="0.35">
      <c r="A39" s="31" t="s">
        <v>66</v>
      </c>
      <c r="B39" s="23">
        <v>0</v>
      </c>
      <c r="C39" s="23">
        <v>0</v>
      </c>
      <c r="D39" s="23">
        <f t="shared" si="0"/>
        <v>0</v>
      </c>
      <c r="E39" s="30">
        <v>53.58</v>
      </c>
      <c r="F39" s="25"/>
      <c r="G39" s="26">
        <f t="shared" si="1"/>
        <v>0</v>
      </c>
    </row>
    <row r="40" spans="1:7" ht="18.350000000000001" thickBot="1" x14ac:dyDescent="0.35">
      <c r="A40" s="31" t="s">
        <v>67</v>
      </c>
      <c r="B40" s="23">
        <v>40</v>
      </c>
      <c r="C40" s="23">
        <v>40</v>
      </c>
      <c r="D40" s="23">
        <f t="shared" si="0"/>
        <v>80</v>
      </c>
      <c r="E40" s="30">
        <v>64.3</v>
      </c>
      <c r="F40" s="25"/>
      <c r="G40" s="26">
        <f t="shared" si="1"/>
        <v>0</v>
      </c>
    </row>
    <row r="41" spans="1:7" ht="18.350000000000001" thickBot="1" x14ac:dyDescent="0.35">
      <c r="A41" s="31" t="s">
        <v>68</v>
      </c>
      <c r="B41" s="23">
        <v>0</v>
      </c>
      <c r="C41" s="23">
        <v>0</v>
      </c>
      <c r="D41" s="23">
        <f t="shared" si="0"/>
        <v>0</v>
      </c>
      <c r="E41" s="30">
        <v>31.61</v>
      </c>
      <c r="F41" s="25"/>
      <c r="G41" s="26">
        <f t="shared" si="1"/>
        <v>0</v>
      </c>
    </row>
    <row r="42" spans="1:7" ht="18.350000000000001" thickBot="1" x14ac:dyDescent="0.35">
      <c r="A42" s="27" t="s">
        <v>69</v>
      </c>
      <c r="B42" s="23">
        <v>0</v>
      </c>
      <c r="C42" s="23">
        <v>0</v>
      </c>
      <c r="D42" s="23">
        <f t="shared" si="0"/>
        <v>0</v>
      </c>
      <c r="E42" s="30">
        <v>156.27000000000001</v>
      </c>
      <c r="F42" s="25"/>
      <c r="G42" s="26">
        <f t="shared" si="1"/>
        <v>0</v>
      </c>
    </row>
    <row r="43" spans="1:7" ht="18.350000000000001" thickBot="1" x14ac:dyDescent="0.35">
      <c r="A43" s="31" t="s">
        <v>70</v>
      </c>
      <c r="B43" s="23">
        <v>0</v>
      </c>
      <c r="C43" s="23">
        <v>0</v>
      </c>
      <c r="D43" s="23">
        <f t="shared" si="0"/>
        <v>0</v>
      </c>
      <c r="E43" s="30">
        <v>19.29</v>
      </c>
      <c r="F43" s="25"/>
      <c r="G43" s="26">
        <f t="shared" si="1"/>
        <v>0</v>
      </c>
    </row>
    <row r="44" spans="1:7" ht="18.350000000000001" thickBot="1" x14ac:dyDescent="0.35">
      <c r="A44" s="27" t="s">
        <v>71</v>
      </c>
      <c r="B44" s="23">
        <v>0</v>
      </c>
      <c r="C44" s="23">
        <v>0</v>
      </c>
      <c r="D44" s="23">
        <f t="shared" si="0"/>
        <v>0</v>
      </c>
      <c r="E44" s="30">
        <v>28.94</v>
      </c>
      <c r="F44" s="25"/>
      <c r="G44" s="26">
        <f t="shared" si="1"/>
        <v>0</v>
      </c>
    </row>
    <row r="45" spans="1:7" ht="18.350000000000001" thickBot="1" x14ac:dyDescent="0.35">
      <c r="A45" s="31" t="s">
        <v>72</v>
      </c>
      <c r="B45" s="23">
        <v>0</v>
      </c>
      <c r="C45" s="23">
        <v>0</v>
      </c>
      <c r="D45" s="23">
        <f t="shared" si="0"/>
        <v>0</v>
      </c>
      <c r="E45" s="30">
        <v>30.05</v>
      </c>
      <c r="F45" s="25"/>
      <c r="G45" s="26">
        <f t="shared" si="1"/>
        <v>0</v>
      </c>
    </row>
    <row r="46" spans="1:7" ht="18.350000000000001" thickBot="1" x14ac:dyDescent="0.35">
      <c r="A46" s="27" t="s">
        <v>73</v>
      </c>
      <c r="B46" s="23">
        <v>0</v>
      </c>
      <c r="C46" s="23">
        <v>0</v>
      </c>
      <c r="D46" s="23">
        <f t="shared" si="0"/>
        <v>0</v>
      </c>
      <c r="E46" s="30">
        <v>26.84</v>
      </c>
      <c r="F46" s="25"/>
      <c r="G46" s="26">
        <f t="shared" si="1"/>
        <v>0</v>
      </c>
    </row>
    <row r="47" spans="1:7" ht="18.350000000000001" thickBot="1" x14ac:dyDescent="0.35">
      <c r="A47" s="27" t="s">
        <v>74</v>
      </c>
      <c r="B47" s="23">
        <v>0</v>
      </c>
      <c r="C47" s="23">
        <v>0</v>
      </c>
      <c r="D47" s="23">
        <f t="shared" si="0"/>
        <v>0</v>
      </c>
      <c r="E47" s="30">
        <v>28.43</v>
      </c>
      <c r="F47" s="25"/>
      <c r="G47" s="26">
        <f t="shared" si="1"/>
        <v>0</v>
      </c>
    </row>
    <row r="48" spans="1:7" ht="18.350000000000001" thickBot="1" x14ac:dyDescent="0.35">
      <c r="A48" s="27" t="s">
        <v>75</v>
      </c>
      <c r="B48" s="23">
        <v>0</v>
      </c>
      <c r="C48" s="23">
        <v>0</v>
      </c>
      <c r="D48" s="23">
        <f t="shared" si="0"/>
        <v>0</v>
      </c>
      <c r="E48" s="30">
        <v>56.2</v>
      </c>
      <c r="F48" s="25"/>
      <c r="G48" s="26">
        <f t="shared" si="1"/>
        <v>0</v>
      </c>
    </row>
    <row r="49" spans="1:7" ht="18.350000000000001" thickBot="1" x14ac:dyDescent="0.35">
      <c r="A49" s="27" t="s">
        <v>76</v>
      </c>
      <c r="B49" s="23">
        <v>0</v>
      </c>
      <c r="C49" s="23">
        <v>0</v>
      </c>
      <c r="D49" s="23">
        <f t="shared" si="0"/>
        <v>0</v>
      </c>
      <c r="E49" s="30">
        <v>48.18</v>
      </c>
      <c r="F49" s="25"/>
      <c r="G49" s="26">
        <f t="shared" si="1"/>
        <v>0</v>
      </c>
    </row>
    <row r="50" spans="1:7" ht="18.350000000000001" thickBot="1" x14ac:dyDescent="0.35">
      <c r="A50" s="27" t="s">
        <v>77</v>
      </c>
      <c r="B50" s="23">
        <v>0</v>
      </c>
      <c r="C50" s="23">
        <v>0</v>
      </c>
      <c r="D50" s="23">
        <f t="shared" si="0"/>
        <v>0</v>
      </c>
      <c r="E50" s="30">
        <v>51.44</v>
      </c>
      <c r="F50" s="25"/>
      <c r="G50" s="26">
        <f t="shared" si="1"/>
        <v>0</v>
      </c>
    </row>
    <row r="51" spans="1:7" ht="18.350000000000001" thickBot="1" x14ac:dyDescent="0.35">
      <c r="A51" s="27" t="s">
        <v>78</v>
      </c>
      <c r="B51" s="23">
        <v>0</v>
      </c>
      <c r="C51" s="23">
        <v>0</v>
      </c>
      <c r="D51" s="23">
        <f t="shared" si="0"/>
        <v>0</v>
      </c>
      <c r="E51" s="30">
        <v>100.34</v>
      </c>
      <c r="F51" s="25"/>
      <c r="G51" s="26">
        <f t="shared" si="1"/>
        <v>0</v>
      </c>
    </row>
    <row r="52" spans="1:7" ht="18.350000000000001" thickBot="1" x14ac:dyDescent="0.35">
      <c r="A52" s="27" t="s">
        <v>79</v>
      </c>
      <c r="B52" s="23">
        <v>0</v>
      </c>
      <c r="C52" s="23">
        <v>0</v>
      </c>
      <c r="D52" s="23">
        <f t="shared" si="0"/>
        <v>0</v>
      </c>
      <c r="E52" s="30">
        <v>84.54</v>
      </c>
      <c r="F52" s="25"/>
      <c r="G52" s="26">
        <f t="shared" si="1"/>
        <v>0</v>
      </c>
    </row>
    <row r="53" spans="1:7" ht="18.350000000000001" thickBot="1" x14ac:dyDescent="0.35">
      <c r="A53" s="27" t="s">
        <v>80</v>
      </c>
      <c r="B53" s="23">
        <v>2</v>
      </c>
      <c r="C53" s="23">
        <v>2</v>
      </c>
      <c r="D53" s="23">
        <f t="shared" si="0"/>
        <v>4</v>
      </c>
      <c r="E53" s="30">
        <v>128.86000000000001</v>
      </c>
      <c r="F53" s="25"/>
      <c r="G53" s="26">
        <f t="shared" si="1"/>
        <v>0</v>
      </c>
    </row>
    <row r="54" spans="1:7" ht="18.350000000000001" thickBot="1" x14ac:dyDescent="0.35">
      <c r="A54" s="31" t="s">
        <v>81</v>
      </c>
      <c r="B54" s="23">
        <v>0</v>
      </c>
      <c r="C54" s="23">
        <v>0</v>
      </c>
      <c r="D54" s="23">
        <f t="shared" si="0"/>
        <v>0</v>
      </c>
      <c r="E54" s="30">
        <v>105.68</v>
      </c>
      <c r="F54" s="25"/>
      <c r="G54" s="26">
        <f t="shared" si="1"/>
        <v>0</v>
      </c>
    </row>
    <row r="55" spans="1:7" ht="18.350000000000001" thickBot="1" x14ac:dyDescent="0.35">
      <c r="A55" s="27" t="s">
        <v>82</v>
      </c>
      <c r="B55" s="23">
        <v>2</v>
      </c>
      <c r="C55" s="23">
        <v>2</v>
      </c>
      <c r="D55" s="23">
        <f t="shared" si="0"/>
        <v>4</v>
      </c>
      <c r="E55" s="30">
        <v>161.08000000000001</v>
      </c>
      <c r="F55" s="25"/>
      <c r="G55" s="26">
        <f t="shared" si="1"/>
        <v>0</v>
      </c>
    </row>
    <row r="56" spans="1:7" ht="18.350000000000001" thickBot="1" x14ac:dyDescent="0.35">
      <c r="A56" s="27" t="s">
        <v>83</v>
      </c>
      <c r="B56" s="23">
        <v>0</v>
      </c>
      <c r="C56" s="23">
        <v>0</v>
      </c>
      <c r="D56" s="23">
        <f t="shared" si="0"/>
        <v>0</v>
      </c>
      <c r="E56" s="30">
        <v>261.89999999999998</v>
      </c>
      <c r="F56" s="25"/>
      <c r="G56" s="26">
        <f t="shared" si="1"/>
        <v>0</v>
      </c>
    </row>
    <row r="57" spans="1:7" ht="18.350000000000001" thickBot="1" x14ac:dyDescent="0.35">
      <c r="A57" s="27" t="s">
        <v>84</v>
      </c>
      <c r="B57" s="23">
        <v>0</v>
      </c>
      <c r="C57" s="23">
        <v>0</v>
      </c>
      <c r="D57" s="23">
        <f t="shared" si="0"/>
        <v>0</v>
      </c>
      <c r="E57" s="30">
        <v>20.3</v>
      </c>
      <c r="F57" s="25"/>
      <c r="G57" s="26">
        <f t="shared" si="1"/>
        <v>0</v>
      </c>
    </row>
    <row r="58" spans="1:7" ht="18.350000000000001" thickBot="1" x14ac:dyDescent="0.35">
      <c r="A58" s="27" t="s">
        <v>85</v>
      </c>
      <c r="B58" s="23">
        <v>0</v>
      </c>
      <c r="C58" s="23">
        <v>0</v>
      </c>
      <c r="D58" s="23">
        <f t="shared" si="0"/>
        <v>0</v>
      </c>
      <c r="E58" s="30">
        <v>11.51</v>
      </c>
      <c r="F58" s="25"/>
      <c r="G58" s="26">
        <f t="shared" si="1"/>
        <v>0</v>
      </c>
    </row>
    <row r="59" spans="1:7" ht="18.350000000000001" thickBot="1" x14ac:dyDescent="0.35">
      <c r="A59" s="27" t="s">
        <v>86</v>
      </c>
      <c r="B59" s="23">
        <v>0</v>
      </c>
      <c r="C59" s="23">
        <v>0</v>
      </c>
      <c r="D59" s="23">
        <f t="shared" si="0"/>
        <v>0</v>
      </c>
      <c r="E59" s="30">
        <v>15.86</v>
      </c>
      <c r="F59" s="25"/>
      <c r="G59" s="26">
        <f t="shared" si="1"/>
        <v>0</v>
      </c>
    </row>
    <row r="60" spans="1:7" ht="18.350000000000001" thickBot="1" x14ac:dyDescent="0.35">
      <c r="A60" s="27" t="s">
        <v>87</v>
      </c>
      <c r="B60" s="23">
        <v>0</v>
      </c>
      <c r="C60" s="23">
        <v>0</v>
      </c>
      <c r="D60" s="23">
        <f t="shared" si="0"/>
        <v>0</v>
      </c>
      <c r="E60" s="30">
        <v>32.200000000000003</v>
      </c>
      <c r="F60" s="25"/>
      <c r="G60" s="26">
        <f t="shared" si="1"/>
        <v>0</v>
      </c>
    </row>
    <row r="61" spans="1:7" ht="18.350000000000001" thickBot="1" x14ac:dyDescent="0.35">
      <c r="A61" s="27" t="s">
        <v>88</v>
      </c>
      <c r="B61" s="23">
        <v>0</v>
      </c>
      <c r="C61" s="23">
        <v>0</v>
      </c>
      <c r="D61" s="23">
        <f t="shared" si="0"/>
        <v>0</v>
      </c>
      <c r="E61" s="30">
        <v>12.93</v>
      </c>
      <c r="F61" s="25"/>
      <c r="G61" s="26">
        <f t="shared" si="1"/>
        <v>0</v>
      </c>
    </row>
    <row r="62" spans="1:7" ht="18.350000000000001" thickBot="1" x14ac:dyDescent="0.35">
      <c r="A62" s="27" t="s">
        <v>89</v>
      </c>
      <c r="B62" s="23">
        <v>0</v>
      </c>
      <c r="C62" s="23">
        <v>0</v>
      </c>
      <c r="D62" s="23">
        <f t="shared" si="0"/>
        <v>0</v>
      </c>
      <c r="E62" s="30">
        <v>10.73</v>
      </c>
      <c r="F62" s="25"/>
      <c r="G62" s="26">
        <f t="shared" si="1"/>
        <v>0</v>
      </c>
    </row>
    <row r="63" spans="1:7" ht="18.350000000000001" thickBot="1" x14ac:dyDescent="0.35">
      <c r="A63" s="27" t="s">
        <v>90</v>
      </c>
      <c r="B63" s="23">
        <v>0</v>
      </c>
      <c r="C63" s="23">
        <v>0</v>
      </c>
      <c r="D63" s="23">
        <f t="shared" si="0"/>
        <v>0</v>
      </c>
      <c r="E63" s="30">
        <v>7.43</v>
      </c>
      <c r="F63" s="25"/>
      <c r="G63" s="26">
        <f t="shared" si="1"/>
        <v>0</v>
      </c>
    </row>
    <row r="64" spans="1:7" ht="18.350000000000001" thickBot="1" x14ac:dyDescent="0.35">
      <c r="A64" s="27" t="s">
        <v>91</v>
      </c>
      <c r="B64" s="23">
        <v>0</v>
      </c>
      <c r="C64" s="23">
        <v>0</v>
      </c>
      <c r="D64" s="23">
        <f t="shared" si="0"/>
        <v>0</v>
      </c>
      <c r="E64" s="30">
        <v>180.37</v>
      </c>
      <c r="F64" s="25"/>
      <c r="G64" s="26">
        <f t="shared" si="1"/>
        <v>0</v>
      </c>
    </row>
    <row r="65" spans="1:7" ht="18.350000000000001" thickBot="1" x14ac:dyDescent="0.35">
      <c r="A65" s="32" t="s">
        <v>92</v>
      </c>
      <c r="B65" s="23">
        <v>0</v>
      </c>
      <c r="C65" s="23">
        <v>0</v>
      </c>
      <c r="D65" s="23">
        <f t="shared" si="0"/>
        <v>0</v>
      </c>
      <c r="E65" s="30">
        <v>146.56</v>
      </c>
      <c r="F65" s="25"/>
      <c r="G65" s="26">
        <f t="shared" si="1"/>
        <v>0</v>
      </c>
    </row>
    <row r="66" spans="1:7" ht="17.05" x14ac:dyDescent="0.3">
      <c r="A66" s="64" t="s">
        <v>93</v>
      </c>
      <c r="B66" s="65"/>
      <c r="C66" s="65"/>
      <c r="D66" s="65"/>
      <c r="E66" s="65"/>
      <c r="F66" s="66"/>
      <c r="G66" s="33">
        <v>9000</v>
      </c>
    </row>
    <row r="67" spans="1:7" ht="17.05" x14ac:dyDescent="0.3">
      <c r="A67" s="67" t="s">
        <v>94</v>
      </c>
      <c r="B67" s="67"/>
      <c r="C67" s="67"/>
      <c r="D67" s="67"/>
      <c r="E67" s="67"/>
      <c r="F67" s="67"/>
      <c r="G67" s="34">
        <f>SUM(G4:G66)</f>
        <v>9000</v>
      </c>
    </row>
    <row r="69" spans="1:7" x14ac:dyDescent="0.3">
      <c r="A69" t="s">
        <v>95</v>
      </c>
    </row>
  </sheetData>
  <sheetProtection algorithmName="SHA-512" hashValue="Tt0hARvDay0IFVhY/Q2jkJtp/O409wRNSI4E6S7cEpxFLGg4QMj/AwY3zuEkYsEjKBKcaSvEZZFNxyTWCW0RXw==" saltValue="xw0G3z3t4IUgy+QttpE49w==" spinCount="100000" sheet="1" objects="1" scenarios="1"/>
  <mergeCells count="4">
    <mergeCell ref="A1:G1"/>
    <mergeCell ref="A2:G2"/>
    <mergeCell ref="A66:F66"/>
    <mergeCell ref="A67:F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5A78-EE63-4959-B3C8-8900E5A0485D}">
  <sheetPr>
    <pageSetUpPr fitToPage="1"/>
  </sheetPr>
  <dimension ref="A1:G39"/>
  <sheetViews>
    <sheetView tabSelected="1" workbookViewId="0">
      <selection activeCell="P12" sqref="P12"/>
    </sheetView>
  </sheetViews>
  <sheetFormatPr baseColWidth="10" defaultRowHeight="15.05" x14ac:dyDescent="0.3"/>
  <cols>
    <col min="1" max="1" width="37.21875" customWidth="1"/>
    <col min="2" max="2" width="17.109375" customWidth="1"/>
    <col min="3" max="3" width="16.5546875" customWidth="1"/>
    <col min="4" max="4" width="16.109375" customWidth="1"/>
    <col min="5" max="5" width="19.88671875" customWidth="1"/>
    <col min="6" max="6" width="29.21875" customWidth="1"/>
    <col min="7" max="7" width="16.109375" customWidth="1"/>
  </cols>
  <sheetData>
    <row r="1" spans="1:7" ht="20.3" x14ac:dyDescent="0.4">
      <c r="A1" s="68" t="s">
        <v>121</v>
      </c>
      <c r="B1" s="69"/>
      <c r="C1" s="69"/>
      <c r="D1" s="69"/>
      <c r="E1" s="69"/>
      <c r="F1" s="69"/>
      <c r="G1" s="70"/>
    </row>
    <row r="2" spans="1:7" ht="20.95" thickBot="1" x14ac:dyDescent="0.45">
      <c r="A2" s="71" t="s">
        <v>96</v>
      </c>
      <c r="B2" s="72"/>
      <c r="C2" s="72"/>
      <c r="D2" s="72"/>
      <c r="E2" s="72"/>
      <c r="F2" s="72"/>
      <c r="G2" s="73"/>
    </row>
    <row r="3" spans="1:7" ht="17.05" x14ac:dyDescent="0.35">
      <c r="A3" s="35"/>
      <c r="B3" s="35"/>
      <c r="C3" s="35"/>
      <c r="D3" s="35"/>
      <c r="E3" s="35"/>
      <c r="F3" s="35"/>
      <c r="G3" s="35"/>
    </row>
    <row r="4" spans="1:7" ht="17.05" x14ac:dyDescent="0.35">
      <c r="A4" s="35"/>
      <c r="B4" s="35"/>
      <c r="C4" s="35"/>
      <c r="D4" s="35"/>
      <c r="E4" s="35"/>
      <c r="F4" s="35"/>
      <c r="G4" s="35"/>
    </row>
    <row r="5" spans="1:7" s="45" customFormat="1" ht="68.099999999999994" x14ac:dyDescent="0.35">
      <c r="A5" s="46"/>
      <c r="B5" s="36" t="s">
        <v>97</v>
      </c>
      <c r="C5" s="37" t="s">
        <v>98</v>
      </c>
      <c r="D5" s="38" t="s">
        <v>99</v>
      </c>
      <c r="E5" s="38" t="s">
        <v>100</v>
      </c>
      <c r="F5" s="38" t="s">
        <v>101</v>
      </c>
      <c r="G5" s="39" t="s">
        <v>102</v>
      </c>
    </row>
    <row r="6" spans="1:7" s="45" customFormat="1" ht="17.05" x14ac:dyDescent="0.3">
      <c r="A6" s="74" t="s">
        <v>103</v>
      </c>
      <c r="B6" s="75">
        <v>130</v>
      </c>
      <c r="C6" s="75">
        <v>71.13</v>
      </c>
      <c r="D6" s="37" t="s">
        <v>104</v>
      </c>
      <c r="E6" s="84"/>
      <c r="F6" s="76">
        <f>E6+E7+E8+E9</f>
        <v>0</v>
      </c>
      <c r="G6" s="77">
        <f>F6*B6</f>
        <v>0</v>
      </c>
    </row>
    <row r="7" spans="1:7" s="45" customFormat="1" ht="34.049999999999997" x14ac:dyDescent="0.3">
      <c r="A7" s="74"/>
      <c r="B7" s="75"/>
      <c r="C7" s="75"/>
      <c r="D7" s="37" t="s">
        <v>105</v>
      </c>
      <c r="E7" s="84"/>
      <c r="F7" s="76"/>
      <c r="G7" s="77"/>
    </row>
    <row r="8" spans="1:7" s="45" customFormat="1" ht="17.05" x14ac:dyDescent="0.3">
      <c r="A8" s="74"/>
      <c r="B8" s="75"/>
      <c r="C8" s="75"/>
      <c r="D8" s="37" t="s">
        <v>106</v>
      </c>
      <c r="E8" s="84"/>
      <c r="F8" s="76"/>
      <c r="G8" s="77"/>
    </row>
    <row r="9" spans="1:7" s="45" customFormat="1" ht="17.05" x14ac:dyDescent="0.3">
      <c r="A9" s="74"/>
      <c r="B9" s="75"/>
      <c r="C9" s="75"/>
      <c r="D9" s="37" t="s">
        <v>107</v>
      </c>
      <c r="E9" s="84"/>
      <c r="F9" s="76"/>
      <c r="G9" s="77"/>
    </row>
    <row r="10" spans="1:7" s="45" customFormat="1" ht="17.05" x14ac:dyDescent="0.3">
      <c r="A10" s="74" t="s">
        <v>108</v>
      </c>
      <c r="B10" s="75">
        <v>11000</v>
      </c>
      <c r="C10" s="75">
        <v>53.76</v>
      </c>
      <c r="D10" s="37" t="s">
        <v>104</v>
      </c>
      <c r="E10" s="84"/>
      <c r="F10" s="76">
        <f t="shared" ref="F10" si="0">E10+E11+E12+E13</f>
        <v>0</v>
      </c>
      <c r="G10" s="77">
        <f>F10*B10</f>
        <v>0</v>
      </c>
    </row>
    <row r="11" spans="1:7" s="45" customFormat="1" ht="34.049999999999997" x14ac:dyDescent="0.3">
      <c r="A11" s="74"/>
      <c r="B11" s="75"/>
      <c r="C11" s="75"/>
      <c r="D11" s="37" t="s">
        <v>105</v>
      </c>
      <c r="E11" s="84"/>
      <c r="F11" s="76"/>
      <c r="G11" s="77"/>
    </row>
    <row r="12" spans="1:7" s="45" customFormat="1" ht="17.05" x14ac:dyDescent="0.3">
      <c r="A12" s="74"/>
      <c r="B12" s="75"/>
      <c r="C12" s="75"/>
      <c r="D12" s="37" t="s">
        <v>106</v>
      </c>
      <c r="E12" s="84"/>
      <c r="F12" s="76"/>
      <c r="G12" s="77"/>
    </row>
    <row r="13" spans="1:7" s="45" customFormat="1" ht="17.05" x14ac:dyDescent="0.3">
      <c r="A13" s="74"/>
      <c r="B13" s="75"/>
      <c r="C13" s="75"/>
      <c r="D13" s="37" t="s">
        <v>107</v>
      </c>
      <c r="E13" s="84"/>
      <c r="F13" s="76"/>
      <c r="G13" s="77"/>
    </row>
    <row r="14" spans="1:7" s="45" customFormat="1" ht="17.05" x14ac:dyDescent="0.3">
      <c r="A14" s="74" t="s">
        <v>109</v>
      </c>
      <c r="B14" s="75">
        <v>600</v>
      </c>
      <c r="C14" s="75">
        <v>22.75</v>
      </c>
      <c r="D14" s="37" t="s">
        <v>104</v>
      </c>
      <c r="E14" s="84"/>
      <c r="F14" s="76">
        <f t="shared" ref="F14" si="1">E14+E15+E16+E17</f>
        <v>0</v>
      </c>
      <c r="G14" s="77">
        <f>F14*B14</f>
        <v>0</v>
      </c>
    </row>
    <row r="15" spans="1:7" s="45" customFormat="1" ht="34.049999999999997" x14ac:dyDescent="0.3">
      <c r="A15" s="74"/>
      <c r="B15" s="75"/>
      <c r="C15" s="75"/>
      <c r="D15" s="37" t="s">
        <v>105</v>
      </c>
      <c r="E15" s="84"/>
      <c r="F15" s="76"/>
      <c r="G15" s="77"/>
    </row>
    <row r="16" spans="1:7" s="45" customFormat="1" ht="17.05" x14ac:dyDescent="0.3">
      <c r="A16" s="74"/>
      <c r="B16" s="75"/>
      <c r="C16" s="75"/>
      <c r="D16" s="37" t="s">
        <v>106</v>
      </c>
      <c r="E16" s="84"/>
      <c r="F16" s="76"/>
      <c r="G16" s="77"/>
    </row>
    <row r="17" spans="1:7" s="45" customFormat="1" ht="17.05" x14ac:dyDescent="0.3">
      <c r="A17" s="74"/>
      <c r="B17" s="75"/>
      <c r="C17" s="75"/>
      <c r="D17" s="37" t="s">
        <v>107</v>
      </c>
      <c r="E17" s="84"/>
      <c r="F17" s="76"/>
      <c r="G17" s="77"/>
    </row>
    <row r="18" spans="1:7" s="45" customFormat="1" ht="17.05" x14ac:dyDescent="0.3">
      <c r="A18" s="74" t="s">
        <v>110</v>
      </c>
      <c r="B18" s="75">
        <v>1100</v>
      </c>
      <c r="C18" s="75">
        <v>45.99</v>
      </c>
      <c r="D18" s="37" t="s">
        <v>104</v>
      </c>
      <c r="E18" s="84"/>
      <c r="F18" s="76">
        <f t="shared" ref="F18" si="2">E18+E19+E20+E21</f>
        <v>0</v>
      </c>
      <c r="G18" s="77">
        <f>F18*B18</f>
        <v>0</v>
      </c>
    </row>
    <row r="19" spans="1:7" s="45" customFormat="1" ht="34.049999999999997" x14ac:dyDescent="0.3">
      <c r="A19" s="74"/>
      <c r="B19" s="75"/>
      <c r="C19" s="75"/>
      <c r="D19" s="37" t="s">
        <v>105</v>
      </c>
      <c r="E19" s="84"/>
      <c r="F19" s="76"/>
      <c r="G19" s="77"/>
    </row>
    <row r="20" spans="1:7" s="45" customFormat="1" ht="17.05" x14ac:dyDescent="0.3">
      <c r="A20" s="74"/>
      <c r="B20" s="75"/>
      <c r="C20" s="75"/>
      <c r="D20" s="37" t="s">
        <v>106</v>
      </c>
      <c r="E20" s="84"/>
      <c r="F20" s="76"/>
      <c r="G20" s="77"/>
    </row>
    <row r="21" spans="1:7" s="45" customFormat="1" ht="17.05" x14ac:dyDescent="0.3">
      <c r="A21" s="74"/>
      <c r="B21" s="75"/>
      <c r="C21" s="75"/>
      <c r="D21" s="37" t="s">
        <v>107</v>
      </c>
      <c r="E21" s="84"/>
      <c r="F21" s="76"/>
      <c r="G21" s="77"/>
    </row>
    <row r="22" spans="1:7" s="45" customFormat="1" ht="17.05" x14ac:dyDescent="0.3">
      <c r="A22" s="74" t="s">
        <v>111</v>
      </c>
      <c r="B22" s="75">
        <v>100</v>
      </c>
      <c r="C22" s="75">
        <v>73.08</v>
      </c>
      <c r="D22" s="37" t="s">
        <v>104</v>
      </c>
      <c r="E22" s="84"/>
      <c r="F22" s="76">
        <f t="shared" ref="F22" si="3">E22+E23+E24+E25</f>
        <v>0</v>
      </c>
      <c r="G22" s="77">
        <f>F22*B22</f>
        <v>0</v>
      </c>
    </row>
    <row r="23" spans="1:7" s="45" customFormat="1" ht="34.049999999999997" x14ac:dyDescent="0.3">
      <c r="A23" s="74"/>
      <c r="B23" s="75"/>
      <c r="C23" s="75"/>
      <c r="D23" s="37" t="s">
        <v>105</v>
      </c>
      <c r="E23" s="84"/>
      <c r="F23" s="76"/>
      <c r="G23" s="77"/>
    </row>
    <row r="24" spans="1:7" s="45" customFormat="1" ht="17.05" x14ac:dyDescent="0.3">
      <c r="A24" s="74"/>
      <c r="B24" s="75"/>
      <c r="C24" s="75"/>
      <c r="D24" s="37" t="s">
        <v>106</v>
      </c>
      <c r="E24" s="84"/>
      <c r="F24" s="76"/>
      <c r="G24" s="77"/>
    </row>
    <row r="25" spans="1:7" s="45" customFormat="1" ht="17.05" x14ac:dyDescent="0.3">
      <c r="A25" s="74"/>
      <c r="B25" s="75"/>
      <c r="C25" s="75"/>
      <c r="D25" s="37" t="s">
        <v>107</v>
      </c>
      <c r="E25" s="84"/>
      <c r="F25" s="76"/>
      <c r="G25" s="77"/>
    </row>
    <row r="26" spans="1:7" s="45" customFormat="1" ht="17.05" x14ac:dyDescent="0.3">
      <c r="A26" s="74" t="s">
        <v>112</v>
      </c>
      <c r="B26" s="75">
        <v>50</v>
      </c>
      <c r="C26" s="75">
        <v>53.59</v>
      </c>
      <c r="D26" s="37" t="s">
        <v>104</v>
      </c>
      <c r="E26" s="84"/>
      <c r="F26" s="76">
        <f t="shared" ref="F26" si="4">E26+E27+E28+E29</f>
        <v>0</v>
      </c>
      <c r="G26" s="77">
        <f>F26*B26</f>
        <v>0</v>
      </c>
    </row>
    <row r="27" spans="1:7" s="45" customFormat="1" ht="34.049999999999997" x14ac:dyDescent="0.3">
      <c r="A27" s="74"/>
      <c r="B27" s="75"/>
      <c r="C27" s="75"/>
      <c r="D27" s="37" t="s">
        <v>105</v>
      </c>
      <c r="E27" s="84"/>
      <c r="F27" s="76"/>
      <c r="G27" s="77"/>
    </row>
    <row r="28" spans="1:7" s="45" customFormat="1" ht="17.05" x14ac:dyDescent="0.3">
      <c r="A28" s="74"/>
      <c r="B28" s="75"/>
      <c r="C28" s="75"/>
      <c r="D28" s="37" t="s">
        <v>106</v>
      </c>
      <c r="E28" s="84"/>
      <c r="F28" s="76"/>
      <c r="G28" s="77"/>
    </row>
    <row r="29" spans="1:7" s="45" customFormat="1" ht="17.05" x14ac:dyDescent="0.3">
      <c r="A29" s="74"/>
      <c r="B29" s="75"/>
      <c r="C29" s="75"/>
      <c r="D29" s="37" t="s">
        <v>107</v>
      </c>
      <c r="E29" s="84"/>
      <c r="F29" s="76"/>
      <c r="G29" s="77"/>
    </row>
    <row r="30" spans="1:7" s="45" customFormat="1" ht="17.05" x14ac:dyDescent="0.3">
      <c r="A30" s="74" t="s">
        <v>113</v>
      </c>
      <c r="B30" s="75">
        <v>350</v>
      </c>
      <c r="C30" s="75">
        <v>75.03</v>
      </c>
      <c r="D30" s="37" t="s">
        <v>104</v>
      </c>
      <c r="E30" s="84"/>
      <c r="F30" s="76">
        <f t="shared" ref="F30" si="5">E30+E31+E32+E33</f>
        <v>0</v>
      </c>
      <c r="G30" s="77">
        <f>F30*B30</f>
        <v>0</v>
      </c>
    </row>
    <row r="31" spans="1:7" s="45" customFormat="1" ht="34.049999999999997" x14ac:dyDescent="0.3">
      <c r="A31" s="74"/>
      <c r="B31" s="75"/>
      <c r="C31" s="75"/>
      <c r="D31" s="37" t="s">
        <v>105</v>
      </c>
      <c r="E31" s="84"/>
      <c r="F31" s="76"/>
      <c r="G31" s="77"/>
    </row>
    <row r="32" spans="1:7" s="45" customFormat="1" ht="17.05" x14ac:dyDescent="0.3">
      <c r="A32" s="74"/>
      <c r="B32" s="75"/>
      <c r="C32" s="75"/>
      <c r="D32" s="37" t="s">
        <v>106</v>
      </c>
      <c r="E32" s="84"/>
      <c r="F32" s="76"/>
      <c r="G32" s="77"/>
    </row>
    <row r="33" spans="1:7" s="45" customFormat="1" ht="17.05" x14ac:dyDescent="0.3">
      <c r="A33" s="74"/>
      <c r="B33" s="75"/>
      <c r="C33" s="75"/>
      <c r="D33" s="37" t="s">
        <v>107</v>
      </c>
      <c r="E33" s="84"/>
      <c r="F33" s="76"/>
      <c r="G33" s="77"/>
    </row>
    <row r="34" spans="1:7" s="45" customFormat="1" ht="68.099999999999994" x14ac:dyDescent="0.3">
      <c r="A34" s="37" t="s">
        <v>114</v>
      </c>
      <c r="B34" s="78" t="s">
        <v>115</v>
      </c>
      <c r="C34" s="79"/>
      <c r="D34" s="79"/>
      <c r="E34" s="79"/>
      <c r="F34" s="80"/>
      <c r="G34" s="40">
        <f>'MAT. COMPLEM. EXPOS. ARCOMADRID'!E22</f>
        <v>318945.45</v>
      </c>
    </row>
    <row r="35" spans="1:7" s="45" customFormat="1" ht="51.75" thickBot="1" x14ac:dyDescent="0.35">
      <c r="A35" s="37" t="s">
        <v>116</v>
      </c>
      <c r="B35" s="78" t="s">
        <v>122</v>
      </c>
      <c r="C35" s="79"/>
      <c r="D35" s="79"/>
      <c r="E35" s="79"/>
      <c r="F35" s="80"/>
      <c r="G35" s="40">
        <f>'MAT. COMPLEM. IFEMA ARCOMADRID'!G67</f>
        <v>9000</v>
      </c>
    </row>
    <row r="36" spans="1:7" ht="17.05" x14ac:dyDescent="0.35">
      <c r="A36" s="41"/>
      <c r="B36" s="81" t="s">
        <v>117</v>
      </c>
      <c r="C36" s="82"/>
      <c r="D36" s="82"/>
      <c r="E36" s="82"/>
      <c r="F36" s="83"/>
      <c r="G36" s="42">
        <f>SUM(G6:G35)</f>
        <v>327945.45</v>
      </c>
    </row>
    <row r="38" spans="1:7" x14ac:dyDescent="0.3">
      <c r="A38" s="43" t="s">
        <v>124</v>
      </c>
      <c r="B38" s="43"/>
      <c r="C38" s="43"/>
      <c r="D38" s="43"/>
      <c r="E38" s="43"/>
      <c r="F38" s="43" t="s">
        <v>123</v>
      </c>
      <c r="G38" s="43"/>
    </row>
    <row r="39" spans="1:7" x14ac:dyDescent="0.3">
      <c r="A39" s="43"/>
      <c r="B39" s="43"/>
      <c r="C39" s="43"/>
      <c r="D39" s="43"/>
      <c r="E39" s="43"/>
      <c r="F39" s="43"/>
      <c r="G39" s="43"/>
    </row>
  </sheetData>
  <sheetProtection algorithmName="SHA-512" hashValue="2JeqLbnmkNNhfC5PsKaab2qhCUr2O87IHZnPx4P0lhcdak1bPsMG/ASvKxW3JtzuNUM4tzHStQVTw8gPhWxHig==" saltValue="G/9Ngf7tdUdFzxrygTgHNQ==" spinCount="100000" sheet="1" objects="1" scenarios="1"/>
  <mergeCells count="40">
    <mergeCell ref="B34:F34"/>
    <mergeCell ref="B35:F35"/>
    <mergeCell ref="B36:F36"/>
    <mergeCell ref="A26:A29"/>
    <mergeCell ref="B26:B29"/>
    <mergeCell ref="C26:C29"/>
    <mergeCell ref="F26:F29"/>
    <mergeCell ref="G26:G29"/>
    <mergeCell ref="A30:A33"/>
    <mergeCell ref="B30:B33"/>
    <mergeCell ref="C30:C33"/>
    <mergeCell ref="F30:F33"/>
    <mergeCell ref="G30:G33"/>
    <mergeCell ref="A18:A21"/>
    <mergeCell ref="B18:B21"/>
    <mergeCell ref="C18:C21"/>
    <mergeCell ref="F18:F21"/>
    <mergeCell ref="G18:G21"/>
    <mergeCell ref="A22:A25"/>
    <mergeCell ref="B22:B25"/>
    <mergeCell ref="C22:C25"/>
    <mergeCell ref="F22:F25"/>
    <mergeCell ref="G22:G25"/>
    <mergeCell ref="A10:A13"/>
    <mergeCell ref="B10:B13"/>
    <mergeCell ref="C10:C13"/>
    <mergeCell ref="F10:F13"/>
    <mergeCell ref="G10:G13"/>
    <mergeCell ref="A14:A17"/>
    <mergeCell ref="B14:B17"/>
    <mergeCell ref="C14:C17"/>
    <mergeCell ref="F14:F17"/>
    <mergeCell ref="G14:G17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MAT. COMPLEM. EXPOS. ARCOMADRID</vt:lpstr>
      <vt:lpstr>MAT. COMPLEM. IFEMA ARCOMADRID</vt:lpstr>
      <vt:lpstr>TOTAL </vt:lpstr>
      <vt:lpstr>'MAT. COMPLEM. EXPOS. ARCOMADRID'!Área_de_impresión</vt:lpstr>
      <vt:lpstr>'TOTAL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Enrique Hernández</cp:lastModifiedBy>
  <cp:lastPrinted>2025-07-01T10:58:33Z</cp:lastPrinted>
  <dcterms:created xsi:type="dcterms:W3CDTF">2015-06-05T18:19:34Z</dcterms:created>
  <dcterms:modified xsi:type="dcterms:W3CDTF">2025-07-01T10:59:04Z</dcterms:modified>
</cp:coreProperties>
</file>