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126 Servicio de impresión elementos gráficos\02 Pliego, anexos, consultas\defintivos\"/>
    </mc:Choice>
  </mc:AlternateContent>
  <xr:revisionPtr revIDLastSave="0" documentId="13_ncr:1_{F369FD4D-94EB-4060-83CE-5F5C7296D6E2}" xr6:coauthVersionLast="47" xr6:coauthVersionMax="47" xr10:uidLastSave="{00000000-0000-0000-0000-000000000000}"/>
  <bookViews>
    <workbookView xWindow="22932" yWindow="-4416" windowWidth="41496" windowHeight="16776" tabRatio="832" activeTab="2" xr2:uid="{07F9282C-B60E-4587-A2A4-DFEE3A5C0905}"/>
  </bookViews>
  <sheets>
    <sheet name="PASES FERIAS LICITACIÓN" sheetId="4" r:id="rId1"/>
    <sheet name="TALONARIOS IMPRESOS LICITACIÓN" sheetId="2" r:id="rId2"/>
    <sheet name="TARJETAS VISITA IMP.LICITACIÓN" sheetId="41" r:id="rId3"/>
    <sheet name="LIBRO Y MEMORIA ARCO LICITACIÓN" sheetId="9" r:id="rId4"/>
    <sheet name="ELEMENTOS PERSONALIZ.LICITACIÓN" sheetId="11" r:id="rId5"/>
    <sheet name="FOLLETOS DIPTICOS LICITACIÓN" sheetId="42" r:id="rId6"/>
    <sheet name="TARJETAS POSTALES VALORADO " sheetId="37" r:id="rId7"/>
    <sheet name="RESTO MATERIALES VALORADOS" sheetId="39" r:id="rId8"/>
    <sheet name="RESUMEN TARIFAS" sheetId="40" r:id="rId9"/>
  </sheets>
  <definedNames>
    <definedName name="_xlnm.Print_Area" localSheetId="3">'LIBRO Y MEMORIA ARCO LICITACIÓN'!$A$1:$G$61</definedName>
    <definedName name="_xlnm.Print_Area" localSheetId="0">'PASES FERIAS LICITACIÓN'!$A$1:$X$112</definedName>
    <definedName name="_xlnm.Print_Area" localSheetId="1">'TALONARIOS IMPRESOS LICITACIÓN'!$A$1:$W$124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0" i="41" l="1"/>
  <c r="K10" i="41"/>
  <c r="G35" i="42" l="1"/>
  <c r="G51" i="11" l="1"/>
  <c r="G50" i="11"/>
  <c r="G48" i="11"/>
  <c r="G47" i="11"/>
  <c r="G44" i="11"/>
  <c r="G43" i="11"/>
  <c r="G42" i="11"/>
  <c r="G40" i="11"/>
  <c r="G38" i="11"/>
  <c r="G22" i="9"/>
  <c r="G21" i="9"/>
  <c r="G19" i="9"/>
  <c r="G18" i="9"/>
  <c r="G11" i="4" l="1"/>
  <c r="G29" i="4" s="1"/>
  <c r="W112" i="4"/>
  <c r="M38" i="39"/>
  <c r="M36" i="39"/>
  <c r="M34" i="39"/>
  <c r="M33" i="39"/>
  <c r="M29" i="39"/>
  <c r="M28" i="39"/>
  <c r="F38" i="39"/>
  <c r="F36" i="39"/>
  <c r="F34" i="39"/>
  <c r="F33" i="39"/>
  <c r="F29" i="39"/>
  <c r="F28" i="39"/>
  <c r="M15" i="39"/>
  <c r="M14" i="39"/>
  <c r="M12" i="39"/>
  <c r="M11" i="39"/>
  <c r="F15" i="39"/>
  <c r="F14" i="39"/>
  <c r="F12" i="39"/>
  <c r="F11" i="39"/>
  <c r="W13" i="42"/>
  <c r="AF23" i="42"/>
  <c r="K13" i="42"/>
  <c r="G12" i="42"/>
  <c r="W102" i="4"/>
  <c r="W101" i="4"/>
  <c r="W97" i="4"/>
  <c r="W96" i="4"/>
  <c r="O106" i="4"/>
  <c r="O104" i="4"/>
  <c r="O102" i="4"/>
  <c r="O101" i="4"/>
  <c r="O97" i="4"/>
  <c r="O96" i="4"/>
  <c r="G106" i="4"/>
  <c r="G104" i="4"/>
  <c r="G102" i="4"/>
  <c r="G101" i="4"/>
  <c r="G97" i="4"/>
  <c r="G96" i="4"/>
  <c r="W77" i="4"/>
  <c r="W75" i="4"/>
  <c r="W73" i="4"/>
  <c r="W72" i="4"/>
  <c r="W68" i="4"/>
  <c r="W67" i="4"/>
  <c r="O80" i="4"/>
  <c r="O79" i="4"/>
  <c r="O77" i="4"/>
  <c r="O75" i="4"/>
  <c r="O73" i="4"/>
  <c r="O72" i="4"/>
  <c r="O68" i="4"/>
  <c r="O67" i="4"/>
  <c r="G80" i="4"/>
  <c r="G79" i="4"/>
  <c r="G77" i="4"/>
  <c r="G75" i="4"/>
  <c r="G73" i="4"/>
  <c r="G72" i="4"/>
  <c r="G68" i="4"/>
  <c r="G67" i="4"/>
  <c r="W52" i="4"/>
  <c r="W51" i="4"/>
  <c r="W49" i="4"/>
  <c r="W47" i="4"/>
  <c r="W45" i="4"/>
  <c r="W44" i="4"/>
  <c r="W40" i="4"/>
  <c r="W39" i="4"/>
  <c r="O52" i="4"/>
  <c r="O51" i="4"/>
  <c r="O49" i="4"/>
  <c r="O47" i="4"/>
  <c r="O45" i="4"/>
  <c r="O44" i="4"/>
  <c r="O40" i="4"/>
  <c r="O39" i="4"/>
  <c r="G52" i="4"/>
  <c r="G51" i="4"/>
  <c r="G49" i="4"/>
  <c r="G47" i="4"/>
  <c r="G45" i="4"/>
  <c r="G44" i="4"/>
  <c r="G40" i="4"/>
  <c r="G39" i="4"/>
  <c r="W24" i="4"/>
  <c r="W23" i="4"/>
  <c r="W21" i="4"/>
  <c r="W20" i="4"/>
  <c r="W19" i="4"/>
  <c r="W17" i="4"/>
  <c r="W16" i="4"/>
  <c r="W12" i="4"/>
  <c r="W11" i="4"/>
  <c r="O24" i="4"/>
  <c r="O23" i="4"/>
  <c r="O21" i="4"/>
  <c r="O19" i="4"/>
  <c r="O17" i="4"/>
  <c r="O16" i="4"/>
  <c r="O12" i="4"/>
  <c r="O11" i="4"/>
  <c r="G24" i="4"/>
  <c r="G23" i="4"/>
  <c r="G21" i="4"/>
  <c r="G19" i="4"/>
  <c r="G17" i="4"/>
  <c r="G16" i="4"/>
  <c r="G12" i="4"/>
  <c r="G12" i="9"/>
  <c r="G54" i="9"/>
  <c r="G53" i="9"/>
  <c r="G52" i="9"/>
  <c r="G51" i="9"/>
  <c r="G48" i="9"/>
  <c r="G47" i="9"/>
  <c r="G45" i="9"/>
  <c r="G44" i="9"/>
  <c r="G40" i="9"/>
  <c r="G39" i="9"/>
  <c r="G37" i="9"/>
  <c r="G15" i="9"/>
  <c r="G14" i="9"/>
  <c r="G115" i="2"/>
  <c r="G112" i="2"/>
  <c r="G110" i="2"/>
  <c r="V93" i="2"/>
  <c r="V94" i="2"/>
  <c r="V91" i="2"/>
  <c r="V88" i="2"/>
  <c r="V86" i="2"/>
  <c r="N94" i="2"/>
  <c r="N93" i="2"/>
  <c r="N91" i="2"/>
  <c r="N89" i="2"/>
  <c r="N88" i="2"/>
  <c r="N86" i="2"/>
  <c r="G94" i="2"/>
  <c r="G93" i="2"/>
  <c r="G91" i="2"/>
  <c r="G88" i="2"/>
  <c r="G86" i="2"/>
  <c r="V67" i="2"/>
  <c r="V66" i="2"/>
  <c r="V65" i="2"/>
  <c r="V62" i="2"/>
  <c r="V60" i="2"/>
  <c r="N67" i="2"/>
  <c r="N66" i="2"/>
  <c r="N65" i="2"/>
  <c r="N62" i="2"/>
  <c r="N60" i="2"/>
  <c r="G71" i="2"/>
  <c r="G67" i="2"/>
  <c r="G66" i="2"/>
  <c r="G65" i="2"/>
  <c r="G64" i="2"/>
  <c r="G63" i="2"/>
  <c r="G60" i="2"/>
  <c r="V46" i="2"/>
  <c r="V41" i="2"/>
  <c r="V40" i="2"/>
  <c r="V37" i="2"/>
  <c r="N46" i="2"/>
  <c r="N41" i="2"/>
  <c r="N40" i="2"/>
  <c r="N37" i="2"/>
  <c r="G46" i="2"/>
  <c r="G41" i="2"/>
  <c r="G40" i="2"/>
  <c r="G37" i="2"/>
  <c r="V21" i="2"/>
  <c r="V17" i="2"/>
  <c r="V16" i="2"/>
  <c r="V15" i="2"/>
  <c r="V12" i="2"/>
  <c r="N21" i="2"/>
  <c r="N17" i="2"/>
  <c r="N16" i="2"/>
  <c r="N15" i="2"/>
  <c r="N12" i="2"/>
  <c r="G21" i="2"/>
  <c r="G12" i="2"/>
  <c r="W21" i="11"/>
  <c r="W19" i="11"/>
  <c r="W18" i="11"/>
  <c r="W16" i="11"/>
  <c r="W13" i="11"/>
  <c r="W11" i="11"/>
  <c r="O21" i="11"/>
  <c r="O19" i="11"/>
  <c r="O18" i="11"/>
  <c r="O16" i="11"/>
  <c r="O13" i="11"/>
  <c r="O11" i="11"/>
  <c r="G19" i="11"/>
  <c r="G18" i="11"/>
  <c r="G13" i="11"/>
  <c r="G11" i="11"/>
  <c r="G17" i="2"/>
  <c r="G16" i="2"/>
  <c r="G15" i="2"/>
  <c r="G26" i="11" l="1"/>
  <c r="V51" i="2"/>
  <c r="M42" i="39"/>
  <c r="F42" i="39"/>
  <c r="M18" i="39"/>
  <c r="F18" i="39"/>
  <c r="M47" i="39" s="1"/>
  <c r="G57" i="11"/>
  <c r="W26" i="11"/>
  <c r="O26" i="11"/>
  <c r="G59" i="9"/>
  <c r="G25" i="9"/>
  <c r="G62" i="9" s="1"/>
  <c r="G120" i="2"/>
  <c r="V99" i="2"/>
  <c r="N99" i="2"/>
  <c r="G99" i="2"/>
  <c r="V72" i="2"/>
  <c r="N72" i="2"/>
  <c r="G76" i="2"/>
  <c r="N51" i="2"/>
  <c r="G51" i="2"/>
  <c r="V26" i="2"/>
  <c r="N26" i="2"/>
  <c r="G26" i="2"/>
  <c r="W107" i="4"/>
  <c r="O111" i="4"/>
  <c r="G111" i="4"/>
  <c r="W83" i="4"/>
  <c r="O85" i="4"/>
  <c r="G85" i="4"/>
  <c r="W57" i="4"/>
  <c r="O57" i="4"/>
  <c r="G57" i="4"/>
  <c r="W29" i="4"/>
  <c r="O29" i="4"/>
  <c r="W113" i="4" l="1"/>
  <c r="D4" i="40" s="1"/>
  <c r="D11" i="40"/>
  <c r="O37" i="11"/>
  <c r="D8" i="40" s="1"/>
  <c r="D7" i="40"/>
  <c r="N110" i="2"/>
  <c r="D5" i="40" s="1"/>
  <c r="W35" i="42"/>
  <c r="C4" i="40"/>
  <c r="I10" i="41"/>
  <c r="AJ35" i="42" l="1"/>
  <c r="AF35" i="42"/>
  <c r="AB35" i="42"/>
  <c r="K35" i="42"/>
  <c r="AN35" i="42" s="1"/>
  <c r="AJ25" i="42"/>
  <c r="AF25" i="42"/>
  <c r="AB25" i="42"/>
  <c r="W25" i="42"/>
  <c r="R25" i="42"/>
  <c r="K25" i="42"/>
  <c r="G25" i="42"/>
  <c r="AJ24" i="42"/>
  <c r="AF24" i="42"/>
  <c r="AB24" i="42"/>
  <c r="W24" i="42"/>
  <c r="R24" i="42"/>
  <c r="K24" i="42"/>
  <c r="G24" i="42"/>
  <c r="AJ23" i="42"/>
  <c r="AB23" i="42"/>
  <c r="W23" i="42"/>
  <c r="R23" i="42"/>
  <c r="K23" i="42"/>
  <c r="G23" i="42"/>
  <c r="AJ13" i="42"/>
  <c r="AF13" i="42"/>
  <c r="AB13" i="42"/>
  <c r="R13" i="42"/>
  <c r="G13" i="42"/>
  <c r="AJ12" i="42"/>
  <c r="AF12" i="42"/>
  <c r="AB12" i="42"/>
  <c r="W12" i="42"/>
  <c r="R12" i="42"/>
  <c r="K12" i="42"/>
  <c r="AN12" i="42" s="1"/>
  <c r="K18" i="41"/>
  <c r="K15" i="41"/>
  <c r="K14" i="41"/>
  <c r="I14" i="41"/>
  <c r="K13" i="41"/>
  <c r="I13" i="41"/>
  <c r="K12" i="41"/>
  <c r="N109" i="2"/>
  <c r="C5" i="40" s="1"/>
  <c r="AN23" i="42" l="1"/>
  <c r="AN25" i="42"/>
  <c r="AN24" i="42"/>
  <c r="AN13" i="42"/>
  <c r="K17" i="41"/>
  <c r="K11" i="41"/>
  <c r="I16" i="41"/>
  <c r="K16" i="41"/>
  <c r="I12" i="41"/>
  <c r="I17" i="41"/>
  <c r="I11" i="41"/>
  <c r="I18" i="41"/>
  <c r="I15" i="41"/>
  <c r="D6" i="40" l="1"/>
  <c r="D14" i="40" s="1"/>
  <c r="AL39" i="42"/>
  <c r="D9" i="40" s="1"/>
  <c r="AL37" i="42"/>
  <c r="C9" i="40" s="1"/>
  <c r="I20" i="41"/>
  <c r="C6" i="40" s="1"/>
  <c r="M45" i="39" l="1"/>
  <c r="C11" i="40" s="1"/>
  <c r="Z11" i="37"/>
  <c r="V11" i="37"/>
  <c r="R11" i="37"/>
  <c r="K11" i="37"/>
  <c r="G11" i="37"/>
  <c r="Z12" i="37"/>
  <c r="V12" i="37"/>
  <c r="R12" i="37"/>
  <c r="K12" i="37"/>
  <c r="G12" i="37"/>
  <c r="R14" i="37"/>
  <c r="R13" i="37"/>
  <c r="Z13" i="37"/>
  <c r="V13" i="37"/>
  <c r="K13" i="37"/>
  <c r="G14" i="37"/>
  <c r="G13" i="37"/>
  <c r="Z14" i="37"/>
  <c r="V14" i="37"/>
  <c r="K14" i="37"/>
  <c r="AD14" i="37" l="1"/>
  <c r="AH14" i="37" s="1"/>
  <c r="AD13" i="37"/>
  <c r="AH13" i="37" s="1"/>
  <c r="AD12" i="37"/>
  <c r="AH12" i="37" s="1"/>
  <c r="AD11" i="37"/>
  <c r="AH11" i="37" s="1"/>
  <c r="AF11" i="37"/>
  <c r="AF12" i="37"/>
  <c r="AF13" i="37"/>
  <c r="AF14" i="37"/>
  <c r="G61" i="9"/>
  <c r="C7" i="40" s="1"/>
  <c r="AD18" i="37" l="1"/>
  <c r="D10" i="40" s="1" a="1"/>
  <c r="D10" i="40" s="1"/>
  <c r="O35" i="11"/>
  <c r="C8" i="40" s="1"/>
  <c r="AD16" i="37"/>
  <c r="C10" i="40" s="1"/>
  <c r="C13" i="4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<sst xmlns="http://schemas.openxmlformats.org/spreadsheetml/2006/main" count="1368" uniqueCount="290">
  <si>
    <t>x</t>
  </si>
  <si>
    <t>PRUEBAS COLOR</t>
  </si>
  <si>
    <t>PAPEL</t>
  </si>
  <si>
    <t xml:space="preserve">TIRADA </t>
  </si>
  <si>
    <t xml:space="preserve">CORTE </t>
  </si>
  <si>
    <t>FAJADO</t>
  </si>
  <si>
    <t>TROQUEL Y ARRANQUE</t>
  </si>
  <si>
    <t>€/m2</t>
  </si>
  <si>
    <t>€/Resma</t>
  </si>
  <si>
    <t>€</t>
  </si>
  <si>
    <t>€/millar</t>
  </si>
  <si>
    <t>€/ 100 unid.</t>
  </si>
  <si>
    <t>€/Arranque y troquel</t>
  </si>
  <si>
    <t>€/millar troquelado</t>
  </si>
  <si>
    <t>MANIPULADO</t>
  </si>
  <si>
    <t xml:space="preserve">IMPORTE UNIT. </t>
  </si>
  <si>
    <t>IMPORTE</t>
  </si>
  <si>
    <t>Importe Descalzado tarjetas</t>
  </si>
  <si>
    <t>PLIEGOS TROQUELADOS</t>
  </si>
  <si>
    <t xml:space="preserve">Importe Impresión Digital </t>
  </si>
  <si>
    <t>TRABAJOS</t>
  </si>
  <si>
    <t>TIRADA: 800 EJEM. (2 MODELOS: 450 + 350)</t>
  </si>
  <si>
    <t>TAMAÑO: 8,5 x 8,5</t>
  </si>
  <si>
    <t>4/4 COLORES</t>
  </si>
  <si>
    <t xml:space="preserve">PLASTIFICADO BRILLO 2/C </t>
  </si>
  <si>
    <t>TALADRO EN LA PARTE SUPERIOR Y ESQUINAS REDONDEADAS</t>
  </si>
  <si>
    <t>PAPEL: ESTUCADO BRILLO 350 GR.</t>
  </si>
  <si>
    <t>ARRANQUE PLASTIFICADO</t>
  </si>
  <si>
    <t>X</t>
  </si>
  <si>
    <t>TIRADA: 75 EJEM.</t>
  </si>
  <si>
    <t>TAMAÑO: 21 x 29,7</t>
  </si>
  <si>
    <t>4/0 COLORES</t>
  </si>
  <si>
    <t>PAPEL AUTOCOPIATIVO</t>
  </si>
  <si>
    <t>1ª BLANCA</t>
  </si>
  <si>
    <t>2ª ROSA</t>
  </si>
  <si>
    <t>3ª VERDE</t>
  </si>
  <si>
    <t>Encolado en cabeza / Kraft en portada y cartón en contra</t>
  </si>
  <si>
    <t xml:space="preserve">Nº HOJAS: 50 </t>
  </si>
  <si>
    <t>TIRADA: 50 EJEM.</t>
  </si>
  <si>
    <t>Nº HOJAS: 100</t>
  </si>
  <si>
    <t>2ª AZUL</t>
  </si>
  <si>
    <t>3ª ROSA</t>
  </si>
  <si>
    <t>2ª VERDE</t>
  </si>
  <si>
    <t>TIRADA: 40 EJEM.</t>
  </si>
  <si>
    <t>TIRADA: 20 EJEM.</t>
  </si>
  <si>
    <t>Nº HOJAS: 50</t>
  </si>
  <si>
    <t>1/0 COLORES</t>
  </si>
  <si>
    <t>TAMAÑO: 21 x 16</t>
  </si>
  <si>
    <t>TIRADA: 300 EJEM.</t>
  </si>
  <si>
    <t>Nº HOJAS: 25</t>
  </si>
  <si>
    <t>Encolado en cabeza al 16 / Kraft en portada y cartón en contra</t>
  </si>
  <si>
    <t>5ª VERDE</t>
  </si>
  <si>
    <t>4ª AMARILLA</t>
  </si>
  <si>
    <t>TIRADA: 100 EJEM.</t>
  </si>
  <si>
    <t>TAMAÑO: 10 x 13,5</t>
  </si>
  <si>
    <t>PAPEL OFFSET 90 GR</t>
  </si>
  <si>
    <t>Encolado en cabeza / Kraft + Cartoncillo en base</t>
  </si>
  <si>
    <t>TIRADA: 150 EJEM.</t>
  </si>
  <si>
    <t>Nº HOJAS:100</t>
  </si>
  <si>
    <t>TAMAÑO: 7 x 17,5</t>
  </si>
  <si>
    <t>€/Arranque</t>
  </si>
  <si>
    <t>Engomado + Kraft + Cartoncillo en base</t>
  </si>
  <si>
    <t>TREPADO</t>
  </si>
  <si>
    <t>TIRADA: 500 EJEM.</t>
  </si>
  <si>
    <t>PAPEL OFFSET 80 GR</t>
  </si>
  <si>
    <t>TAMAÑO: 23,5 x 11</t>
  </si>
  <si>
    <t>TAMAÑO: 7 x 15</t>
  </si>
  <si>
    <t>TREPADO + NUMERACIÓN</t>
  </si>
  <si>
    <t>TAMAÑO: 10 x 20</t>
  </si>
  <si>
    <t xml:space="preserve">CROMATIC 80 GR </t>
  </si>
  <si>
    <t>TIRADA: 200 EJEM.</t>
  </si>
  <si>
    <t>TIRADA: 300 EJEM. (250 + 50)</t>
  </si>
  <si>
    <t>CROMATIC 80 GR (250 EJEM)</t>
  </si>
  <si>
    <t>CROMATIC 80 GR (50 EJEM)</t>
  </si>
  <si>
    <t>TIRADA: 5.000</t>
  </si>
  <si>
    <t xml:space="preserve">TIRADA: 800 EJEM. </t>
  </si>
  <si>
    <t xml:space="preserve">TIRADA: 18.420 EJEM. </t>
  </si>
  <si>
    <t>PAPEL: ESTUCADO MATE 300 GR.</t>
  </si>
  <si>
    <t xml:space="preserve">TIRADA: 10.400 EJEM. </t>
  </si>
  <si>
    <t>4/1 COLORES</t>
  </si>
  <si>
    <t xml:space="preserve">TIRADA: 4.400 EJEM. </t>
  </si>
  <si>
    <t>PAPEL: ESTUCADO SEMIMATE 300 GR.</t>
  </si>
  <si>
    <t xml:space="preserve">TIRADA: 3.000 EJEM. </t>
  </si>
  <si>
    <t xml:space="preserve">TIRADA: 1.800 EJEM. </t>
  </si>
  <si>
    <t xml:space="preserve">TIRADA: 1.450 EJEM. </t>
  </si>
  <si>
    <t xml:space="preserve">TIRADA: 1.050 EJEM. </t>
  </si>
  <si>
    <t xml:space="preserve">TIRADA: 4.100 EJEM. </t>
  </si>
  <si>
    <t>TAMAÑO: 8,5 x 12</t>
  </si>
  <si>
    <t>TROQUELADOS CON 2 AGUJEROS</t>
  </si>
  <si>
    <t>Importe Impresión Digital + Personalización código de barras</t>
  </si>
  <si>
    <t>PAPEL: PRINT SPEED 300 GR.</t>
  </si>
  <si>
    <t>Troqueladas con 2 agujeros en la parte superior</t>
  </si>
  <si>
    <t>TAMAÑO: 9 x 5,5</t>
  </si>
  <si>
    <t xml:space="preserve">PAPEL </t>
  </si>
  <si>
    <t>Nº TRABAJOS</t>
  </si>
  <si>
    <t xml:space="preserve">IMPORTE </t>
  </si>
  <si>
    <t>TIRADAS</t>
  </si>
  <si>
    <t>250 EJEM.</t>
  </si>
  <si>
    <t xml:space="preserve">500 EJEM. </t>
  </si>
  <si>
    <t>750 EJEM.</t>
  </si>
  <si>
    <t xml:space="preserve"> 1.000 EJEM. </t>
  </si>
  <si>
    <t xml:space="preserve">1.500 EJEM. </t>
  </si>
  <si>
    <t xml:space="preserve">2.000 EJEM. </t>
  </si>
  <si>
    <t xml:space="preserve">2.500 EJEM.  </t>
  </si>
  <si>
    <t xml:space="preserve">3.000 EJEM. </t>
  </si>
  <si>
    <t xml:space="preserve">5.000 EJEM. </t>
  </si>
  <si>
    <t>MEMORIA FUNDACIÓN ARCO</t>
  </si>
  <si>
    <t xml:space="preserve">TIRADA: 60 EJEM. </t>
  </si>
  <si>
    <t>TAMAÑO ABIERTO: 42 x 15 CERRADO: 21 x 15</t>
  </si>
  <si>
    <t>CUBIERTA PLASTIFICADO MATE 1/C + RESERVA DE BARNIZ UVI</t>
  </si>
  <si>
    <t>INTERIOR: CREATOR SILK 150 GR</t>
  </si>
  <si>
    <t xml:space="preserve">CUBIERTA: CREATOR SILK 350 GR </t>
  </si>
  <si>
    <t>PLASTIFICADO</t>
  </si>
  <si>
    <t>ARRANQUE (encuadernación pur)</t>
  </si>
  <si>
    <t>PLEGADO (Pliegos 8 páginas)</t>
  </si>
  <si>
    <t xml:space="preserve">€/plegado </t>
  </si>
  <si>
    <t xml:space="preserve">TIRADA: 400 EJEM. </t>
  </si>
  <si>
    <t>Nº Páginas: 72 + CUBIERTAS</t>
  </si>
  <si>
    <t>ENCUADERNACIÓN COSIDO HILO</t>
  </si>
  <si>
    <t>Nº Páginas: 64 + CUBIERTAS</t>
  </si>
  <si>
    <t>CORTE</t>
  </si>
  <si>
    <t>Nº RESMAS</t>
  </si>
  <si>
    <t>Nº MILLARES</t>
  </si>
  <si>
    <t>PRECIO RESMA</t>
  </si>
  <si>
    <t>IMPORTE IMPRESIÓN DIGITAL</t>
  </si>
  <si>
    <t xml:space="preserve">IMPORTE PRUEBA COLOR </t>
  </si>
  <si>
    <t xml:space="preserve">PRECIO MILLAR </t>
  </si>
  <si>
    <t>FERIARTE INVITACIONES INAUGURACIÓN (2 MODELOS)</t>
  </si>
  <si>
    <t>TIRADA: 4.500 UNID. (3.000 + 1500 UNID)</t>
  </si>
  <si>
    <t xml:space="preserve">TAMAÑO: 8,5 x 20 </t>
  </si>
  <si>
    <t>PAPEL: OFFSET PREMIUM 300 GR</t>
  </si>
  <si>
    <t>PERSONALIZACIÓN</t>
  </si>
  <si>
    <t xml:space="preserve">CÓDIGOS QR Y NUMERADAS (CADA CÓDIGO QR ESTA VINCULADO A UNA NUMERACIÓN DE 12 DÍGITOS) </t>
  </si>
  <si>
    <t xml:space="preserve">Importe Personalización </t>
  </si>
  <si>
    <t xml:space="preserve">CÓDIGOS QR Y NUMERADAS (CADA CÓDIGO QR ESTA VINCULADO A UNA NUMERACIÓN DE 12 DÍGITOS PARA CADA MODELO) </t>
  </si>
  <si>
    <t xml:space="preserve">TAMAÑO: 8,5 x 5,5 </t>
  </si>
  <si>
    <t>PAPEL:ESTUCADO MATE DE 300 GR</t>
  </si>
  <si>
    <t>TIRADA: 6.350 UNID. (5.000+ 1.000 + 250 + 100 UNID.)</t>
  </si>
  <si>
    <t xml:space="preserve">PERSONALIZACIÓN CON BASE DE DATOS: Texto anverso y Código de barras reverso y empaquetar según orden de los ficheros </t>
  </si>
  <si>
    <t>HENDIDO (troquel y arranque)</t>
  </si>
  <si>
    <t>€/ Arranque</t>
  </si>
  <si>
    <t>4/0 COLORES + 0/1 COLORES (Contracolado posterior)</t>
  </si>
  <si>
    <t xml:space="preserve">TIRADA: 2.500 UNID. </t>
  </si>
  <si>
    <t>PERSONALIZACIÓN: Código de barras reverso</t>
  </si>
  <si>
    <t xml:space="preserve">TAMAÑO: 11 x 19 </t>
  </si>
  <si>
    <t>PAPEL:ESTUCADO MATE DE 350 GR</t>
  </si>
  <si>
    <t>PERSONALIZACIÓN TARJETA 1: Personalización código QR + código numérico (personalizar y empaquetar en el mismo orden del fichero)</t>
  </si>
  <si>
    <t xml:space="preserve">PERSONALIZACIÓN TARJETA 2: Personalización código númerico según base datos (personalizar y empaquetar en el mismo orden del fichero). </t>
  </si>
  <si>
    <t xml:space="preserve">TROQUELADO: EN UNO DE LOS MODELOS  </t>
  </si>
  <si>
    <t>ARRANQUE IMPRESIÓN</t>
  </si>
  <si>
    <t>PLANCHAS</t>
  </si>
  <si>
    <t>TIRADA DIGITAL</t>
  </si>
  <si>
    <t>TIRADA (12 colores)</t>
  </si>
  <si>
    <t xml:space="preserve">TARJETÓN 1: BBDD DE CÓDIGOS QR + EXCEL DE CÓDIGOS: IMPRESIÓN DATOS VARIABLES  
TARJETÓN 2: CÓDIGO NÚMERICO SEGÚN BBDD </t>
  </si>
  <si>
    <t>6/6 COLORES: Pantone 185 C  (coral) + Pantone 282 C (azul profundo)  + Logo IFEMA MADRID en cuatricromía</t>
  </si>
  <si>
    <t>PASES ARCOMADRID CONTRACOLADOS (4 MODELOS)</t>
  </si>
  <si>
    <t>PASES ARCOMADRID CONTRACOLADOS (1 MODELO)</t>
  </si>
  <si>
    <t>PRECIO M2</t>
  </si>
  <si>
    <t>NÚM. M2</t>
  </si>
  <si>
    <t xml:space="preserve">400 EJEM. </t>
  </si>
  <si>
    <t>500 EJEM.</t>
  </si>
  <si>
    <t xml:space="preserve"> 900 EJEM. </t>
  </si>
  <si>
    <t xml:space="preserve">TARJETAS POSTALES </t>
  </si>
  <si>
    <t>TAMAÑO:21 x 14,8</t>
  </si>
  <si>
    <t>PAPEL: ESTUCADO MATE 350 GR</t>
  </si>
  <si>
    <t>FAJADO: 100 UNID.</t>
  </si>
  <si>
    <t>Nº PRUEBAS</t>
  </si>
  <si>
    <t>PRECIO PRUEBA</t>
  </si>
  <si>
    <t>PAPEL: ESTUCADO MATE 300 GR</t>
  </si>
  <si>
    <t>FERIARTE</t>
  </si>
  <si>
    <t>FRUIT</t>
  </si>
  <si>
    <t xml:space="preserve">PRECIO ARRANQUE </t>
  </si>
  <si>
    <t xml:space="preserve">TAMAÑO ABIERTO: 32 x 24 / CERRADO: 16 x 24 </t>
  </si>
  <si>
    <t>PLEGADO</t>
  </si>
  <si>
    <t>ARRANQUE</t>
  </si>
  <si>
    <t>HENDIDO</t>
  </si>
  <si>
    <t xml:space="preserve">Nº MILLAR TROQUELADO </t>
  </si>
  <si>
    <t>Nº MILLAR PLEGADO</t>
  </si>
  <si>
    <t>PLASTIFICADO 2/C</t>
  </si>
  <si>
    <t>PAPEL: ESTUCADO MATE 250 GR</t>
  </si>
  <si>
    <t xml:space="preserve"> 150 EJEM. </t>
  </si>
  <si>
    <t xml:space="preserve">TAMAÑO ABIERTO: 40 x 20 / CERRADO: 20 x 20 </t>
  </si>
  <si>
    <t xml:space="preserve">TAMAÑO ABIERTO: 30 x 21 / CERRADO: 15 x 21 </t>
  </si>
  <si>
    <t>PAPEL: HEAVEN SOFTMATT 400 GR</t>
  </si>
  <si>
    <t>GOLPE EN SECO BAJO RELIEVE</t>
  </si>
  <si>
    <t>HOJAS PRIMERAS</t>
  </si>
  <si>
    <t>PAPEL: OLIN SMOOTH ABSOLUTE WHITE 100 GR</t>
  </si>
  <si>
    <t xml:space="preserve">EN PAQUETE 100 UNID. </t>
  </si>
  <si>
    <t xml:space="preserve">TIRADA: 4.000 UNID. </t>
  </si>
  <si>
    <t xml:space="preserve">TIRADA: 500 EJEM. </t>
  </si>
  <si>
    <t>TAMAÑO: 8,5 x 5,5</t>
  </si>
  <si>
    <t>ESQUINAS REDONDEADAS</t>
  </si>
  <si>
    <t>PAPEL: ESTUCADO BRILLO 300 GR.</t>
  </si>
  <si>
    <t xml:space="preserve">FLYER </t>
  </si>
  <si>
    <t>TAMAÑO: 25,5 x 12,5</t>
  </si>
  <si>
    <t xml:space="preserve">TIRADA: 5.000 UNID. </t>
  </si>
  <si>
    <t xml:space="preserve">PAPEL: ESTUCADO MATE 150 GR </t>
  </si>
  <si>
    <t>MARCAPÁGINAS</t>
  </si>
  <si>
    <t>TAMAÑO: 7 x 24</t>
  </si>
  <si>
    <t>FOLLETOS DÍPTICOS</t>
  </si>
  <si>
    <t>1.600 EJEM.                           (1000 + 600)</t>
  </si>
  <si>
    <t>500 EJEM.                                                 (300 + 200)</t>
  </si>
  <si>
    <t>1.100 EJEM.                   (600 + 500)</t>
  </si>
  <si>
    <t>ARRANQUE PLEGADO</t>
  </si>
  <si>
    <t xml:space="preserve">PLEGADO </t>
  </si>
  <si>
    <t>ENCUADERNACIÓN: RUSTICA HILO</t>
  </si>
  <si>
    <t>BARNIZ UVI SERIGRAFIA</t>
  </si>
  <si>
    <t>SUPERFICIE</t>
  </si>
  <si>
    <t>PASADAS</t>
  </si>
  <si>
    <t xml:space="preserve">CUBIERTA PLASTIFICADO MATE 1/C + RESERVA DE BARNIZ UVI EN CUBIERTA </t>
  </si>
  <si>
    <t xml:space="preserve">CUBIERTA: ESTUCADO MATE 350 GR </t>
  </si>
  <si>
    <t>INTERIOR: ESTUCADO MATE 150 GR</t>
  </si>
  <si>
    <t>PASES FERIAS</t>
  </si>
  <si>
    <t>TALONARIOS</t>
  </si>
  <si>
    <t>TARJETAS VISITA</t>
  </si>
  <si>
    <t>LIBRO Y MEMORIA ARCO</t>
  </si>
  <si>
    <t>ELEMENTOS PERSONALIZADOS</t>
  </si>
  <si>
    <t>TARJETAS POSTALES</t>
  </si>
  <si>
    <t>RESTO MATERIALES</t>
  </si>
  <si>
    <t>ELEMENTOS</t>
  </si>
  <si>
    <t>PASES ACCESO FERIAS                                            IMPORTE MÁXIMO LICITACIÓN (SIN IVA)</t>
  </si>
  <si>
    <t>PASES ACCESO FERIAS</t>
  </si>
  <si>
    <t xml:space="preserve">NÚMERADOS: 4 DIGITOS SECUENCIALES </t>
  </si>
  <si>
    <t>IMPORTE MÁXIMO LICITACIÓN (IVA EXCLUIDO)</t>
  </si>
  <si>
    <t xml:space="preserve">TARJETAS VISITA </t>
  </si>
  <si>
    <t>IMPORTE TOTAL MÁXIMO LICITACIÓN                                        (IVA EXCLUIDO)</t>
  </si>
  <si>
    <t>IMPORTE MAXIMO LICITACIÓN POR TRABAJO                             (IVA EXCLUIDO)</t>
  </si>
  <si>
    <t>IMPORTE UNIT. MÁXIMO</t>
  </si>
  <si>
    <t>IMPORTE UNIT. MAXIMO</t>
  </si>
  <si>
    <t>IMPORTE OFERTADO (IVA EXCLUIDO)</t>
  </si>
  <si>
    <t>PASES ENTRADA Y SALIDA MERC.FERIARTE</t>
  </si>
  <si>
    <t>PASE MTO. + MERCANCIA ALMONEDA</t>
  </si>
  <si>
    <t>PASES SPAIN SKILLS</t>
  </si>
  <si>
    <t>PASES REGALO + MOMAD (11 MODELOS)</t>
  </si>
  <si>
    <t>PASES EXPOSITOR PROMOGIFT (4 MODELOS)</t>
  </si>
  <si>
    <t>PASES BUSINESS CENTER</t>
  </si>
  <si>
    <t>PASES SICUR</t>
  </si>
  <si>
    <t>PASES ARCO (6 MODELOS)</t>
  </si>
  <si>
    <t>PASES ESTAMPA (3 MODELOS)</t>
  </si>
  <si>
    <t>PASES MBFWM (13 MODELOS)</t>
  </si>
  <si>
    <t>IMPR. INSPECC. ELECT.</t>
  </si>
  <si>
    <t>PARTE INCIDENCIAS GUARDARROPA</t>
  </si>
  <si>
    <t>RECLAMACIÓN COM. MADRID</t>
  </si>
  <si>
    <t>IMPR. RECLAMACIONES Y SUGERENCIAS ESP</t>
  </si>
  <si>
    <t>IMPR. RECLAMACIONES Y SUGERENCIAS INGLES</t>
  </si>
  <si>
    <t>OBJETOS PERDIDOS</t>
  </si>
  <si>
    <t>FACTURA ARCO</t>
  </si>
  <si>
    <t>TICKETS PARKING GRATUITO</t>
  </si>
  <si>
    <t xml:space="preserve">TALONARIO CONTROL SALIDA ARCO </t>
  </si>
  <si>
    <t>GUARDARROPA ARCOLISBOA</t>
  </si>
  <si>
    <t>CONTROL SALIDA ALMONEDA</t>
  </si>
  <si>
    <t>CONTROL SALIDA FERIARTE</t>
  </si>
  <si>
    <t>RECIBÍ REGISTRO VISITANTES</t>
  </si>
  <si>
    <t>FICHA RESUMEN IMPRESIÓN DIGITAL</t>
  </si>
  <si>
    <t>IMPORTE OFERTADO  (IVA EXCLUIDO)</t>
  </si>
  <si>
    <t>PASES ACCESO FERIAS                                            TOTAL IMPORTE OFERTADO  (IVA EXCLUIDO)</t>
  </si>
  <si>
    <t>IMPRESOS: TALONARIOS PAPEL AUTOCOPIATIVO, FACTURAS,  CONTROL DE SALIDA</t>
  </si>
  <si>
    <t>IMPORTE TOTAL MÁXIMO DE LICITACIÓN IMPRESOS (IVA EXCLUIDO)</t>
  </si>
  <si>
    <t xml:space="preserve">IMPORTE TOTAL OFERTADO IMPRESOS (IVA EXCLUIDO) </t>
  </si>
  <si>
    <t>IMPORTE TOTAL OFERTADO LIBRO Y MEMORIA ARCO  (IVA EXCLUIDO)</t>
  </si>
  <si>
    <t>IMPORTE MÁXIMO LICITACIÓN LIBRO Y MEMORIA ARCO  (IVA EXCLUIDO)</t>
  </si>
  <si>
    <t>LIBRO PREMIOS ARCO</t>
  </si>
  <si>
    <t>IMPORTE TOTAL MÁXIMO DE LICITACIÓN ELEMENTOS PERSONALIZADOS (IVA EXCLUIDO)</t>
  </si>
  <si>
    <t>IMPORTE TOTAL OFERTADO ELEMENTOS PERSONALIZADOS (IVA EXCLUIDO)</t>
  </si>
  <si>
    <t>IMPORTE OFERTADO POR TRABAJO                             (IVA EXCLUIDO)</t>
  </si>
  <si>
    <t>IMPORTE OFERTADO POR TRABAJO (IVA EXCLUIDO)</t>
  </si>
  <si>
    <t xml:space="preserve">IMPORTE TOTAL OFERTADO FOLLETOS DIPTICOS (IVA EXCLUIDO) </t>
  </si>
  <si>
    <t>IMPORTE TOTAL MÁXIMO DE LICITACIÓN TARJETAS POSTALES (IVA EXCLUIDO)</t>
  </si>
  <si>
    <t>IMPORTE TOTAL OFERTADO TARJETAS POSTALES (IVA EXCLUIDO)</t>
  </si>
  <si>
    <t>IMPORTE TOTAL MÁXIMO LICITACIÓN (IVA EXCLUIDO)</t>
  </si>
  <si>
    <t>IMPORTE TOTAL MÁXIMO DE LICITACIÓN FOLLETOS DIPTICOS (IVA EXCLUIDO)</t>
  </si>
  <si>
    <t>IMPORTE MÁXIMO LICITACIÓN POR TRABAJO (IVA EXCLUIDO)</t>
  </si>
  <si>
    <t>RESTO MATERIALES VALORADOS</t>
  </si>
  <si>
    <t xml:space="preserve">IMPORTE TOTAL MÁXIMO DE LICITACIÓN RESTO MATERIALES (IVA EXCLUIDO) </t>
  </si>
  <si>
    <t>IMPORTE TOTAL OFERTADO RESTO MATERIALES (IVA EXCLUIDO)</t>
  </si>
  <si>
    <t>IMPORTE  MÁXIMO DE LICITACIÓN  (IVA EXCLUIDO)</t>
  </si>
  <si>
    <t xml:space="preserve">IMPORTE OFERTADO (IVA EXCLUIDO) </t>
  </si>
  <si>
    <t>IMPORTE TOTAL OFERTADO (IVA EXCLUIDO) (Nº TRABAJOS x IMPORTE OFERTADO POR TRABAJO)</t>
  </si>
  <si>
    <t>€/Plancha</t>
  </si>
  <si>
    <t>PASES FRUIT ATTRACTION (3 MODELOS)</t>
  </si>
  <si>
    <t xml:space="preserve">PASE CATERING </t>
  </si>
  <si>
    <t>TARJETONES CLUB FERIA: 4.500 UNID. (2 MODELOS)</t>
  </si>
  <si>
    <t>TIRADA: 4.500 UNID. (4.500 UNID. X 2)</t>
  </si>
  <si>
    <t>FLYER INSTITUCIONAL</t>
  </si>
  <si>
    <t>IMPORTE MÁXIMO LICITACIÓN  (IVA EXCLUIDO)</t>
  </si>
  <si>
    <t>IMPORTE TOTAL MAXIMO LICITACIÓN IMPRESIÓN DIGITAL (IVA EXCLUIDO)</t>
  </si>
  <si>
    <t>IMPORTE TOTAL OFERTADO IMPRESIÓN DIGITAL (IVA EXCLUIDO) (1)</t>
  </si>
  <si>
    <t>PAPEL: ICEBLINK BLANCO 300 GR.</t>
  </si>
  <si>
    <t xml:space="preserve">CORTADAS A TAMAÑO Y EN CAJAS POR MODELOS </t>
  </si>
  <si>
    <t>IMPORTE OFERTADO POR TRABAJO                      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</si>
</sst>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11"/>
      <color theme="1"/>
      <name val="Barlow"/>
    </font>
    <font>
      <sz val="8"/>
      <name val="Calibri"/>
      <family val="2"/>
      <scheme val="minor"/>
    </font>
    <font>
      <b/>
      <sz val="14"/>
      <color rgb="FFFF0000"/>
      <name val="Barlow"/>
    </font>
    <font>
      <sz val="12"/>
      <color theme="1"/>
      <name val="Barlow"/>
    </font>
    <font>
      <b/>
      <sz val="12"/>
      <color theme="1"/>
      <name val="Barlow"/>
    </font>
    <font>
      <b/>
      <sz val="16"/>
      <color rgb="FFFF0000"/>
      <name val="Barlow"/>
    </font>
    <font>
      <b/>
      <sz val="14"/>
      <name val="Barlow"/>
    </font>
    <font>
      <sz val="11"/>
      <name val="Barlow"/>
    </font>
    <font>
      <b/>
      <sz val="14"/>
      <color theme="1"/>
      <name val="Barlow"/>
    </font>
    <font>
      <b/>
      <sz val="11"/>
      <name val="Barlow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Barlow"/>
    </font>
    <font>
      <sz val="11"/>
      <color rgb="FFFF0000"/>
      <name val="Barlow"/>
    </font>
    <font>
      <b/>
      <strike/>
      <sz val="11"/>
      <color rgb="FFFF0000"/>
      <name val="Barlow"/>
    </font>
    <font>
      <b/>
      <sz val="10"/>
      <color theme="1"/>
      <name val="Barlow"/>
    </font>
    <font>
      <sz val="10"/>
      <color theme="1"/>
      <name val="Barlow"/>
    </font>
    <font>
      <b/>
      <sz val="18"/>
      <color rgb="FFFF0000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hair">
        <color auto="1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5" fillId="0" borderId="0" xfId="0" applyFont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19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164" fontId="6" fillId="2" borderId="1" xfId="0" applyNumberFormat="1" applyFont="1" applyFill="1" applyBorder="1" applyAlignment="1">
      <alignment horizontal="center" vertical="center"/>
    </xf>
    <xf numFmtId="0" fontId="1" fillId="3" borderId="0" xfId="0" applyFont="1" applyFill="1" applyProtection="1">
      <protection locked="0"/>
    </xf>
    <xf numFmtId="0" fontId="2" fillId="3" borderId="0" xfId="0" applyFont="1" applyFill="1" applyProtection="1"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/>
      <protection locked="0"/>
    </xf>
    <xf numFmtId="0" fontId="2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horizont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9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164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164" fontId="1" fillId="0" borderId="6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164" fontId="8" fillId="0" borderId="19" xfId="0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horizontal="center" vertical="center" wrapText="1"/>
      <protection locked="0"/>
    </xf>
    <xf numFmtId="0" fontId="18" fillId="0" borderId="0" xfId="0" applyFont="1" applyProtection="1">
      <protection locked="0"/>
    </xf>
    <xf numFmtId="0" fontId="17" fillId="0" borderId="6" xfId="0" applyFont="1" applyBorder="1" applyAlignment="1" applyProtection="1">
      <alignment horizontal="center" vertical="center" wrapText="1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164" fontId="1" fillId="0" borderId="4" xfId="0" applyNumberFormat="1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left"/>
      <protection locked="0"/>
    </xf>
    <xf numFmtId="0" fontId="2" fillId="0" borderId="8" xfId="0" applyFont="1" applyBorder="1" applyAlignment="1">
      <alignment vertical="center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164" fontId="13" fillId="0" borderId="19" xfId="0" applyNumberFormat="1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11" fillId="3" borderId="0" xfId="0" applyFont="1" applyFill="1" applyAlignment="1" applyProtection="1">
      <alignment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6" xfId="0" applyFont="1" applyFill="1" applyBorder="1" applyAlignment="1" applyProtection="1">
      <alignment vertical="center"/>
      <protection locked="0"/>
    </xf>
    <xf numFmtId="164" fontId="1" fillId="3" borderId="6" xfId="0" applyNumberFormat="1" applyFont="1" applyFill="1" applyBorder="1" applyAlignment="1" applyProtection="1">
      <alignment horizontal="center" vertical="center"/>
      <protection locked="0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19" xfId="0" applyNumberFormat="1" applyFont="1" applyFill="1" applyBorder="1" applyAlignment="1" applyProtection="1">
      <alignment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164" fontId="1" fillId="3" borderId="5" xfId="0" applyNumberFormat="1" applyFont="1" applyFill="1" applyBorder="1" applyAlignment="1" applyProtection="1">
      <alignment horizontal="center" vertical="center"/>
      <protection locked="0"/>
    </xf>
    <xf numFmtId="164" fontId="1" fillId="3" borderId="0" xfId="0" applyNumberFormat="1" applyFont="1" applyFill="1" applyAlignment="1" applyProtection="1">
      <alignment horizontal="center" vertical="center"/>
      <protection locked="0"/>
    </xf>
    <xf numFmtId="0" fontId="1" fillId="3" borderId="0" xfId="0" applyFont="1" applyFill="1" applyAlignment="1">
      <alignment horizontal="center" vertical="center"/>
    </xf>
    <xf numFmtId="164" fontId="2" fillId="3" borderId="0" xfId="0" applyNumberFormat="1" applyFont="1" applyFill="1" applyAlignment="1" applyProtection="1">
      <alignment horizontal="center" vertical="center"/>
      <protection locked="0"/>
    </xf>
    <xf numFmtId="0" fontId="1" fillId="3" borderId="19" xfId="0" applyFont="1" applyFill="1" applyBorder="1"/>
    <xf numFmtId="164" fontId="10" fillId="3" borderId="19" xfId="0" applyNumberFormat="1" applyFont="1" applyFill="1" applyBorder="1" applyAlignment="1" applyProtection="1">
      <alignment horizontal="center" vertical="center"/>
      <protection locked="0"/>
    </xf>
    <xf numFmtId="164" fontId="1" fillId="2" borderId="1" xfId="0" applyNumberFormat="1" applyFont="1" applyFill="1" applyBorder="1" applyAlignment="1">
      <alignment horizontal="center" vertical="center"/>
    </xf>
    <xf numFmtId="0" fontId="15" fillId="3" borderId="0" xfId="0" applyFont="1" applyFill="1" applyAlignment="1" applyProtection="1">
      <alignment vertical="center"/>
      <protection locked="0"/>
    </xf>
    <xf numFmtId="0" fontId="15" fillId="3" borderId="0" xfId="0" applyFont="1" applyFill="1" applyAlignment="1" applyProtection="1">
      <alignment horizontal="center" vertical="center"/>
      <protection locked="0"/>
    </xf>
    <xf numFmtId="164" fontId="1" fillId="3" borderId="19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 applyProtection="1">
      <alignment horizontal="center" wrapText="1"/>
      <protection locked="0"/>
    </xf>
    <xf numFmtId="164" fontId="8" fillId="3" borderId="19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164" fontId="4" fillId="2" borderId="16" xfId="0" applyNumberFormat="1" applyFont="1" applyFill="1" applyBorder="1" applyAlignment="1">
      <alignment horizontal="center" vertical="center" wrapText="1"/>
    </xf>
    <xf numFmtId="164" fontId="4" fillId="2" borderId="17" xfId="0" applyNumberFormat="1" applyFont="1" applyFill="1" applyBorder="1" applyAlignment="1">
      <alignment horizontal="center" vertical="center" wrapText="1"/>
    </xf>
    <xf numFmtId="164" fontId="4" fillId="2" borderId="18" xfId="0" applyNumberFormat="1" applyFont="1" applyFill="1" applyBorder="1" applyAlignment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7" fillId="0" borderId="8" xfId="0" applyFont="1" applyBorder="1" applyAlignment="1" applyProtection="1">
      <alignment horizontal="center" vertical="center" wrapText="1"/>
      <protection locked="0"/>
    </xf>
    <xf numFmtId="0" fontId="17" fillId="0" borderId="6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164" fontId="4" fillId="2" borderId="22" xfId="0" applyNumberFormat="1" applyFont="1" applyFill="1" applyBorder="1" applyAlignment="1">
      <alignment horizontal="center" vertical="center" wrapText="1"/>
    </xf>
    <xf numFmtId="164" fontId="4" fillId="2" borderId="23" xfId="0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 applyProtection="1">
      <alignment horizontal="center" vertical="center"/>
      <protection locked="0"/>
    </xf>
    <xf numFmtId="0" fontId="12" fillId="2" borderId="19" xfId="0" applyFont="1" applyFill="1" applyBorder="1" applyAlignment="1">
      <alignment horizontal="center" wrapText="1"/>
    </xf>
    <xf numFmtId="0" fontId="13" fillId="0" borderId="19" xfId="0" applyFont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left" vertical="center" indent="1"/>
      <protection locked="0"/>
    </xf>
    <xf numFmtId="0" fontId="1" fillId="0" borderId="4" xfId="0" applyFont="1" applyBorder="1" applyAlignment="1" applyProtection="1">
      <alignment horizontal="left" vertical="center" indent="1"/>
      <protection locked="0"/>
    </xf>
    <xf numFmtId="0" fontId="1" fillId="0" borderId="2" xfId="0" applyFont="1" applyBorder="1" applyAlignment="1" applyProtection="1">
      <alignment horizontal="left" vertical="center" indent="1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4" fontId="1" fillId="0" borderId="8" xfId="0" applyNumberFormat="1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4" fillId="2" borderId="19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 applyProtection="1">
      <alignment horizontal="center" wrapText="1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7" fillId="3" borderId="0" xfId="0" applyFont="1" applyFill="1" applyAlignment="1" applyProtection="1">
      <alignment horizont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164" fontId="8" fillId="3" borderId="20" xfId="0" applyNumberFormat="1" applyFont="1" applyFill="1" applyBorder="1" applyAlignment="1" applyProtection="1">
      <alignment horizontal="center" vertical="center" wrapText="1"/>
      <protection locked="0"/>
    </xf>
    <xf numFmtId="164" fontId="8" fillId="3" borderId="22" xfId="0" applyNumberFormat="1" applyFont="1" applyFill="1" applyBorder="1" applyAlignment="1" applyProtection="1">
      <alignment horizontal="center" vertical="center" wrapText="1"/>
      <protection locked="0"/>
    </xf>
    <xf numFmtId="164" fontId="8" fillId="3" borderId="2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1F0FF"/>
      <color rgb="FFC9E4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08EA5-2959-416C-A23B-9265BF7A6942}">
  <dimension ref="B1:W113"/>
  <sheetViews>
    <sheetView showGridLines="0" topLeftCell="A89" zoomScale="90" zoomScaleNormal="90" workbookViewId="0">
      <selection activeCell="G5" sqref="G5"/>
    </sheetView>
  </sheetViews>
  <sheetFormatPr baseColWidth="10" defaultColWidth="10.81640625" defaultRowHeight="16" x14ac:dyDescent="0.4"/>
  <cols>
    <col min="1" max="1" width="10.81640625" style="32"/>
    <col min="2" max="2" width="29.453125" style="32" customWidth="1"/>
    <col min="3" max="3" width="14.1796875" style="32" customWidth="1"/>
    <col min="4" max="4" width="3.1796875" style="34" customWidth="1"/>
    <col min="5" max="5" width="14.453125" style="32" customWidth="1"/>
    <col min="6" max="6" width="19.1796875" style="32" customWidth="1"/>
    <col min="7" max="7" width="14.453125" style="32" customWidth="1"/>
    <col min="8" max="9" width="10.81640625" style="32"/>
    <col min="10" max="10" width="29.453125" style="32" customWidth="1"/>
    <col min="11" max="11" width="17.453125" style="32" customWidth="1"/>
    <col min="12" max="12" width="3.1796875" style="32" customWidth="1"/>
    <col min="13" max="13" width="17.1796875" style="32" customWidth="1"/>
    <col min="14" max="14" width="19.1796875" style="32" customWidth="1"/>
    <col min="15" max="15" width="14.453125" style="32" customWidth="1"/>
    <col min="16" max="17" width="10.81640625" style="32"/>
    <col min="18" max="18" width="29.453125" style="32" customWidth="1"/>
    <col min="19" max="19" width="14.453125" style="32" customWidth="1"/>
    <col min="20" max="20" width="3.1796875" style="32" customWidth="1"/>
    <col min="21" max="21" width="14.453125" style="32" customWidth="1"/>
    <col min="22" max="22" width="19.1796875" style="32" customWidth="1"/>
    <col min="23" max="23" width="14.453125" style="32" customWidth="1"/>
    <col min="24" max="16384" width="10.81640625" style="32"/>
  </cols>
  <sheetData>
    <row r="1" spans="2:23" ht="49" customHeight="1" x14ac:dyDescent="0.4">
      <c r="B1" s="135" t="s">
        <v>221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</row>
    <row r="3" spans="2:23" x14ac:dyDescent="0.4">
      <c r="B3" s="33" t="s">
        <v>230</v>
      </c>
      <c r="J3" s="33" t="s">
        <v>231</v>
      </c>
      <c r="L3" s="34"/>
      <c r="R3" s="33" t="s">
        <v>280</v>
      </c>
      <c r="T3" s="34"/>
    </row>
    <row r="4" spans="2:23" x14ac:dyDescent="0.4">
      <c r="B4" s="32" t="s">
        <v>21</v>
      </c>
      <c r="J4" s="32" t="s">
        <v>75</v>
      </c>
      <c r="L4" s="34"/>
      <c r="R4" s="32" t="s">
        <v>74</v>
      </c>
      <c r="T4" s="34"/>
    </row>
    <row r="5" spans="2:23" x14ac:dyDescent="0.4">
      <c r="B5" s="32" t="s">
        <v>22</v>
      </c>
      <c r="J5" s="32" t="s">
        <v>22</v>
      </c>
      <c r="L5" s="34"/>
      <c r="R5" s="32" t="s">
        <v>22</v>
      </c>
      <c r="T5" s="34"/>
    </row>
    <row r="6" spans="2:23" x14ac:dyDescent="0.4">
      <c r="B6" s="32" t="s">
        <v>23</v>
      </c>
      <c r="J6" s="32" t="s">
        <v>23</v>
      </c>
      <c r="L6" s="34"/>
      <c r="R6" s="32" t="s">
        <v>23</v>
      </c>
      <c r="T6" s="34"/>
    </row>
    <row r="7" spans="2:23" x14ac:dyDescent="0.4">
      <c r="B7" s="32" t="s">
        <v>25</v>
      </c>
      <c r="J7" s="32" t="s">
        <v>25</v>
      </c>
      <c r="L7" s="34"/>
      <c r="R7" s="32" t="s">
        <v>25</v>
      </c>
      <c r="T7" s="34"/>
    </row>
    <row r="8" spans="2:23" x14ac:dyDescent="0.4">
      <c r="B8" s="32" t="s">
        <v>26</v>
      </c>
      <c r="J8" s="32" t="s">
        <v>26</v>
      </c>
      <c r="L8" s="34"/>
      <c r="R8" s="32" t="s">
        <v>26</v>
      </c>
      <c r="T8" s="34"/>
    </row>
    <row r="9" spans="2:23" x14ac:dyDescent="0.4">
      <c r="L9" s="34"/>
      <c r="T9" s="34"/>
    </row>
    <row r="10" spans="2:23" s="34" customFormat="1" ht="28" customHeight="1" x14ac:dyDescent="0.35">
      <c r="B10" s="136" t="s">
        <v>20</v>
      </c>
      <c r="C10" s="136"/>
      <c r="D10" s="136" t="s">
        <v>15</v>
      </c>
      <c r="E10" s="136"/>
      <c r="F10" s="136"/>
      <c r="G10" s="35" t="s">
        <v>16</v>
      </c>
      <c r="J10" s="136" t="s">
        <v>20</v>
      </c>
      <c r="K10" s="136"/>
      <c r="L10" s="136" t="s">
        <v>15</v>
      </c>
      <c r="M10" s="136"/>
      <c r="N10" s="136"/>
      <c r="O10" s="35" t="s">
        <v>16</v>
      </c>
      <c r="R10" s="136" t="s">
        <v>20</v>
      </c>
      <c r="S10" s="136"/>
      <c r="T10" s="136" t="s">
        <v>15</v>
      </c>
      <c r="U10" s="136"/>
      <c r="V10" s="136"/>
      <c r="W10" s="35" t="s">
        <v>16</v>
      </c>
    </row>
    <row r="11" spans="2:23" s="41" customFormat="1" ht="25" customHeight="1" x14ac:dyDescent="0.35">
      <c r="B11" s="36" t="s">
        <v>1</v>
      </c>
      <c r="C11" s="37"/>
      <c r="D11" s="37" t="s">
        <v>28</v>
      </c>
      <c r="E11" s="38"/>
      <c r="F11" s="39" t="s">
        <v>9</v>
      </c>
      <c r="G11" s="40">
        <f>+E11*C11</f>
        <v>0</v>
      </c>
      <c r="J11" s="36" t="s">
        <v>1</v>
      </c>
      <c r="K11" s="37"/>
      <c r="L11" s="37" t="s">
        <v>28</v>
      </c>
      <c r="M11" s="38"/>
      <c r="N11" s="39" t="s">
        <v>9</v>
      </c>
      <c r="O11" s="40">
        <f t="shared" ref="O11" si="0">+M11*K11</f>
        <v>0</v>
      </c>
      <c r="R11" s="36" t="s">
        <v>1</v>
      </c>
      <c r="S11" s="37"/>
      <c r="T11" s="37" t="s">
        <v>28</v>
      </c>
      <c r="U11" s="38"/>
      <c r="V11" s="39" t="s">
        <v>9</v>
      </c>
      <c r="W11" s="40">
        <f>+U11*S11</f>
        <v>0</v>
      </c>
    </row>
    <row r="12" spans="2:23" s="41" customFormat="1" ht="25" customHeight="1" x14ac:dyDescent="0.35">
      <c r="B12" s="36" t="s">
        <v>2</v>
      </c>
      <c r="C12" s="37"/>
      <c r="D12" s="37" t="s">
        <v>28</v>
      </c>
      <c r="E12" s="38"/>
      <c r="F12" s="39" t="s">
        <v>8</v>
      </c>
      <c r="G12" s="40">
        <f>+E12*C12</f>
        <v>0</v>
      </c>
      <c r="J12" s="36" t="s">
        <v>2</v>
      </c>
      <c r="K12" s="37"/>
      <c r="L12" s="37" t="s">
        <v>28</v>
      </c>
      <c r="M12" s="38"/>
      <c r="N12" s="39" t="s">
        <v>8</v>
      </c>
      <c r="O12" s="40">
        <f>+M12*K12</f>
        <v>0</v>
      </c>
      <c r="R12" s="36" t="s">
        <v>2</v>
      </c>
      <c r="S12" s="37"/>
      <c r="T12" s="37" t="s">
        <v>28</v>
      </c>
      <c r="U12" s="38"/>
      <c r="V12" s="39" t="s">
        <v>8</v>
      </c>
      <c r="W12" s="40">
        <f>+U12*S12</f>
        <v>0</v>
      </c>
    </row>
    <row r="13" spans="2:23" s="41" customFormat="1" ht="9.75" customHeight="1" x14ac:dyDescent="0.35">
      <c r="B13" s="42"/>
      <c r="D13" s="34"/>
      <c r="J13" s="42"/>
      <c r="L13" s="34"/>
      <c r="R13" s="42"/>
      <c r="T13" s="34"/>
    </row>
    <row r="14" spans="2:23" s="41" customFormat="1" ht="25" customHeight="1" x14ac:dyDescent="0.35">
      <c r="B14" s="36" t="s">
        <v>3</v>
      </c>
      <c r="C14" s="126" t="s">
        <v>19</v>
      </c>
      <c r="D14" s="127"/>
      <c r="E14" s="127"/>
      <c r="F14" s="128"/>
      <c r="G14" s="40"/>
      <c r="J14" s="36" t="s">
        <v>3</v>
      </c>
      <c r="K14" s="126" t="s">
        <v>19</v>
      </c>
      <c r="L14" s="127"/>
      <c r="M14" s="127"/>
      <c r="N14" s="128"/>
      <c r="O14" s="40"/>
      <c r="R14" s="36" t="s">
        <v>3</v>
      </c>
      <c r="S14" s="126" t="s">
        <v>19</v>
      </c>
      <c r="T14" s="127"/>
      <c r="U14" s="127"/>
      <c r="V14" s="128"/>
      <c r="W14" s="40"/>
    </row>
    <row r="15" spans="2:23" s="41" customFormat="1" ht="7" customHeight="1" x14ac:dyDescent="0.35">
      <c r="B15" s="42"/>
      <c r="D15" s="34"/>
      <c r="J15" s="42"/>
      <c r="L15" s="34"/>
      <c r="R15" s="42"/>
      <c r="T15" s="34"/>
    </row>
    <row r="16" spans="2:23" s="41" customFormat="1" ht="25" customHeight="1" x14ac:dyDescent="0.35">
      <c r="B16" s="36" t="s">
        <v>27</v>
      </c>
      <c r="C16" s="37"/>
      <c r="D16" s="37" t="s">
        <v>28</v>
      </c>
      <c r="E16" s="38"/>
      <c r="F16" s="39" t="s">
        <v>9</v>
      </c>
      <c r="G16" s="40">
        <f t="shared" ref="G16:G24" si="1">+E16*C16</f>
        <v>0</v>
      </c>
      <c r="J16" s="36" t="s">
        <v>27</v>
      </c>
      <c r="K16" s="37"/>
      <c r="L16" s="37" t="s">
        <v>28</v>
      </c>
      <c r="M16" s="38"/>
      <c r="N16" s="39" t="s">
        <v>9</v>
      </c>
      <c r="O16" s="40">
        <f t="shared" ref="O16:O17" si="2">+M16*K16</f>
        <v>0</v>
      </c>
      <c r="R16" s="36" t="s">
        <v>27</v>
      </c>
      <c r="S16" s="37"/>
      <c r="T16" s="37" t="s">
        <v>28</v>
      </c>
      <c r="U16" s="38"/>
      <c r="V16" s="39" t="s">
        <v>9</v>
      </c>
      <c r="W16" s="40">
        <f t="shared" ref="W16:W17" si="3">+U16*S16</f>
        <v>0</v>
      </c>
    </row>
    <row r="17" spans="2:23" s="41" customFormat="1" ht="25" customHeight="1" x14ac:dyDescent="0.35">
      <c r="B17" s="36" t="s">
        <v>24</v>
      </c>
      <c r="C17" s="37"/>
      <c r="D17" s="37" t="s">
        <v>28</v>
      </c>
      <c r="E17" s="38"/>
      <c r="F17" s="39" t="s">
        <v>7</v>
      </c>
      <c r="G17" s="40">
        <f t="shared" si="1"/>
        <v>0</v>
      </c>
      <c r="J17" s="36" t="s">
        <v>24</v>
      </c>
      <c r="K17" s="37"/>
      <c r="L17" s="37" t="s">
        <v>28</v>
      </c>
      <c r="M17" s="38"/>
      <c r="N17" s="39" t="s">
        <v>7</v>
      </c>
      <c r="O17" s="40">
        <f t="shared" si="2"/>
        <v>0</v>
      </c>
      <c r="R17" s="36" t="s">
        <v>24</v>
      </c>
      <c r="S17" s="37"/>
      <c r="T17" s="37" t="s">
        <v>28</v>
      </c>
      <c r="U17" s="38"/>
      <c r="V17" s="39" t="s">
        <v>7</v>
      </c>
      <c r="W17" s="40">
        <f t="shared" si="3"/>
        <v>0</v>
      </c>
    </row>
    <row r="18" spans="2:23" s="41" customFormat="1" ht="7" customHeight="1" x14ac:dyDescent="0.35">
      <c r="B18" s="42"/>
      <c r="D18" s="34"/>
      <c r="J18" s="42"/>
      <c r="L18" s="34"/>
      <c r="R18" s="42"/>
      <c r="T18" s="34"/>
    </row>
    <row r="19" spans="2:23" s="41" customFormat="1" ht="25" customHeight="1" x14ac:dyDescent="0.35">
      <c r="B19" s="36" t="s">
        <v>4</v>
      </c>
      <c r="C19" s="37"/>
      <c r="D19" s="37" t="s">
        <v>28</v>
      </c>
      <c r="E19" s="38"/>
      <c r="F19" s="39" t="s">
        <v>10</v>
      </c>
      <c r="G19" s="40">
        <f t="shared" si="1"/>
        <v>0</v>
      </c>
      <c r="J19" s="36" t="s">
        <v>4</v>
      </c>
      <c r="K19" s="37"/>
      <c r="L19" s="37" t="s">
        <v>28</v>
      </c>
      <c r="M19" s="38"/>
      <c r="N19" s="39" t="s">
        <v>10</v>
      </c>
      <c r="O19" s="40">
        <f>+M19*K19</f>
        <v>0</v>
      </c>
      <c r="R19" s="36" t="s">
        <v>4</v>
      </c>
      <c r="S19" s="37"/>
      <c r="T19" s="37" t="s">
        <v>28</v>
      </c>
      <c r="U19" s="38"/>
      <c r="V19" s="39" t="s">
        <v>10</v>
      </c>
      <c r="W19" s="40">
        <f t="shared" ref="W19:W21" si="4">+U19*S19</f>
        <v>0</v>
      </c>
    </row>
    <row r="20" spans="2:23" s="41" customFormat="1" ht="7" customHeight="1" x14ac:dyDescent="0.35">
      <c r="B20" s="42"/>
      <c r="D20" s="34"/>
      <c r="J20" s="42"/>
      <c r="L20" s="34"/>
      <c r="R20" s="42"/>
      <c r="T20" s="34"/>
      <c r="W20" s="41">
        <f t="shared" si="4"/>
        <v>0</v>
      </c>
    </row>
    <row r="21" spans="2:23" s="41" customFormat="1" ht="25" customHeight="1" x14ac:dyDescent="0.35">
      <c r="B21" s="36" t="s">
        <v>5</v>
      </c>
      <c r="C21" s="37"/>
      <c r="D21" s="37" t="s">
        <v>28</v>
      </c>
      <c r="E21" s="38"/>
      <c r="F21" s="39" t="s">
        <v>11</v>
      </c>
      <c r="G21" s="40">
        <f t="shared" si="1"/>
        <v>0</v>
      </c>
      <c r="J21" s="36" t="s">
        <v>5</v>
      </c>
      <c r="K21" s="37"/>
      <c r="L21" s="37" t="s">
        <v>28</v>
      </c>
      <c r="M21" s="38"/>
      <c r="N21" s="39" t="s">
        <v>11</v>
      </c>
      <c r="O21" s="40">
        <f>+M21*K21</f>
        <v>0</v>
      </c>
      <c r="R21" s="36" t="s">
        <v>5</v>
      </c>
      <c r="S21" s="37"/>
      <c r="T21" s="37" t="s">
        <v>28</v>
      </c>
      <c r="U21" s="38"/>
      <c r="V21" s="39" t="s">
        <v>11</v>
      </c>
      <c r="W21" s="40">
        <f t="shared" si="4"/>
        <v>0</v>
      </c>
    </row>
    <row r="22" spans="2:23" s="41" customFormat="1" ht="6.75" customHeight="1" x14ac:dyDescent="0.35">
      <c r="B22" s="42"/>
      <c r="D22" s="34"/>
      <c r="J22" s="42"/>
      <c r="L22" s="34"/>
      <c r="R22" s="42"/>
      <c r="T22" s="34"/>
    </row>
    <row r="23" spans="2:23" s="41" customFormat="1" ht="35.25" customHeight="1" x14ac:dyDescent="0.35">
      <c r="B23" s="36" t="s">
        <v>6</v>
      </c>
      <c r="C23" s="37"/>
      <c r="D23" s="37" t="s">
        <v>28</v>
      </c>
      <c r="E23" s="38"/>
      <c r="F23" s="46" t="s">
        <v>12</v>
      </c>
      <c r="G23" s="40">
        <f t="shared" si="1"/>
        <v>0</v>
      </c>
      <c r="J23" s="36" t="s">
        <v>6</v>
      </c>
      <c r="K23" s="37"/>
      <c r="L23" s="37" t="s">
        <v>28</v>
      </c>
      <c r="M23" s="38"/>
      <c r="N23" s="46" t="s">
        <v>12</v>
      </c>
      <c r="O23" s="40">
        <f>+M23*K23</f>
        <v>0</v>
      </c>
      <c r="R23" s="36" t="s">
        <v>6</v>
      </c>
      <c r="S23" s="37"/>
      <c r="T23" s="37" t="s">
        <v>28</v>
      </c>
      <c r="U23" s="38"/>
      <c r="V23" s="46" t="s">
        <v>12</v>
      </c>
      <c r="W23" s="40">
        <f t="shared" ref="W23:W24" si="5">+U23*S23</f>
        <v>0</v>
      </c>
    </row>
    <row r="24" spans="2:23" s="41" customFormat="1" ht="25" customHeight="1" x14ac:dyDescent="0.35">
      <c r="B24" s="36" t="s">
        <v>18</v>
      </c>
      <c r="C24" s="37"/>
      <c r="D24" s="37" t="s">
        <v>28</v>
      </c>
      <c r="E24" s="38"/>
      <c r="F24" s="46" t="s">
        <v>13</v>
      </c>
      <c r="G24" s="40">
        <f t="shared" si="1"/>
        <v>0</v>
      </c>
      <c r="J24" s="36" t="s">
        <v>18</v>
      </c>
      <c r="K24" s="37"/>
      <c r="L24" s="37" t="s">
        <v>28</v>
      </c>
      <c r="M24" s="38"/>
      <c r="N24" s="46" t="s">
        <v>13</v>
      </c>
      <c r="O24" s="40">
        <f>+M24*K24</f>
        <v>0</v>
      </c>
      <c r="R24" s="36" t="s">
        <v>18</v>
      </c>
      <c r="S24" s="37"/>
      <c r="T24" s="37" t="s">
        <v>28</v>
      </c>
      <c r="U24" s="38"/>
      <c r="V24" s="46" t="s">
        <v>13</v>
      </c>
      <c r="W24" s="40">
        <f t="shared" si="5"/>
        <v>0</v>
      </c>
    </row>
    <row r="25" spans="2:23" s="41" customFormat="1" ht="7" customHeight="1" x14ac:dyDescent="0.35">
      <c r="B25" s="42"/>
      <c r="D25" s="34"/>
      <c r="J25" s="42"/>
      <c r="L25" s="34"/>
      <c r="R25" s="42"/>
      <c r="T25" s="34"/>
    </row>
    <row r="26" spans="2:23" s="41" customFormat="1" ht="25" customHeight="1" x14ac:dyDescent="0.35">
      <c r="B26" s="36" t="s">
        <v>14</v>
      </c>
      <c r="C26" s="126" t="s">
        <v>17</v>
      </c>
      <c r="D26" s="127"/>
      <c r="E26" s="127"/>
      <c r="F26" s="128"/>
      <c r="G26" s="40"/>
      <c r="J26" s="36" t="s">
        <v>14</v>
      </c>
      <c r="K26" s="126" t="s">
        <v>17</v>
      </c>
      <c r="L26" s="127"/>
      <c r="M26" s="127"/>
      <c r="N26" s="128"/>
      <c r="O26" s="40"/>
      <c r="R26" s="36" t="s">
        <v>14</v>
      </c>
      <c r="S26" s="126" t="s">
        <v>17</v>
      </c>
      <c r="T26" s="127"/>
      <c r="U26" s="127"/>
      <c r="V26" s="128"/>
      <c r="W26" s="40"/>
    </row>
    <row r="27" spans="2:23" ht="7.5" customHeight="1" x14ac:dyDescent="0.4">
      <c r="D27" s="47"/>
      <c r="L27" s="47"/>
      <c r="T27" s="47"/>
    </row>
    <row r="28" spans="2:23" ht="30" customHeight="1" x14ac:dyDescent="0.4">
      <c r="C28" s="129" t="s">
        <v>223</v>
      </c>
      <c r="D28" s="130"/>
      <c r="E28" s="130"/>
      <c r="F28" s="131"/>
      <c r="G28" s="8">
        <v>195</v>
      </c>
      <c r="K28" s="129" t="s">
        <v>223</v>
      </c>
      <c r="L28" s="130"/>
      <c r="M28" s="130"/>
      <c r="N28" s="131"/>
      <c r="O28" s="8">
        <v>170</v>
      </c>
      <c r="S28" s="129" t="s">
        <v>223</v>
      </c>
      <c r="T28" s="130"/>
      <c r="U28" s="130"/>
      <c r="V28" s="131"/>
      <c r="W28" s="8">
        <v>380</v>
      </c>
    </row>
    <row r="29" spans="2:23" ht="30" customHeight="1" x14ac:dyDescent="0.4">
      <c r="C29" s="126" t="s">
        <v>254</v>
      </c>
      <c r="D29" s="127"/>
      <c r="E29" s="127"/>
      <c r="F29" s="128"/>
      <c r="G29" s="48">
        <f>SUM(G11:G26)</f>
        <v>0</v>
      </c>
      <c r="K29" s="126" t="s">
        <v>254</v>
      </c>
      <c r="L29" s="127"/>
      <c r="M29" s="127"/>
      <c r="N29" s="128"/>
      <c r="O29" s="48">
        <f>SUM(O11:O26)</f>
        <v>0</v>
      </c>
      <c r="S29" s="126" t="s">
        <v>254</v>
      </c>
      <c r="T29" s="127"/>
      <c r="U29" s="127"/>
      <c r="V29" s="128"/>
      <c r="W29" s="48">
        <f>SUM(W11:W26)</f>
        <v>0</v>
      </c>
    </row>
    <row r="31" spans="2:23" x14ac:dyDescent="0.4">
      <c r="B31" s="33" t="s">
        <v>232</v>
      </c>
      <c r="J31" s="33" t="s">
        <v>233</v>
      </c>
      <c r="L31" s="34"/>
      <c r="R31" s="33" t="s">
        <v>234</v>
      </c>
      <c r="T31" s="34"/>
    </row>
    <row r="32" spans="2:23" x14ac:dyDescent="0.4">
      <c r="B32" s="32" t="s">
        <v>76</v>
      </c>
      <c r="J32" s="32" t="s">
        <v>78</v>
      </c>
      <c r="L32" s="34"/>
      <c r="R32" s="32" t="s">
        <v>83</v>
      </c>
      <c r="T32" s="34"/>
    </row>
    <row r="33" spans="2:23" x14ac:dyDescent="0.4">
      <c r="B33" s="32" t="s">
        <v>22</v>
      </c>
      <c r="J33" s="32" t="s">
        <v>22</v>
      </c>
      <c r="L33" s="34"/>
      <c r="R33" s="32" t="s">
        <v>22</v>
      </c>
      <c r="T33" s="34"/>
    </row>
    <row r="34" spans="2:23" x14ac:dyDescent="0.4">
      <c r="B34" s="32" t="s">
        <v>23</v>
      </c>
      <c r="J34" s="32" t="s">
        <v>79</v>
      </c>
      <c r="L34" s="34"/>
      <c r="R34" s="32" t="s">
        <v>79</v>
      </c>
      <c r="T34" s="34"/>
    </row>
    <row r="35" spans="2:23" x14ac:dyDescent="0.4">
      <c r="B35" s="32" t="s">
        <v>25</v>
      </c>
      <c r="J35" s="32" t="s">
        <v>25</v>
      </c>
      <c r="L35" s="34"/>
      <c r="R35" s="32" t="s">
        <v>25</v>
      </c>
      <c r="T35" s="34"/>
    </row>
    <row r="36" spans="2:23" x14ac:dyDescent="0.4">
      <c r="B36" s="32" t="s">
        <v>77</v>
      </c>
      <c r="J36" s="32" t="s">
        <v>77</v>
      </c>
      <c r="L36" s="34"/>
      <c r="R36" s="32" t="s">
        <v>26</v>
      </c>
      <c r="T36" s="34"/>
    </row>
    <row r="37" spans="2:23" x14ac:dyDescent="0.4">
      <c r="L37" s="34"/>
      <c r="T37" s="34"/>
    </row>
    <row r="38" spans="2:23" ht="30" customHeight="1" x14ac:dyDescent="0.4">
      <c r="B38" s="136" t="s">
        <v>20</v>
      </c>
      <c r="C38" s="136"/>
      <c r="D38" s="136" t="s">
        <v>15</v>
      </c>
      <c r="E38" s="136"/>
      <c r="F38" s="136"/>
      <c r="G38" s="35" t="s">
        <v>16</v>
      </c>
      <c r="J38" s="136" t="s">
        <v>20</v>
      </c>
      <c r="K38" s="136"/>
      <c r="L38" s="136" t="s">
        <v>15</v>
      </c>
      <c r="M38" s="136"/>
      <c r="N38" s="136"/>
      <c r="O38" s="35" t="s">
        <v>16</v>
      </c>
      <c r="R38" s="136" t="s">
        <v>20</v>
      </c>
      <c r="S38" s="136"/>
      <c r="T38" s="136" t="s">
        <v>15</v>
      </c>
      <c r="U38" s="136"/>
      <c r="V38" s="136"/>
      <c r="W38" s="35" t="s">
        <v>16</v>
      </c>
    </row>
    <row r="39" spans="2:23" ht="26.25" customHeight="1" x14ac:dyDescent="0.4">
      <c r="B39" s="36" t="s">
        <v>1</v>
      </c>
      <c r="C39" s="37"/>
      <c r="D39" s="37" t="s">
        <v>28</v>
      </c>
      <c r="E39" s="38"/>
      <c r="F39" s="39" t="s">
        <v>9</v>
      </c>
      <c r="G39" s="40">
        <f t="shared" ref="G39:G40" si="6">+E39*C39</f>
        <v>0</v>
      </c>
      <c r="J39" s="36" t="s">
        <v>1</v>
      </c>
      <c r="K39" s="37"/>
      <c r="L39" s="37" t="s">
        <v>28</v>
      </c>
      <c r="M39" s="38"/>
      <c r="N39" s="39" t="s">
        <v>9</v>
      </c>
      <c r="O39" s="40">
        <f t="shared" ref="O39:O40" si="7">+M39*K39</f>
        <v>0</v>
      </c>
      <c r="R39" s="36" t="s">
        <v>1</v>
      </c>
      <c r="S39" s="37"/>
      <c r="T39" s="37" t="s">
        <v>28</v>
      </c>
      <c r="U39" s="38"/>
      <c r="V39" s="39" t="s">
        <v>9</v>
      </c>
      <c r="W39" s="40">
        <f t="shared" ref="W39:W40" si="8">+U39*S39</f>
        <v>0</v>
      </c>
    </row>
    <row r="40" spans="2:23" ht="26.25" customHeight="1" x14ac:dyDescent="0.4">
      <c r="B40" s="36" t="s">
        <v>2</v>
      </c>
      <c r="C40" s="37"/>
      <c r="D40" s="37" t="s">
        <v>28</v>
      </c>
      <c r="E40" s="38"/>
      <c r="F40" s="39" t="s">
        <v>8</v>
      </c>
      <c r="G40" s="40">
        <f t="shared" si="6"/>
        <v>0</v>
      </c>
      <c r="J40" s="36" t="s">
        <v>2</v>
      </c>
      <c r="K40" s="37"/>
      <c r="L40" s="37" t="s">
        <v>28</v>
      </c>
      <c r="M40" s="38"/>
      <c r="N40" s="39" t="s">
        <v>8</v>
      </c>
      <c r="O40" s="40">
        <f t="shared" si="7"/>
        <v>0</v>
      </c>
      <c r="R40" s="36" t="s">
        <v>2</v>
      </c>
      <c r="S40" s="37"/>
      <c r="T40" s="37" t="s">
        <v>28</v>
      </c>
      <c r="U40" s="38"/>
      <c r="V40" s="39" t="s">
        <v>8</v>
      </c>
      <c r="W40" s="40">
        <f t="shared" si="8"/>
        <v>0</v>
      </c>
    </row>
    <row r="41" spans="2:23" ht="11.25" customHeight="1" x14ac:dyDescent="0.4">
      <c r="B41" s="42"/>
      <c r="C41" s="41"/>
      <c r="E41" s="41"/>
      <c r="F41" s="41"/>
      <c r="G41" s="41"/>
      <c r="J41" s="42"/>
      <c r="K41" s="41"/>
      <c r="L41" s="34"/>
      <c r="M41" s="41"/>
      <c r="N41" s="41"/>
      <c r="O41" s="41"/>
      <c r="R41" s="42"/>
      <c r="S41" s="41"/>
      <c r="T41" s="34"/>
      <c r="U41" s="41"/>
      <c r="V41" s="41"/>
      <c r="W41" s="41"/>
    </row>
    <row r="42" spans="2:23" ht="26.25" customHeight="1" x14ac:dyDescent="0.4">
      <c r="B42" s="36" t="s">
        <v>3</v>
      </c>
      <c r="C42" s="126" t="s">
        <v>19</v>
      </c>
      <c r="D42" s="127"/>
      <c r="E42" s="127"/>
      <c r="F42" s="128"/>
      <c r="G42" s="40"/>
      <c r="J42" s="36" t="s">
        <v>3</v>
      </c>
      <c r="K42" s="126" t="s">
        <v>19</v>
      </c>
      <c r="L42" s="127"/>
      <c r="M42" s="127"/>
      <c r="N42" s="128"/>
      <c r="O42" s="40"/>
      <c r="R42" s="36" t="s">
        <v>3</v>
      </c>
      <c r="S42" s="126" t="s">
        <v>19</v>
      </c>
      <c r="T42" s="127"/>
      <c r="U42" s="127"/>
      <c r="V42" s="128"/>
      <c r="W42" s="40"/>
    </row>
    <row r="43" spans="2:23" ht="11.25" customHeight="1" x14ac:dyDescent="0.4">
      <c r="B43" s="42"/>
      <c r="C43" s="41"/>
      <c r="E43" s="41"/>
      <c r="F43" s="41"/>
      <c r="G43" s="41"/>
      <c r="J43" s="42"/>
      <c r="K43" s="41"/>
      <c r="L43" s="34"/>
      <c r="M43" s="41"/>
      <c r="N43" s="41"/>
      <c r="O43" s="41"/>
      <c r="R43" s="42"/>
      <c r="S43" s="41"/>
      <c r="T43" s="34"/>
      <c r="U43" s="41"/>
      <c r="V43" s="41"/>
      <c r="W43" s="41"/>
    </row>
    <row r="44" spans="2:23" ht="26.25" customHeight="1" x14ac:dyDescent="0.4">
      <c r="B44" s="36" t="s">
        <v>27</v>
      </c>
      <c r="C44" s="37"/>
      <c r="D44" s="37" t="s">
        <v>28</v>
      </c>
      <c r="E44" s="38"/>
      <c r="F44" s="39" t="s">
        <v>9</v>
      </c>
      <c r="G44" s="40">
        <f t="shared" ref="G44:G45" si="9">+E44*C44</f>
        <v>0</v>
      </c>
      <c r="J44" s="36" t="s">
        <v>27</v>
      </c>
      <c r="K44" s="37"/>
      <c r="L44" s="37" t="s">
        <v>28</v>
      </c>
      <c r="M44" s="38"/>
      <c r="N44" s="39" t="s">
        <v>9</v>
      </c>
      <c r="O44" s="40">
        <f t="shared" ref="O44:O45" si="10">+M44*K44</f>
        <v>0</v>
      </c>
      <c r="R44" s="36" t="s">
        <v>27</v>
      </c>
      <c r="S44" s="37"/>
      <c r="T44" s="37" t="s">
        <v>28</v>
      </c>
      <c r="U44" s="38"/>
      <c r="V44" s="39" t="s">
        <v>9</v>
      </c>
      <c r="W44" s="40">
        <f t="shared" ref="W44:W45" si="11">+U44*S44</f>
        <v>0</v>
      </c>
    </row>
    <row r="45" spans="2:23" ht="26.25" customHeight="1" x14ac:dyDescent="0.4">
      <c r="B45" s="36" t="s">
        <v>24</v>
      </c>
      <c r="C45" s="37"/>
      <c r="D45" s="37" t="s">
        <v>28</v>
      </c>
      <c r="E45" s="38"/>
      <c r="F45" s="39" t="s">
        <v>7</v>
      </c>
      <c r="G45" s="40">
        <f t="shared" si="9"/>
        <v>0</v>
      </c>
      <c r="J45" s="36" t="s">
        <v>24</v>
      </c>
      <c r="K45" s="37"/>
      <c r="L45" s="37" t="s">
        <v>28</v>
      </c>
      <c r="M45" s="38"/>
      <c r="N45" s="39" t="s">
        <v>7</v>
      </c>
      <c r="O45" s="40">
        <f t="shared" si="10"/>
        <v>0</v>
      </c>
      <c r="R45" s="36" t="s">
        <v>24</v>
      </c>
      <c r="S45" s="37"/>
      <c r="T45" s="37" t="s">
        <v>28</v>
      </c>
      <c r="U45" s="38"/>
      <c r="V45" s="39" t="s">
        <v>7</v>
      </c>
      <c r="W45" s="40">
        <f t="shared" si="11"/>
        <v>0</v>
      </c>
    </row>
    <row r="46" spans="2:23" ht="11.25" customHeight="1" x14ac:dyDescent="0.4">
      <c r="B46" s="42"/>
      <c r="C46" s="41"/>
      <c r="E46" s="41"/>
      <c r="F46" s="41"/>
      <c r="G46" s="41"/>
      <c r="J46" s="42"/>
      <c r="K46" s="41"/>
      <c r="L46" s="34"/>
      <c r="M46" s="41"/>
      <c r="N46" s="41"/>
      <c r="O46" s="41"/>
      <c r="R46" s="42"/>
      <c r="S46" s="41"/>
      <c r="T46" s="34"/>
      <c r="U46" s="41"/>
      <c r="V46" s="41"/>
      <c r="W46" s="41"/>
    </row>
    <row r="47" spans="2:23" ht="26.25" customHeight="1" x14ac:dyDescent="0.4">
      <c r="B47" s="36" t="s">
        <v>4</v>
      </c>
      <c r="C47" s="37"/>
      <c r="D47" s="37" t="s">
        <v>28</v>
      </c>
      <c r="E47" s="38"/>
      <c r="F47" s="39" t="s">
        <v>10</v>
      </c>
      <c r="G47" s="40">
        <f t="shared" ref="G47" si="12">+E47*C47</f>
        <v>0</v>
      </c>
      <c r="J47" s="36" t="s">
        <v>4</v>
      </c>
      <c r="K47" s="37"/>
      <c r="L47" s="37" t="s">
        <v>28</v>
      </c>
      <c r="M47" s="38"/>
      <c r="N47" s="39" t="s">
        <v>10</v>
      </c>
      <c r="O47" s="40">
        <f t="shared" ref="O47" si="13">+M47*K47</f>
        <v>0</v>
      </c>
      <c r="R47" s="36" t="s">
        <v>4</v>
      </c>
      <c r="S47" s="37"/>
      <c r="T47" s="37" t="s">
        <v>28</v>
      </c>
      <c r="U47" s="38"/>
      <c r="V47" s="39" t="s">
        <v>10</v>
      </c>
      <c r="W47" s="40">
        <f t="shared" ref="W47" si="14">+U47*S47</f>
        <v>0</v>
      </c>
    </row>
    <row r="48" spans="2:23" ht="11.25" customHeight="1" x14ac:dyDescent="0.4">
      <c r="B48" s="42"/>
      <c r="C48" s="41"/>
      <c r="E48" s="41"/>
      <c r="F48" s="41"/>
      <c r="G48" s="41"/>
      <c r="J48" s="42"/>
      <c r="K48" s="41"/>
      <c r="L48" s="34"/>
      <c r="M48" s="41"/>
      <c r="N48" s="41"/>
      <c r="O48" s="41"/>
      <c r="R48" s="42"/>
      <c r="S48" s="41"/>
      <c r="T48" s="34"/>
      <c r="U48" s="41"/>
      <c r="V48" s="41"/>
      <c r="W48" s="41"/>
    </row>
    <row r="49" spans="2:23" ht="26.25" customHeight="1" x14ac:dyDescent="0.4">
      <c r="B49" s="36" t="s">
        <v>5</v>
      </c>
      <c r="C49" s="37"/>
      <c r="D49" s="37" t="s">
        <v>28</v>
      </c>
      <c r="E49" s="38"/>
      <c r="F49" s="39" t="s">
        <v>11</v>
      </c>
      <c r="G49" s="40">
        <f t="shared" ref="G49" si="15">+E49*C49</f>
        <v>0</v>
      </c>
      <c r="J49" s="36" t="s">
        <v>5</v>
      </c>
      <c r="K49" s="37"/>
      <c r="L49" s="37" t="s">
        <v>28</v>
      </c>
      <c r="M49" s="38"/>
      <c r="N49" s="39" t="s">
        <v>11</v>
      </c>
      <c r="O49" s="40">
        <f t="shared" ref="O49" si="16">+M49*K49</f>
        <v>0</v>
      </c>
      <c r="R49" s="36" t="s">
        <v>5</v>
      </c>
      <c r="S49" s="37"/>
      <c r="T49" s="37" t="s">
        <v>28</v>
      </c>
      <c r="U49" s="38"/>
      <c r="V49" s="39" t="s">
        <v>11</v>
      </c>
      <c r="W49" s="40">
        <f t="shared" ref="W49" si="17">+U49*S49</f>
        <v>0</v>
      </c>
    </row>
    <row r="50" spans="2:23" ht="11.25" customHeight="1" x14ac:dyDescent="0.4">
      <c r="B50" s="42"/>
      <c r="C50" s="41"/>
      <c r="E50" s="41"/>
      <c r="F50" s="41"/>
      <c r="G50" s="41"/>
      <c r="J50" s="42"/>
      <c r="K50" s="41"/>
      <c r="L50" s="34"/>
      <c r="M50" s="38"/>
      <c r="N50" s="41"/>
      <c r="O50" s="41"/>
      <c r="R50" s="42"/>
      <c r="S50" s="41"/>
      <c r="T50" s="34"/>
      <c r="U50" s="41"/>
      <c r="V50" s="41"/>
      <c r="W50" s="41"/>
    </row>
    <row r="51" spans="2:23" ht="26.25" customHeight="1" x14ac:dyDescent="0.4">
      <c r="B51" s="36" t="s">
        <v>6</v>
      </c>
      <c r="C51" s="37"/>
      <c r="D51" s="37" t="s">
        <v>28</v>
      </c>
      <c r="E51" s="38"/>
      <c r="F51" s="46" t="s">
        <v>12</v>
      </c>
      <c r="G51" s="40">
        <f t="shared" ref="G51:G52" si="18">+E51*C51</f>
        <v>0</v>
      </c>
      <c r="J51" s="36" t="s">
        <v>6</v>
      </c>
      <c r="K51" s="37"/>
      <c r="L51" s="37" t="s">
        <v>28</v>
      </c>
      <c r="M51" s="47"/>
      <c r="N51" s="46" t="s">
        <v>12</v>
      </c>
      <c r="O51" s="40">
        <f t="shared" ref="O51:O52" si="19">+M51*K51</f>
        <v>0</v>
      </c>
      <c r="R51" s="36" t="s">
        <v>6</v>
      </c>
      <c r="S51" s="37"/>
      <c r="T51" s="37" t="s">
        <v>28</v>
      </c>
      <c r="U51" s="38"/>
      <c r="V51" s="46" t="s">
        <v>12</v>
      </c>
      <c r="W51" s="40">
        <f t="shared" ref="W51:W52" si="20">+U51*S51</f>
        <v>0</v>
      </c>
    </row>
    <row r="52" spans="2:23" ht="26.25" customHeight="1" x14ac:dyDescent="0.4">
      <c r="B52" s="36" t="s">
        <v>18</v>
      </c>
      <c r="C52" s="37"/>
      <c r="D52" s="37" t="s">
        <v>28</v>
      </c>
      <c r="E52" s="38"/>
      <c r="F52" s="46" t="s">
        <v>13</v>
      </c>
      <c r="G52" s="40">
        <f t="shared" si="18"/>
        <v>0</v>
      </c>
      <c r="J52" s="36" t="s">
        <v>18</v>
      </c>
      <c r="K52" s="37"/>
      <c r="L52" s="37" t="s">
        <v>28</v>
      </c>
      <c r="M52" s="38"/>
      <c r="N52" s="46" t="s">
        <v>13</v>
      </c>
      <c r="O52" s="40">
        <f t="shared" si="19"/>
        <v>0</v>
      </c>
      <c r="R52" s="36" t="s">
        <v>18</v>
      </c>
      <c r="S52" s="37"/>
      <c r="T52" s="37" t="s">
        <v>28</v>
      </c>
      <c r="U52" s="38"/>
      <c r="V52" s="46" t="s">
        <v>13</v>
      </c>
      <c r="W52" s="40">
        <f t="shared" si="20"/>
        <v>0</v>
      </c>
    </row>
    <row r="53" spans="2:23" ht="11.25" customHeight="1" x14ac:dyDescent="0.4">
      <c r="B53" s="42"/>
      <c r="C53" s="41"/>
      <c r="E53" s="41"/>
      <c r="F53" s="41"/>
      <c r="G53" s="41"/>
      <c r="J53" s="42"/>
      <c r="K53" s="41"/>
      <c r="L53" s="34"/>
      <c r="M53" s="41"/>
      <c r="N53" s="41"/>
      <c r="O53" s="41"/>
      <c r="R53" s="42"/>
      <c r="S53" s="41"/>
      <c r="T53" s="34"/>
      <c r="U53" s="41"/>
      <c r="V53" s="41"/>
      <c r="W53" s="41"/>
    </row>
    <row r="54" spans="2:23" ht="26.25" customHeight="1" x14ac:dyDescent="0.4">
      <c r="B54" s="36" t="s">
        <v>14</v>
      </c>
      <c r="C54" s="126" t="s">
        <v>17</v>
      </c>
      <c r="D54" s="127"/>
      <c r="E54" s="127"/>
      <c r="F54" s="128"/>
      <c r="G54" s="40"/>
      <c r="J54" s="36" t="s">
        <v>14</v>
      </c>
      <c r="K54" s="126" t="s">
        <v>17</v>
      </c>
      <c r="L54" s="127"/>
      <c r="M54" s="127"/>
      <c r="N54" s="128"/>
      <c r="O54" s="40"/>
      <c r="R54" s="36" t="s">
        <v>14</v>
      </c>
      <c r="S54" s="126" t="s">
        <v>17</v>
      </c>
      <c r="T54" s="127"/>
      <c r="U54" s="127"/>
      <c r="V54" s="128"/>
      <c r="W54" s="40"/>
    </row>
    <row r="55" spans="2:23" x14ac:dyDescent="0.4">
      <c r="D55" s="47"/>
      <c r="L55" s="47"/>
      <c r="R55" s="49"/>
      <c r="T55" s="47"/>
    </row>
    <row r="56" spans="2:23" ht="26.25" customHeight="1" x14ac:dyDescent="0.4">
      <c r="C56" s="129" t="s">
        <v>223</v>
      </c>
      <c r="D56" s="130"/>
      <c r="E56" s="130"/>
      <c r="F56" s="131"/>
      <c r="G56" s="8">
        <v>1050</v>
      </c>
      <c r="K56" s="129" t="s">
        <v>223</v>
      </c>
      <c r="L56" s="130"/>
      <c r="M56" s="130"/>
      <c r="N56" s="131"/>
      <c r="O56" s="8">
        <v>740</v>
      </c>
      <c r="S56" s="129" t="s">
        <v>223</v>
      </c>
      <c r="T56" s="130"/>
      <c r="U56" s="130"/>
      <c r="V56" s="131"/>
      <c r="W56" s="8">
        <v>260</v>
      </c>
    </row>
    <row r="57" spans="2:23" ht="29.25" customHeight="1" x14ac:dyDescent="0.4">
      <c r="C57" s="126" t="s">
        <v>254</v>
      </c>
      <c r="D57" s="127"/>
      <c r="E57" s="127"/>
      <c r="F57" s="128"/>
      <c r="G57" s="48">
        <f>SUM(G39:G54)</f>
        <v>0</v>
      </c>
      <c r="K57" s="126" t="s">
        <v>254</v>
      </c>
      <c r="L57" s="127"/>
      <c r="M57" s="127"/>
      <c r="N57" s="128"/>
      <c r="O57" s="48">
        <f>SUM(O39:O54)</f>
        <v>0</v>
      </c>
      <c r="S57" s="126" t="s">
        <v>254</v>
      </c>
      <c r="T57" s="127"/>
      <c r="U57" s="127"/>
      <c r="V57" s="128"/>
      <c r="W57" s="48">
        <f>SUM(W39:W54)</f>
        <v>0</v>
      </c>
    </row>
    <row r="59" spans="2:23" x14ac:dyDescent="0.4">
      <c r="B59" s="33" t="s">
        <v>279</v>
      </c>
      <c r="J59" s="33" t="s">
        <v>235</v>
      </c>
      <c r="L59" s="34"/>
      <c r="R59" s="33" t="s">
        <v>236</v>
      </c>
      <c r="T59" s="34"/>
    </row>
    <row r="60" spans="2:23" x14ac:dyDescent="0.4">
      <c r="B60" s="32" t="s">
        <v>84</v>
      </c>
      <c r="J60" s="32" t="s">
        <v>189</v>
      </c>
      <c r="L60" s="34"/>
      <c r="R60" s="32" t="s">
        <v>82</v>
      </c>
      <c r="T60" s="34"/>
    </row>
    <row r="61" spans="2:23" x14ac:dyDescent="0.4">
      <c r="B61" s="32" t="s">
        <v>22</v>
      </c>
      <c r="J61" s="50" t="s">
        <v>190</v>
      </c>
      <c r="L61" s="34"/>
      <c r="R61" s="32" t="s">
        <v>22</v>
      </c>
      <c r="T61" s="34"/>
    </row>
    <row r="62" spans="2:23" x14ac:dyDescent="0.4">
      <c r="B62" s="32" t="s">
        <v>79</v>
      </c>
      <c r="J62" s="32" t="s">
        <v>23</v>
      </c>
      <c r="L62" s="34"/>
      <c r="R62" s="32" t="s">
        <v>79</v>
      </c>
      <c r="T62" s="34"/>
    </row>
    <row r="63" spans="2:23" x14ac:dyDescent="0.4">
      <c r="B63" s="32" t="s">
        <v>25</v>
      </c>
      <c r="J63" s="32" t="s">
        <v>191</v>
      </c>
      <c r="L63" s="34"/>
      <c r="R63" s="32" t="s">
        <v>25</v>
      </c>
      <c r="T63" s="34"/>
    </row>
    <row r="64" spans="2:23" x14ac:dyDescent="0.4">
      <c r="B64" s="32" t="s">
        <v>26</v>
      </c>
      <c r="J64" s="32" t="s">
        <v>192</v>
      </c>
      <c r="L64" s="34"/>
      <c r="R64" s="32" t="s">
        <v>81</v>
      </c>
      <c r="T64" s="34"/>
    </row>
    <row r="65" spans="2:23" x14ac:dyDescent="0.4">
      <c r="L65" s="34"/>
      <c r="T65" s="34"/>
    </row>
    <row r="66" spans="2:23" ht="30" customHeight="1" x14ac:dyDescent="0.4">
      <c r="B66" s="136" t="s">
        <v>20</v>
      </c>
      <c r="C66" s="136"/>
      <c r="D66" s="136" t="s">
        <v>227</v>
      </c>
      <c r="E66" s="136"/>
      <c r="F66" s="136"/>
      <c r="G66" s="35" t="s">
        <v>16</v>
      </c>
      <c r="J66" s="136" t="s">
        <v>20</v>
      </c>
      <c r="K66" s="136"/>
      <c r="L66" s="136" t="s">
        <v>15</v>
      </c>
      <c r="M66" s="136"/>
      <c r="N66" s="136"/>
      <c r="O66" s="35" t="s">
        <v>16</v>
      </c>
      <c r="R66" s="136" t="s">
        <v>20</v>
      </c>
      <c r="S66" s="136"/>
      <c r="T66" s="136" t="s">
        <v>15</v>
      </c>
      <c r="U66" s="136"/>
      <c r="V66" s="136"/>
      <c r="W66" s="35" t="s">
        <v>16</v>
      </c>
    </row>
    <row r="67" spans="2:23" ht="26.25" customHeight="1" x14ac:dyDescent="0.4">
      <c r="B67" s="36" t="s">
        <v>1</v>
      </c>
      <c r="C67" s="37"/>
      <c r="D67" s="37" t="s">
        <v>28</v>
      </c>
      <c r="E67" s="38"/>
      <c r="F67" s="39" t="s">
        <v>9</v>
      </c>
      <c r="G67" s="40">
        <f t="shared" ref="G67:G68" si="21">+E67*C67</f>
        <v>0</v>
      </c>
      <c r="J67" s="36" t="s">
        <v>1</v>
      </c>
      <c r="K67" s="37"/>
      <c r="L67" s="37" t="s">
        <v>28</v>
      </c>
      <c r="M67" s="38"/>
      <c r="N67" s="39" t="s">
        <v>9</v>
      </c>
      <c r="O67" s="40">
        <f t="shared" ref="O67:O68" si="22">+M67*K67</f>
        <v>0</v>
      </c>
      <c r="R67" s="36" t="s">
        <v>1</v>
      </c>
      <c r="S67" s="37"/>
      <c r="T67" s="37" t="s">
        <v>28</v>
      </c>
      <c r="U67" s="38"/>
      <c r="V67" s="39" t="s">
        <v>9</v>
      </c>
      <c r="W67" s="40">
        <f t="shared" ref="W67:W68" si="23">+U67*S67</f>
        <v>0</v>
      </c>
    </row>
    <row r="68" spans="2:23" ht="26.25" customHeight="1" x14ac:dyDescent="0.4">
      <c r="B68" s="36" t="s">
        <v>2</v>
      </c>
      <c r="C68" s="37"/>
      <c r="D68" s="37" t="s">
        <v>28</v>
      </c>
      <c r="E68" s="38"/>
      <c r="F68" s="39" t="s">
        <v>8</v>
      </c>
      <c r="G68" s="40">
        <f t="shared" si="21"/>
        <v>0</v>
      </c>
      <c r="J68" s="36" t="s">
        <v>2</v>
      </c>
      <c r="K68" s="37"/>
      <c r="L68" s="37" t="s">
        <v>28</v>
      </c>
      <c r="M68" s="38"/>
      <c r="N68" s="39" t="s">
        <v>8</v>
      </c>
      <c r="O68" s="40">
        <f t="shared" si="22"/>
        <v>0</v>
      </c>
      <c r="R68" s="36" t="s">
        <v>2</v>
      </c>
      <c r="S68" s="37"/>
      <c r="T68" s="37" t="s">
        <v>28</v>
      </c>
      <c r="U68" s="38"/>
      <c r="V68" s="39" t="s">
        <v>8</v>
      </c>
      <c r="W68" s="40">
        <f t="shared" si="23"/>
        <v>0</v>
      </c>
    </row>
    <row r="69" spans="2:23" ht="11.25" customHeight="1" x14ac:dyDescent="0.4">
      <c r="B69" s="42"/>
      <c r="C69" s="41"/>
      <c r="E69" s="41"/>
      <c r="F69" s="41"/>
      <c r="G69" s="41"/>
      <c r="J69" s="42"/>
      <c r="K69" s="41"/>
      <c r="L69" s="34"/>
      <c r="M69" s="41"/>
      <c r="N69" s="41"/>
      <c r="O69" s="41"/>
      <c r="R69" s="42"/>
      <c r="S69" s="41"/>
      <c r="T69" s="34"/>
      <c r="U69" s="41"/>
      <c r="V69" s="41"/>
      <c r="W69" s="41"/>
    </row>
    <row r="70" spans="2:23" ht="26.25" customHeight="1" x14ac:dyDescent="0.4">
      <c r="B70" s="36" t="s">
        <v>3</v>
      </c>
      <c r="C70" s="126" t="s">
        <v>19</v>
      </c>
      <c r="D70" s="127"/>
      <c r="E70" s="127"/>
      <c r="F70" s="128"/>
      <c r="G70" s="40"/>
      <c r="J70" s="36" t="s">
        <v>3</v>
      </c>
      <c r="K70" s="126" t="s">
        <v>19</v>
      </c>
      <c r="L70" s="127"/>
      <c r="M70" s="127"/>
      <c r="N70" s="128"/>
      <c r="O70" s="40"/>
      <c r="R70" s="36" t="s">
        <v>3</v>
      </c>
      <c r="S70" s="126" t="s">
        <v>19</v>
      </c>
      <c r="T70" s="127"/>
      <c r="U70" s="127"/>
      <c r="V70" s="128"/>
      <c r="W70" s="40"/>
    </row>
    <row r="71" spans="2:23" ht="11.25" customHeight="1" x14ac:dyDescent="0.4">
      <c r="B71" s="42"/>
      <c r="C71" s="41"/>
      <c r="E71" s="41"/>
      <c r="F71" s="41"/>
      <c r="G71" s="41"/>
      <c r="J71" s="42"/>
      <c r="K71" s="41"/>
      <c r="L71" s="34"/>
      <c r="M71" s="41"/>
      <c r="N71" s="41"/>
      <c r="O71" s="41"/>
      <c r="R71" s="42"/>
      <c r="S71" s="41"/>
      <c r="T71" s="34"/>
      <c r="U71" s="41"/>
      <c r="V71" s="41"/>
      <c r="W71" s="41"/>
    </row>
    <row r="72" spans="2:23" ht="26.25" customHeight="1" x14ac:dyDescent="0.4">
      <c r="B72" s="36" t="s">
        <v>27</v>
      </c>
      <c r="C72" s="37"/>
      <c r="D72" s="37" t="s">
        <v>28</v>
      </c>
      <c r="E72" s="38"/>
      <c r="F72" s="39" t="s">
        <v>9</v>
      </c>
      <c r="G72" s="40">
        <f t="shared" ref="G72:G73" si="24">+E72*C72</f>
        <v>0</v>
      </c>
      <c r="J72" s="36" t="s">
        <v>27</v>
      </c>
      <c r="K72" s="37"/>
      <c r="L72" s="37" t="s">
        <v>28</v>
      </c>
      <c r="M72" s="38"/>
      <c r="N72" s="39"/>
      <c r="O72" s="40">
        <f t="shared" ref="O72:O73" si="25">+M72*K72</f>
        <v>0</v>
      </c>
      <c r="R72" s="36" t="s">
        <v>4</v>
      </c>
      <c r="S72" s="37"/>
      <c r="T72" s="37" t="s">
        <v>28</v>
      </c>
      <c r="U72" s="38"/>
      <c r="V72" s="39" t="s">
        <v>10</v>
      </c>
      <c r="W72" s="40">
        <f t="shared" ref="W72:W73" si="26">+U72*S72</f>
        <v>0</v>
      </c>
    </row>
    <row r="73" spans="2:23" ht="26.25" customHeight="1" x14ac:dyDescent="0.4">
      <c r="B73" s="36" t="s">
        <v>24</v>
      </c>
      <c r="C73" s="37"/>
      <c r="D73" s="37" t="s">
        <v>28</v>
      </c>
      <c r="E73" s="38"/>
      <c r="F73" s="39" t="s">
        <v>7</v>
      </c>
      <c r="G73" s="40">
        <f t="shared" si="24"/>
        <v>0</v>
      </c>
      <c r="J73" s="36" t="s">
        <v>24</v>
      </c>
      <c r="K73" s="37"/>
      <c r="L73" s="37" t="s">
        <v>28</v>
      </c>
      <c r="M73" s="38"/>
      <c r="N73" s="39" t="s">
        <v>7</v>
      </c>
      <c r="O73" s="40">
        <f t="shared" si="25"/>
        <v>0</v>
      </c>
      <c r="R73" s="36" t="s">
        <v>5</v>
      </c>
      <c r="S73" s="37"/>
      <c r="T73" s="37" t="s">
        <v>28</v>
      </c>
      <c r="U73" s="38"/>
      <c r="V73" s="39" t="s">
        <v>11</v>
      </c>
      <c r="W73" s="40">
        <f t="shared" si="26"/>
        <v>0</v>
      </c>
    </row>
    <row r="74" spans="2:23" ht="11.25" customHeight="1" x14ac:dyDescent="0.4">
      <c r="B74" s="42"/>
      <c r="C74" s="41"/>
      <c r="E74" s="41"/>
      <c r="F74" s="41"/>
      <c r="G74" s="41"/>
      <c r="J74" s="42"/>
      <c r="K74" s="41"/>
      <c r="L74" s="34"/>
      <c r="M74" s="41"/>
      <c r="N74" s="41"/>
      <c r="O74" s="41"/>
      <c r="R74" s="42"/>
      <c r="S74" s="41"/>
      <c r="T74" s="34"/>
      <c r="U74" s="41"/>
      <c r="V74" s="41"/>
      <c r="W74" s="41"/>
    </row>
    <row r="75" spans="2:23" ht="26.25" customHeight="1" x14ac:dyDescent="0.4">
      <c r="B75" s="36" t="s">
        <v>4</v>
      </c>
      <c r="C75" s="37"/>
      <c r="D75" s="37" t="s">
        <v>28</v>
      </c>
      <c r="E75" s="38"/>
      <c r="F75" s="39" t="s">
        <v>10</v>
      </c>
      <c r="G75" s="40">
        <f t="shared" ref="G75" si="27">+E75*C75</f>
        <v>0</v>
      </c>
      <c r="J75" s="36" t="s">
        <v>4</v>
      </c>
      <c r="K75" s="37"/>
      <c r="L75" s="37" t="s">
        <v>28</v>
      </c>
      <c r="M75" s="38"/>
      <c r="N75" s="39" t="s">
        <v>10</v>
      </c>
      <c r="O75" s="40">
        <f t="shared" ref="O75" si="28">+M75*K75</f>
        <v>0</v>
      </c>
      <c r="R75" s="36" t="s">
        <v>6</v>
      </c>
      <c r="S75" s="37"/>
      <c r="T75" s="37" t="s">
        <v>28</v>
      </c>
      <c r="U75" s="38"/>
      <c r="V75" s="46" t="s">
        <v>12</v>
      </c>
      <c r="W75" s="40">
        <f t="shared" ref="W75" si="29">+U75*S75</f>
        <v>0</v>
      </c>
    </row>
    <row r="76" spans="2:23" ht="11.25" customHeight="1" x14ac:dyDescent="0.4">
      <c r="B76" s="42"/>
      <c r="C76" s="41"/>
      <c r="E76" s="41"/>
      <c r="F76" s="41"/>
      <c r="G76" s="41"/>
      <c r="J76" s="42"/>
      <c r="K76" s="41"/>
      <c r="L76" s="34"/>
      <c r="M76" s="41"/>
      <c r="N76" s="41"/>
      <c r="O76" s="41"/>
      <c r="R76" s="42"/>
      <c r="S76" s="41"/>
      <c r="T76" s="34"/>
      <c r="U76" s="41"/>
      <c r="V76" s="41"/>
      <c r="W76" s="41"/>
    </row>
    <row r="77" spans="2:23" ht="26.25" customHeight="1" x14ac:dyDescent="0.4">
      <c r="B77" s="36" t="s">
        <v>5</v>
      </c>
      <c r="C77" s="37"/>
      <c r="D77" s="37" t="s">
        <v>28</v>
      </c>
      <c r="E77" s="38"/>
      <c r="F77" s="39" t="s">
        <v>11</v>
      </c>
      <c r="G77" s="40">
        <f t="shared" ref="G77" si="30">+E77*C77</f>
        <v>0</v>
      </c>
      <c r="J77" s="36" t="s">
        <v>5</v>
      </c>
      <c r="K77" s="37"/>
      <c r="L77" s="37" t="s">
        <v>28</v>
      </c>
      <c r="M77" s="38"/>
      <c r="N77" s="39" t="s">
        <v>11</v>
      </c>
      <c r="O77" s="40">
        <f t="shared" ref="O77" si="31">+M77*K77</f>
        <v>0</v>
      </c>
      <c r="R77" s="36" t="s">
        <v>18</v>
      </c>
      <c r="S77" s="37"/>
      <c r="T77" s="37" t="s">
        <v>28</v>
      </c>
      <c r="U77" s="38"/>
      <c r="V77" s="46" t="s">
        <v>13</v>
      </c>
      <c r="W77" s="40">
        <f t="shared" ref="W77" si="32">+U77*S77</f>
        <v>0</v>
      </c>
    </row>
    <row r="78" spans="2:23" ht="11.25" customHeight="1" x14ac:dyDescent="0.4">
      <c r="B78" s="42"/>
      <c r="C78" s="41"/>
      <c r="E78" s="41"/>
      <c r="F78" s="41"/>
      <c r="G78" s="41"/>
      <c r="J78" s="42"/>
      <c r="K78" s="41"/>
      <c r="L78" s="34"/>
      <c r="M78" s="41"/>
      <c r="N78" s="41"/>
      <c r="O78" s="41"/>
      <c r="R78" s="42"/>
      <c r="S78" s="41"/>
      <c r="T78" s="34"/>
      <c r="U78" s="41"/>
      <c r="V78" s="41"/>
      <c r="W78" s="41"/>
    </row>
    <row r="79" spans="2:23" ht="42.75" customHeight="1" x14ac:dyDescent="0.4">
      <c r="B79" s="36" t="s">
        <v>6</v>
      </c>
      <c r="C79" s="37"/>
      <c r="D79" s="37" t="s">
        <v>28</v>
      </c>
      <c r="E79" s="38"/>
      <c r="F79" s="46" t="s">
        <v>12</v>
      </c>
      <c r="G79" s="40">
        <f t="shared" ref="G79:G80" si="33">+E79*C79</f>
        <v>0</v>
      </c>
      <c r="J79" s="36" t="s">
        <v>6</v>
      </c>
      <c r="K79" s="37"/>
      <c r="L79" s="37" t="s">
        <v>28</v>
      </c>
      <c r="M79" s="38"/>
      <c r="N79" s="46" t="s">
        <v>12</v>
      </c>
      <c r="O79" s="40">
        <f t="shared" ref="O79:O80" si="34">+M79*K79</f>
        <v>0</v>
      </c>
      <c r="R79" s="36" t="s">
        <v>14</v>
      </c>
      <c r="S79" s="126" t="s">
        <v>17</v>
      </c>
      <c r="T79" s="127"/>
      <c r="U79" s="127"/>
      <c r="V79" s="128"/>
      <c r="W79" s="40"/>
    </row>
    <row r="80" spans="2:23" ht="26.25" customHeight="1" x14ac:dyDescent="0.4">
      <c r="B80" s="36" t="s">
        <v>18</v>
      </c>
      <c r="C80" s="37"/>
      <c r="D80" s="37" t="s">
        <v>28</v>
      </c>
      <c r="E80" s="38"/>
      <c r="F80" s="46" t="s">
        <v>13</v>
      </c>
      <c r="G80" s="40">
        <f t="shared" si="33"/>
        <v>0</v>
      </c>
      <c r="J80" s="36" t="s">
        <v>18</v>
      </c>
      <c r="K80" s="37"/>
      <c r="L80" s="37" t="s">
        <v>28</v>
      </c>
      <c r="M80" s="38"/>
      <c r="N80" s="46" t="s">
        <v>13</v>
      </c>
      <c r="O80" s="40">
        <f t="shared" si="34"/>
        <v>0</v>
      </c>
    </row>
    <row r="81" spans="2:23" ht="11.25" customHeight="1" x14ac:dyDescent="0.4">
      <c r="B81" s="42"/>
      <c r="C81" s="41"/>
      <c r="E81" s="41"/>
      <c r="F81" s="41"/>
      <c r="G81" s="41"/>
      <c r="J81" s="42"/>
      <c r="K81" s="41"/>
      <c r="L81" s="34"/>
      <c r="M81" s="41"/>
      <c r="N81" s="41"/>
      <c r="O81" s="41"/>
      <c r="R81" s="51"/>
      <c r="S81" s="41"/>
      <c r="T81" s="34"/>
      <c r="U81" s="41"/>
      <c r="V81" s="41"/>
      <c r="W81" s="41"/>
    </row>
    <row r="82" spans="2:23" ht="26.25" customHeight="1" x14ac:dyDescent="0.4">
      <c r="B82" s="36" t="s">
        <v>14</v>
      </c>
      <c r="C82" s="126" t="s">
        <v>17</v>
      </c>
      <c r="D82" s="127"/>
      <c r="E82" s="127"/>
      <c r="F82" s="128"/>
      <c r="G82" s="40"/>
      <c r="J82" s="36" t="s">
        <v>14</v>
      </c>
      <c r="K82" s="126" t="s">
        <v>17</v>
      </c>
      <c r="L82" s="127"/>
      <c r="M82" s="127"/>
      <c r="N82" s="128"/>
      <c r="O82" s="40"/>
      <c r="S82" s="129" t="s">
        <v>223</v>
      </c>
      <c r="T82" s="130"/>
      <c r="U82" s="130"/>
      <c r="V82" s="131"/>
      <c r="W82" s="8">
        <v>205</v>
      </c>
    </row>
    <row r="83" spans="2:23" ht="29.15" customHeight="1" x14ac:dyDescent="0.4">
      <c r="D83" s="47"/>
      <c r="L83" s="47"/>
      <c r="S83" s="126" t="s">
        <v>229</v>
      </c>
      <c r="T83" s="127"/>
      <c r="U83" s="127"/>
      <c r="V83" s="128"/>
      <c r="W83" s="48">
        <f>SUM(W67:W79)</f>
        <v>0</v>
      </c>
    </row>
    <row r="84" spans="2:23" ht="26.25" customHeight="1" x14ac:dyDescent="0.4">
      <c r="C84" s="129" t="s">
        <v>223</v>
      </c>
      <c r="D84" s="130"/>
      <c r="E84" s="130"/>
      <c r="F84" s="131"/>
      <c r="G84" s="8">
        <v>250</v>
      </c>
      <c r="K84" s="129" t="s">
        <v>223</v>
      </c>
      <c r="L84" s="130"/>
      <c r="M84" s="130"/>
      <c r="N84" s="131"/>
      <c r="O84" s="8">
        <v>290</v>
      </c>
    </row>
    <row r="85" spans="2:23" ht="26.25" customHeight="1" x14ac:dyDescent="0.4">
      <c r="C85" s="126" t="s">
        <v>229</v>
      </c>
      <c r="D85" s="127"/>
      <c r="E85" s="127"/>
      <c r="F85" s="128"/>
      <c r="G85" s="48">
        <f>SUM(G67:G82)</f>
        <v>0</v>
      </c>
      <c r="K85" s="126" t="s">
        <v>229</v>
      </c>
      <c r="L85" s="127"/>
      <c r="M85" s="127"/>
      <c r="N85" s="128"/>
      <c r="O85" s="48">
        <f>SUM(O67:O82)</f>
        <v>0</v>
      </c>
    </row>
    <row r="88" spans="2:23" x14ac:dyDescent="0.4">
      <c r="B88" s="33" t="s">
        <v>237</v>
      </c>
      <c r="J88" s="33" t="s">
        <v>238</v>
      </c>
      <c r="L88" s="34"/>
      <c r="R88" s="33" t="s">
        <v>239</v>
      </c>
      <c r="T88" s="34"/>
    </row>
    <row r="89" spans="2:23" x14ac:dyDescent="0.4">
      <c r="B89" s="32" t="s">
        <v>80</v>
      </c>
      <c r="J89" s="32" t="s">
        <v>85</v>
      </c>
      <c r="L89" s="34"/>
      <c r="R89" s="32" t="s">
        <v>86</v>
      </c>
      <c r="T89" s="34"/>
    </row>
    <row r="90" spans="2:23" x14ac:dyDescent="0.4">
      <c r="B90" s="32" t="s">
        <v>22</v>
      </c>
      <c r="J90" s="32" t="s">
        <v>22</v>
      </c>
      <c r="L90" s="34"/>
      <c r="R90" s="32" t="s">
        <v>87</v>
      </c>
      <c r="T90" s="34"/>
    </row>
    <row r="91" spans="2:23" x14ac:dyDescent="0.4">
      <c r="B91" s="32" t="s">
        <v>23</v>
      </c>
      <c r="J91" s="32" t="s">
        <v>23</v>
      </c>
      <c r="L91" s="34"/>
      <c r="R91" s="32" t="s">
        <v>23</v>
      </c>
      <c r="T91" s="34"/>
    </row>
    <row r="92" spans="2:23" x14ac:dyDescent="0.4">
      <c r="B92" s="32" t="s">
        <v>25</v>
      </c>
      <c r="J92" s="32" t="s">
        <v>25</v>
      </c>
      <c r="L92" s="34"/>
      <c r="R92" s="32" t="s">
        <v>88</v>
      </c>
      <c r="T92" s="34"/>
    </row>
    <row r="93" spans="2:23" x14ac:dyDescent="0.4">
      <c r="B93" s="32" t="s">
        <v>81</v>
      </c>
      <c r="J93" s="32" t="s">
        <v>81</v>
      </c>
      <c r="L93" s="34"/>
      <c r="R93" s="32" t="s">
        <v>90</v>
      </c>
      <c r="T93" s="34"/>
    </row>
    <row r="94" spans="2:23" x14ac:dyDescent="0.4">
      <c r="L94" s="34"/>
      <c r="T94" s="34"/>
    </row>
    <row r="95" spans="2:23" ht="30" customHeight="1" x14ac:dyDescent="0.4">
      <c r="B95" s="136" t="s">
        <v>20</v>
      </c>
      <c r="C95" s="136"/>
      <c r="D95" s="136" t="s">
        <v>15</v>
      </c>
      <c r="E95" s="136"/>
      <c r="F95" s="136"/>
      <c r="G95" s="35" t="s">
        <v>16</v>
      </c>
      <c r="J95" s="136" t="s">
        <v>20</v>
      </c>
      <c r="K95" s="136"/>
      <c r="L95" s="136" t="s">
        <v>15</v>
      </c>
      <c r="M95" s="136"/>
      <c r="N95" s="136"/>
      <c r="O95" s="35" t="s">
        <v>16</v>
      </c>
      <c r="R95" s="136" t="s">
        <v>20</v>
      </c>
      <c r="S95" s="136"/>
      <c r="T95" s="136" t="s">
        <v>15</v>
      </c>
      <c r="U95" s="136"/>
      <c r="V95" s="136"/>
      <c r="W95" s="35" t="s">
        <v>16</v>
      </c>
    </row>
    <row r="96" spans="2:23" ht="26.25" customHeight="1" x14ac:dyDescent="0.4">
      <c r="B96" s="36" t="s">
        <v>1</v>
      </c>
      <c r="C96" s="37"/>
      <c r="D96" s="37" t="s">
        <v>28</v>
      </c>
      <c r="E96" s="38"/>
      <c r="F96" s="39" t="s">
        <v>9</v>
      </c>
      <c r="G96" s="40">
        <f t="shared" ref="G96:G97" si="35">+E96*C96</f>
        <v>0</v>
      </c>
      <c r="J96" s="36" t="s">
        <v>1</v>
      </c>
      <c r="K96" s="37"/>
      <c r="L96" s="37" t="s">
        <v>28</v>
      </c>
      <c r="M96" s="38"/>
      <c r="N96" s="39" t="s">
        <v>9</v>
      </c>
      <c r="O96" s="40">
        <f t="shared" ref="O96:O97" si="36">+M96*K96</f>
        <v>0</v>
      </c>
      <c r="R96" s="36" t="s">
        <v>1</v>
      </c>
      <c r="S96" s="37"/>
      <c r="T96" s="37" t="s">
        <v>28</v>
      </c>
      <c r="U96" s="38"/>
      <c r="V96" s="39" t="s">
        <v>9</v>
      </c>
      <c r="W96" s="40">
        <f t="shared" ref="W96:W97" si="37">+U96*S96</f>
        <v>0</v>
      </c>
    </row>
    <row r="97" spans="2:23" ht="26.25" customHeight="1" x14ac:dyDescent="0.4">
      <c r="B97" s="36" t="s">
        <v>2</v>
      </c>
      <c r="C97" s="37"/>
      <c r="D97" s="37" t="s">
        <v>28</v>
      </c>
      <c r="E97" s="38"/>
      <c r="F97" s="39" t="s">
        <v>8</v>
      </c>
      <c r="G97" s="40">
        <f t="shared" si="35"/>
        <v>0</v>
      </c>
      <c r="J97" s="36" t="s">
        <v>2</v>
      </c>
      <c r="K97" s="37"/>
      <c r="L97" s="37">
        <v>0.3</v>
      </c>
      <c r="M97" s="38"/>
      <c r="N97" s="39" t="s">
        <v>8</v>
      </c>
      <c r="O97" s="40">
        <f t="shared" si="36"/>
        <v>0</v>
      </c>
      <c r="R97" s="36" t="s">
        <v>2</v>
      </c>
      <c r="S97" s="37"/>
      <c r="T97" s="37" t="s">
        <v>28</v>
      </c>
      <c r="U97" s="38"/>
      <c r="V97" s="39" t="s">
        <v>8</v>
      </c>
      <c r="W97" s="40">
        <f t="shared" si="37"/>
        <v>0</v>
      </c>
    </row>
    <row r="98" spans="2:23" ht="11.25" customHeight="1" x14ac:dyDescent="0.4">
      <c r="B98" s="42"/>
      <c r="C98" s="41"/>
      <c r="E98" s="41"/>
      <c r="F98" s="41"/>
      <c r="G98" s="41"/>
      <c r="J98" s="42"/>
      <c r="K98" s="41"/>
      <c r="L98" s="34"/>
      <c r="M98" s="41"/>
      <c r="N98" s="41"/>
      <c r="O98" s="41"/>
      <c r="R98" s="42"/>
      <c r="S98" s="41"/>
      <c r="T98" s="34"/>
      <c r="U98" s="41"/>
      <c r="V98" s="41"/>
      <c r="W98" s="41"/>
    </row>
    <row r="99" spans="2:23" ht="44.5" customHeight="1" x14ac:dyDescent="0.4">
      <c r="B99" s="36" t="s">
        <v>3</v>
      </c>
      <c r="C99" s="126" t="s">
        <v>19</v>
      </c>
      <c r="D99" s="127"/>
      <c r="E99" s="127"/>
      <c r="F99" s="128"/>
      <c r="G99" s="40"/>
      <c r="J99" s="36" t="s">
        <v>3</v>
      </c>
      <c r="K99" s="126" t="s">
        <v>19</v>
      </c>
      <c r="L99" s="127"/>
      <c r="M99" s="127"/>
      <c r="N99" s="128"/>
      <c r="O99" s="40"/>
      <c r="R99" s="36" t="s">
        <v>3</v>
      </c>
      <c r="S99" s="137" t="s">
        <v>89</v>
      </c>
      <c r="T99" s="138"/>
      <c r="U99" s="138"/>
      <c r="V99" s="139"/>
      <c r="W99" s="40"/>
    </row>
    <row r="100" spans="2:23" ht="11.25" customHeight="1" x14ac:dyDescent="0.4">
      <c r="B100" s="42"/>
      <c r="C100" s="41"/>
      <c r="E100" s="41"/>
      <c r="F100" s="41"/>
      <c r="G100" s="41"/>
      <c r="J100" s="42"/>
      <c r="K100" s="41"/>
      <c r="L100" s="34"/>
      <c r="M100" s="41"/>
      <c r="N100" s="41"/>
      <c r="O100" s="41"/>
      <c r="R100" s="42"/>
      <c r="S100" s="41"/>
      <c r="T100" s="34"/>
      <c r="U100" s="41"/>
      <c r="V100" s="41"/>
      <c r="W100" s="41"/>
    </row>
    <row r="101" spans="2:23" ht="26.25" customHeight="1" x14ac:dyDescent="0.4">
      <c r="B101" s="36" t="s">
        <v>4</v>
      </c>
      <c r="C101" s="37"/>
      <c r="D101" s="37" t="s">
        <v>28</v>
      </c>
      <c r="E101" s="38"/>
      <c r="F101" s="39" t="s">
        <v>10</v>
      </c>
      <c r="G101" s="40">
        <f t="shared" ref="G101:G102" si="38">+E101*C101</f>
        <v>0</v>
      </c>
      <c r="J101" s="36" t="s">
        <v>4</v>
      </c>
      <c r="K101" s="37"/>
      <c r="L101" s="37" t="s">
        <v>28</v>
      </c>
      <c r="M101" s="38"/>
      <c r="N101" s="39" t="s">
        <v>10</v>
      </c>
      <c r="O101" s="40">
        <f t="shared" ref="O101:O102" si="39">+M101*K101</f>
        <v>0</v>
      </c>
      <c r="R101" s="36" t="s">
        <v>4</v>
      </c>
      <c r="S101" s="37"/>
      <c r="T101" s="37" t="s">
        <v>28</v>
      </c>
      <c r="U101" s="38"/>
      <c r="V101" s="39" t="s">
        <v>10</v>
      </c>
      <c r="W101" s="40">
        <f t="shared" ref="W101:W102" si="40">+U101*S101</f>
        <v>0</v>
      </c>
    </row>
    <row r="102" spans="2:23" ht="26.25" customHeight="1" x14ac:dyDescent="0.4">
      <c r="B102" s="36" t="s">
        <v>5</v>
      </c>
      <c r="C102" s="37"/>
      <c r="D102" s="37" t="s">
        <v>28</v>
      </c>
      <c r="E102" s="38"/>
      <c r="F102" s="39" t="s">
        <v>11</v>
      </c>
      <c r="G102" s="40">
        <f t="shared" si="38"/>
        <v>0</v>
      </c>
      <c r="J102" s="36" t="s">
        <v>5</v>
      </c>
      <c r="K102" s="37"/>
      <c r="L102" s="37" t="s">
        <v>28</v>
      </c>
      <c r="M102" s="38"/>
      <c r="N102" s="39" t="s">
        <v>11</v>
      </c>
      <c r="O102" s="40">
        <f t="shared" si="39"/>
        <v>0</v>
      </c>
      <c r="R102" s="36" t="s">
        <v>5</v>
      </c>
      <c r="S102" s="37"/>
      <c r="T102" s="37" t="s">
        <v>28</v>
      </c>
      <c r="U102" s="38"/>
      <c r="V102" s="39" t="s">
        <v>11</v>
      </c>
      <c r="W102" s="40">
        <f t="shared" si="40"/>
        <v>0</v>
      </c>
    </row>
    <row r="103" spans="2:23" ht="11.25" customHeight="1" x14ac:dyDescent="0.4">
      <c r="B103" s="42"/>
      <c r="C103" s="41"/>
      <c r="E103" s="41"/>
      <c r="F103" s="41"/>
      <c r="G103" s="41"/>
      <c r="J103" s="42"/>
      <c r="K103" s="41"/>
      <c r="L103" s="34"/>
      <c r="M103" s="41"/>
      <c r="N103" s="41"/>
      <c r="O103" s="41"/>
      <c r="R103" s="42"/>
      <c r="S103" s="41"/>
      <c r="T103" s="34"/>
      <c r="U103" s="41"/>
      <c r="V103" s="41"/>
      <c r="W103" s="41"/>
    </row>
    <row r="104" spans="2:23" ht="38.25" customHeight="1" x14ac:dyDescent="0.4">
      <c r="B104" s="36" t="s">
        <v>6</v>
      </c>
      <c r="C104" s="37"/>
      <c r="D104" s="37" t="s">
        <v>28</v>
      </c>
      <c r="E104" s="38"/>
      <c r="F104" s="46" t="s">
        <v>12</v>
      </c>
      <c r="G104" s="40">
        <f t="shared" ref="G104" si="41">+E104*C104</f>
        <v>0</v>
      </c>
      <c r="J104" s="36" t="s">
        <v>6</v>
      </c>
      <c r="K104" s="37"/>
      <c r="L104" s="37" t="s">
        <v>28</v>
      </c>
      <c r="M104" s="38"/>
      <c r="N104" s="46" t="s">
        <v>12</v>
      </c>
      <c r="O104" s="40">
        <f t="shared" ref="O104" si="42">+M104*K104</f>
        <v>0</v>
      </c>
      <c r="R104" s="36" t="s">
        <v>14</v>
      </c>
      <c r="S104" s="137" t="s">
        <v>91</v>
      </c>
      <c r="T104" s="138"/>
      <c r="U104" s="138"/>
      <c r="V104" s="139"/>
      <c r="W104" s="40"/>
    </row>
    <row r="105" spans="2:23" ht="11.25" customHeight="1" x14ac:dyDescent="0.4">
      <c r="B105" s="42"/>
      <c r="C105" s="41"/>
      <c r="E105" s="41"/>
      <c r="F105" s="41"/>
      <c r="G105" s="41"/>
      <c r="J105" s="42"/>
      <c r="K105" s="41"/>
      <c r="L105" s="34"/>
      <c r="M105" s="41"/>
      <c r="N105" s="41"/>
      <c r="O105" s="41"/>
      <c r="R105" s="51"/>
      <c r="S105" s="41"/>
      <c r="T105" s="34"/>
      <c r="U105" s="41"/>
      <c r="V105" s="41"/>
      <c r="W105" s="41"/>
    </row>
    <row r="106" spans="2:23" ht="26.25" customHeight="1" x14ac:dyDescent="0.4">
      <c r="B106" s="36" t="s">
        <v>18</v>
      </c>
      <c r="C106" s="37"/>
      <c r="D106" s="37" t="s">
        <v>28</v>
      </c>
      <c r="E106" s="38"/>
      <c r="F106" s="46" t="s">
        <v>13</v>
      </c>
      <c r="G106" s="40">
        <f t="shared" ref="G106" si="43">+E106*C106</f>
        <v>0</v>
      </c>
      <c r="J106" s="36" t="s">
        <v>18</v>
      </c>
      <c r="K106" s="37"/>
      <c r="L106" s="37" t="s">
        <v>28</v>
      </c>
      <c r="M106" s="38"/>
      <c r="N106" s="46" t="s">
        <v>13</v>
      </c>
      <c r="O106" s="40">
        <f t="shared" ref="O106" si="44">+M106*K106</f>
        <v>0</v>
      </c>
      <c r="S106" s="129" t="s">
        <v>223</v>
      </c>
      <c r="T106" s="130"/>
      <c r="U106" s="130"/>
      <c r="V106" s="131"/>
      <c r="W106" s="8">
        <v>625</v>
      </c>
    </row>
    <row r="107" spans="2:23" ht="29.25" customHeight="1" x14ac:dyDescent="0.4">
      <c r="B107" s="42"/>
      <c r="C107" s="41"/>
      <c r="E107" s="41"/>
      <c r="F107" s="41"/>
      <c r="G107" s="41"/>
      <c r="J107" s="42"/>
      <c r="K107" s="41"/>
      <c r="L107" s="34"/>
      <c r="M107" s="41"/>
      <c r="N107" s="41"/>
      <c r="O107" s="41"/>
      <c r="S107" s="126" t="s">
        <v>229</v>
      </c>
      <c r="T107" s="127"/>
      <c r="U107" s="127"/>
      <c r="V107" s="128"/>
      <c r="W107" s="48">
        <f>SUM(W96:W104)</f>
        <v>0</v>
      </c>
    </row>
    <row r="108" spans="2:23" ht="26.25" customHeight="1" x14ac:dyDescent="0.4">
      <c r="B108" s="36" t="s">
        <v>14</v>
      </c>
      <c r="C108" s="126" t="s">
        <v>17</v>
      </c>
      <c r="D108" s="127"/>
      <c r="E108" s="127"/>
      <c r="F108" s="128"/>
      <c r="G108" s="40"/>
      <c r="J108" s="36" t="s">
        <v>14</v>
      </c>
      <c r="K108" s="126" t="s">
        <v>17</v>
      </c>
      <c r="L108" s="127"/>
      <c r="M108" s="127"/>
      <c r="N108" s="128"/>
      <c r="O108" s="40"/>
    </row>
    <row r="109" spans="2:23" ht="11.25" customHeight="1" x14ac:dyDescent="0.4">
      <c r="B109" s="51"/>
      <c r="C109" s="41"/>
      <c r="E109" s="41"/>
      <c r="F109" s="41"/>
      <c r="G109" s="41"/>
      <c r="J109" s="51"/>
      <c r="K109" s="41"/>
      <c r="L109" s="34"/>
      <c r="M109" s="41"/>
      <c r="N109" s="41"/>
      <c r="O109" s="41"/>
    </row>
    <row r="110" spans="2:23" ht="26.25" customHeight="1" x14ac:dyDescent="0.4">
      <c r="C110" s="129" t="s">
        <v>223</v>
      </c>
      <c r="D110" s="130"/>
      <c r="E110" s="130"/>
      <c r="F110" s="131"/>
      <c r="G110" s="8">
        <v>360</v>
      </c>
      <c r="K110" s="129" t="s">
        <v>223</v>
      </c>
      <c r="L110" s="130"/>
      <c r="M110" s="130"/>
      <c r="N110" s="131"/>
      <c r="O110" s="8">
        <v>225</v>
      </c>
    </row>
    <row r="111" spans="2:23" ht="26.25" customHeight="1" x14ac:dyDescent="0.4">
      <c r="C111" s="126" t="s">
        <v>229</v>
      </c>
      <c r="D111" s="127"/>
      <c r="E111" s="127"/>
      <c r="F111" s="128"/>
      <c r="G111" s="48">
        <f>SUM(G96:G108)</f>
        <v>0</v>
      </c>
      <c r="K111" s="126" t="s">
        <v>229</v>
      </c>
      <c r="L111" s="127"/>
      <c r="M111" s="127"/>
      <c r="N111" s="128"/>
      <c r="O111" s="48">
        <f>SUM(O96:O108)</f>
        <v>0</v>
      </c>
      <c r="T111" s="47"/>
    </row>
    <row r="112" spans="2:23" ht="45.75" customHeight="1" x14ac:dyDescent="0.4">
      <c r="S112" s="132" t="s">
        <v>220</v>
      </c>
      <c r="T112" s="133"/>
      <c r="U112" s="133"/>
      <c r="V112" s="134"/>
      <c r="W112" s="9">
        <f>G28+O28+W28+G56+O56+W56+G84+O84+W82+O110+G110+W106</f>
        <v>4750</v>
      </c>
    </row>
    <row r="113" spans="19:23" ht="66.75" customHeight="1" x14ac:dyDescent="0.4">
      <c r="S113" s="123" t="s">
        <v>255</v>
      </c>
      <c r="T113" s="124"/>
      <c r="U113" s="124"/>
      <c r="V113" s="125"/>
      <c r="W113" s="52">
        <f>SUM(W107,W83,W57,W29,O29,O57,O85,O111,G111,G85,G57,G29)</f>
        <v>0</v>
      </c>
    </row>
  </sheetData>
  <sheetProtection algorithmName="SHA-512" hashValue="TdUlGlok0Xokpx8sOLPAhn1NygUksnAYIVERLNO02pvropAA8gOI1RbRtFGyJdVP/CkNvdLLecH67foC6Qw+HA==" saltValue="IJHMyFSTif/xugK6gRhfOA==" spinCount="100000" sheet="1" objects="1" scenarios="1" selectLockedCells="1"/>
  <mergeCells count="75">
    <mergeCell ref="S54:V54"/>
    <mergeCell ref="R66:S66"/>
    <mergeCell ref="T66:V66"/>
    <mergeCell ref="J66:K66"/>
    <mergeCell ref="L66:N66"/>
    <mergeCell ref="K56:N56"/>
    <mergeCell ref="S56:V56"/>
    <mergeCell ref="S57:V57"/>
    <mergeCell ref="S79:V79"/>
    <mergeCell ref="S99:V99"/>
    <mergeCell ref="S104:V104"/>
    <mergeCell ref="C108:F108"/>
    <mergeCell ref="K108:N108"/>
    <mergeCell ref="R95:S95"/>
    <mergeCell ref="B95:C95"/>
    <mergeCell ref="D95:F95"/>
    <mergeCell ref="C99:F99"/>
    <mergeCell ref="J95:K95"/>
    <mergeCell ref="C85:F85"/>
    <mergeCell ref="L95:N95"/>
    <mergeCell ref="K99:N99"/>
    <mergeCell ref="T95:V95"/>
    <mergeCell ref="C57:F57"/>
    <mergeCell ref="K57:N57"/>
    <mergeCell ref="C84:F84"/>
    <mergeCell ref="K84:N84"/>
    <mergeCell ref="T38:V38"/>
    <mergeCell ref="S42:V42"/>
    <mergeCell ref="C42:F42"/>
    <mergeCell ref="K42:N42"/>
    <mergeCell ref="R38:S38"/>
    <mergeCell ref="B38:C38"/>
    <mergeCell ref="D38:F38"/>
    <mergeCell ref="J38:K38"/>
    <mergeCell ref="L38:N38"/>
    <mergeCell ref="S82:V82"/>
    <mergeCell ref="S70:V70"/>
    <mergeCell ref="K70:N70"/>
    <mergeCell ref="B66:C66"/>
    <mergeCell ref="D66:F66"/>
    <mergeCell ref="K85:N85"/>
    <mergeCell ref="K82:N82"/>
    <mergeCell ref="C82:F82"/>
    <mergeCell ref="C70:F70"/>
    <mergeCell ref="B1:W1"/>
    <mergeCell ref="T10:V10"/>
    <mergeCell ref="B10:C10"/>
    <mergeCell ref="D10:F10"/>
    <mergeCell ref="J10:K10"/>
    <mergeCell ref="L10:N10"/>
    <mergeCell ref="R10:S10"/>
    <mergeCell ref="C14:F14"/>
    <mergeCell ref="K14:N14"/>
    <mergeCell ref="S14:V14"/>
    <mergeCell ref="C26:F26"/>
    <mergeCell ref="S83:V83"/>
    <mergeCell ref="K26:N26"/>
    <mergeCell ref="S26:V26"/>
    <mergeCell ref="C29:F29"/>
    <mergeCell ref="K29:N29"/>
    <mergeCell ref="C28:F28"/>
    <mergeCell ref="K28:N28"/>
    <mergeCell ref="S29:V29"/>
    <mergeCell ref="S28:V28"/>
    <mergeCell ref="C54:F54"/>
    <mergeCell ref="K54:N54"/>
    <mergeCell ref="C56:F56"/>
    <mergeCell ref="S113:V113"/>
    <mergeCell ref="C111:F111"/>
    <mergeCell ref="K111:N111"/>
    <mergeCell ref="S107:V107"/>
    <mergeCell ref="S106:V106"/>
    <mergeCell ref="S112:V112"/>
    <mergeCell ref="C110:F110"/>
    <mergeCell ref="K110:N110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  <rowBreaks count="2" manualBreakCount="2">
    <brk id="29" max="23" man="1"/>
    <brk id="57" max="23" man="1"/>
  </rowBreaks>
  <colBreaks count="2" manualBreakCount="2">
    <brk id="8" max="1048575" man="1"/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87F3-7857-4538-8254-2C3B043CC19F}">
  <dimension ref="B1:W122"/>
  <sheetViews>
    <sheetView showGridLines="0" zoomScale="90" zoomScaleNormal="90" workbookViewId="0">
      <selection activeCell="W98" sqref="W98"/>
    </sheetView>
  </sheetViews>
  <sheetFormatPr baseColWidth="10" defaultColWidth="10.81640625" defaultRowHeight="16" x14ac:dyDescent="0.4"/>
  <cols>
    <col min="1" max="1" width="10.81640625" style="32"/>
    <col min="2" max="2" width="23.81640625" style="32" customWidth="1"/>
    <col min="3" max="3" width="15.1796875" style="32" customWidth="1"/>
    <col min="4" max="4" width="3.1796875" style="34" customWidth="1"/>
    <col min="5" max="5" width="14.453125" style="47" customWidth="1"/>
    <col min="6" max="6" width="19.1796875" style="32" customWidth="1"/>
    <col min="7" max="7" width="14.453125" style="32" customWidth="1"/>
    <col min="8" max="8" width="7.81640625" style="32" customWidth="1"/>
    <col min="9" max="9" width="28" style="32" customWidth="1"/>
    <col min="10" max="10" width="14.1796875" style="32" customWidth="1"/>
    <col min="11" max="11" width="3.1796875" style="32" customWidth="1"/>
    <col min="12" max="12" width="14.453125" style="32" customWidth="1"/>
    <col min="13" max="13" width="19.1796875" style="32" customWidth="1"/>
    <col min="14" max="14" width="14.453125" style="32" customWidth="1"/>
    <col min="15" max="15" width="10.81640625" style="32"/>
    <col min="16" max="16" width="4.81640625" style="32" customWidth="1"/>
    <col min="17" max="17" width="23.453125" style="32" customWidth="1"/>
    <col min="18" max="18" width="14.453125" style="32" customWidth="1"/>
    <col min="19" max="19" width="3.1796875" style="32" customWidth="1"/>
    <col min="20" max="20" width="14.453125" style="32" customWidth="1"/>
    <col min="21" max="21" width="19.1796875" style="32" customWidth="1"/>
    <col min="22" max="22" width="14.453125" style="32" customWidth="1"/>
    <col min="23" max="16384" width="10.81640625" style="32"/>
  </cols>
  <sheetData>
    <row r="1" spans="2:23" ht="51" customHeight="1" x14ac:dyDescent="0.4">
      <c r="B1" s="135" t="s">
        <v>256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</row>
    <row r="5" spans="2:23" x14ac:dyDescent="0.4">
      <c r="B5" s="33" t="s">
        <v>240</v>
      </c>
      <c r="I5" s="33" t="s">
        <v>241</v>
      </c>
      <c r="K5" s="34"/>
      <c r="Q5" s="33" t="s">
        <v>242</v>
      </c>
      <c r="S5" s="34"/>
    </row>
    <row r="6" spans="2:23" x14ac:dyDescent="0.4">
      <c r="B6" s="32" t="s">
        <v>29</v>
      </c>
      <c r="I6" s="32" t="s">
        <v>38</v>
      </c>
      <c r="K6" s="34"/>
      <c r="Q6" s="32" t="s">
        <v>38</v>
      </c>
      <c r="S6" s="34"/>
    </row>
    <row r="7" spans="2:23" x14ac:dyDescent="0.4">
      <c r="B7" s="32" t="s">
        <v>37</v>
      </c>
      <c r="I7" s="32" t="s">
        <v>39</v>
      </c>
      <c r="K7" s="34"/>
      <c r="Q7" s="32" t="s">
        <v>39</v>
      </c>
      <c r="S7" s="34"/>
    </row>
    <row r="8" spans="2:23" x14ac:dyDescent="0.4">
      <c r="B8" s="32" t="s">
        <v>30</v>
      </c>
      <c r="I8" s="32" t="s">
        <v>30</v>
      </c>
      <c r="K8" s="34"/>
      <c r="Q8" s="32" t="s">
        <v>30</v>
      </c>
      <c r="S8" s="34"/>
    </row>
    <row r="9" spans="2:23" x14ac:dyDescent="0.4">
      <c r="B9" s="32" t="s">
        <v>31</v>
      </c>
      <c r="I9" s="32" t="s">
        <v>31</v>
      </c>
      <c r="K9" s="34"/>
      <c r="Q9" s="32" t="s">
        <v>31</v>
      </c>
      <c r="S9" s="34"/>
    </row>
    <row r="10" spans="2:23" x14ac:dyDescent="0.4">
      <c r="K10" s="34"/>
      <c r="S10" s="34"/>
    </row>
    <row r="11" spans="2:23" s="34" customFormat="1" ht="28" customHeight="1" x14ac:dyDescent="0.35">
      <c r="B11" s="136" t="s">
        <v>20</v>
      </c>
      <c r="C11" s="136"/>
      <c r="D11" s="136" t="s">
        <v>228</v>
      </c>
      <c r="E11" s="136"/>
      <c r="F11" s="136"/>
      <c r="G11" s="35" t="s">
        <v>16</v>
      </c>
      <c r="I11" s="136" t="s">
        <v>20</v>
      </c>
      <c r="J11" s="136"/>
      <c r="K11" s="136" t="s">
        <v>15</v>
      </c>
      <c r="L11" s="136"/>
      <c r="M11" s="136"/>
      <c r="N11" s="35" t="s">
        <v>16</v>
      </c>
      <c r="Q11" s="136" t="s">
        <v>20</v>
      </c>
      <c r="R11" s="136"/>
      <c r="S11" s="136" t="s">
        <v>15</v>
      </c>
      <c r="T11" s="136"/>
      <c r="U11" s="136"/>
      <c r="V11" s="35" t="s">
        <v>16</v>
      </c>
    </row>
    <row r="12" spans="2:23" s="41" customFormat="1" ht="25" customHeight="1" x14ac:dyDescent="0.35">
      <c r="B12" s="36" t="s">
        <v>1</v>
      </c>
      <c r="C12" s="37"/>
      <c r="D12" s="37" t="s">
        <v>0</v>
      </c>
      <c r="E12" s="37"/>
      <c r="F12" s="39" t="s">
        <v>9</v>
      </c>
      <c r="G12" s="39">
        <f>+C12*E12</f>
        <v>0</v>
      </c>
      <c r="I12" s="36" t="s">
        <v>1</v>
      </c>
      <c r="J12" s="37"/>
      <c r="K12" s="37" t="s">
        <v>0</v>
      </c>
      <c r="L12" s="39"/>
      <c r="M12" s="39" t="s">
        <v>9</v>
      </c>
      <c r="N12" s="39">
        <f>+L12*J12</f>
        <v>0</v>
      </c>
      <c r="Q12" s="36" t="s">
        <v>1</v>
      </c>
      <c r="R12" s="37"/>
      <c r="S12" s="37" t="s">
        <v>0</v>
      </c>
      <c r="T12" s="39"/>
      <c r="U12" s="39" t="s">
        <v>9</v>
      </c>
      <c r="V12" s="39">
        <f>+T12*R12</f>
        <v>0</v>
      </c>
    </row>
    <row r="13" spans="2:23" s="41" customFormat="1" ht="10.5" customHeight="1" x14ac:dyDescent="0.35">
      <c r="B13" s="53"/>
      <c r="C13" s="54"/>
      <c r="D13" s="54"/>
      <c r="E13" s="54"/>
      <c r="F13" s="55"/>
      <c r="G13" s="55"/>
      <c r="I13" s="53"/>
      <c r="J13" s="54"/>
      <c r="K13" s="54"/>
      <c r="L13" s="55"/>
      <c r="M13" s="55"/>
      <c r="N13" s="55"/>
      <c r="Q13" s="53"/>
      <c r="R13" s="54"/>
      <c r="S13" s="54"/>
      <c r="T13" s="55"/>
      <c r="U13" s="55"/>
      <c r="V13" s="55"/>
    </row>
    <row r="14" spans="2:23" s="41" customFormat="1" ht="25" customHeight="1" x14ac:dyDescent="0.35">
      <c r="B14" s="126" t="s">
        <v>32</v>
      </c>
      <c r="C14" s="127"/>
      <c r="D14" s="127"/>
      <c r="E14" s="127"/>
      <c r="F14" s="127"/>
      <c r="G14" s="128"/>
      <c r="I14" s="126" t="s">
        <v>32</v>
      </c>
      <c r="J14" s="127"/>
      <c r="K14" s="127"/>
      <c r="L14" s="127"/>
      <c r="M14" s="127"/>
      <c r="N14" s="128"/>
      <c r="Q14" s="126" t="s">
        <v>32</v>
      </c>
      <c r="R14" s="127"/>
      <c r="S14" s="127"/>
      <c r="T14" s="127"/>
      <c r="U14" s="127"/>
      <c r="V14" s="128"/>
    </row>
    <row r="15" spans="2:23" s="41" customFormat="1" ht="25" customHeight="1" x14ac:dyDescent="0.35">
      <c r="B15" s="36" t="s">
        <v>33</v>
      </c>
      <c r="C15" s="37"/>
      <c r="D15" s="37" t="s">
        <v>0</v>
      </c>
      <c r="E15" s="37"/>
      <c r="F15" s="39" t="s">
        <v>8</v>
      </c>
      <c r="G15" s="39">
        <f>C15*E15</f>
        <v>0</v>
      </c>
      <c r="I15" s="36" t="s">
        <v>33</v>
      </c>
      <c r="J15" s="37"/>
      <c r="K15" s="37" t="s">
        <v>0</v>
      </c>
      <c r="L15" s="39"/>
      <c r="M15" s="39" t="s">
        <v>8</v>
      </c>
      <c r="N15" s="39">
        <f>J15*L15</f>
        <v>0</v>
      </c>
      <c r="Q15" s="36" t="s">
        <v>33</v>
      </c>
      <c r="R15" s="37"/>
      <c r="S15" s="37" t="s">
        <v>0</v>
      </c>
      <c r="T15" s="39"/>
      <c r="U15" s="39" t="s">
        <v>8</v>
      </c>
      <c r="V15" s="39">
        <f t="shared" ref="V15:V17" si="0">R15*T15</f>
        <v>0</v>
      </c>
    </row>
    <row r="16" spans="2:23" s="41" customFormat="1" ht="25" customHeight="1" x14ac:dyDescent="0.35">
      <c r="B16" s="36" t="s">
        <v>34</v>
      </c>
      <c r="C16" s="37"/>
      <c r="D16" s="37" t="s">
        <v>0</v>
      </c>
      <c r="E16" s="37"/>
      <c r="F16" s="39" t="s">
        <v>8</v>
      </c>
      <c r="G16" s="39">
        <f t="shared" ref="G16:G17" si="1">C16*E16</f>
        <v>0</v>
      </c>
      <c r="I16" s="36" t="s">
        <v>40</v>
      </c>
      <c r="J16" s="37"/>
      <c r="K16" s="37" t="s">
        <v>0</v>
      </c>
      <c r="L16" s="39"/>
      <c r="M16" s="39" t="s">
        <v>8</v>
      </c>
      <c r="N16" s="39">
        <f t="shared" ref="N16:N17" si="2">J16*L16</f>
        <v>0</v>
      </c>
      <c r="Q16" s="36" t="s">
        <v>34</v>
      </c>
      <c r="R16" s="37"/>
      <c r="S16" s="37" t="s">
        <v>0</v>
      </c>
      <c r="T16" s="39"/>
      <c r="U16" s="39" t="s">
        <v>8</v>
      </c>
      <c r="V16" s="39">
        <f t="shared" si="0"/>
        <v>0</v>
      </c>
    </row>
    <row r="17" spans="2:22" s="41" customFormat="1" ht="25" customHeight="1" x14ac:dyDescent="0.35">
      <c r="B17" s="36" t="s">
        <v>35</v>
      </c>
      <c r="C17" s="37"/>
      <c r="D17" s="37" t="s">
        <v>0</v>
      </c>
      <c r="E17" s="37"/>
      <c r="F17" s="39" t="s">
        <v>8</v>
      </c>
      <c r="G17" s="39">
        <f t="shared" si="1"/>
        <v>0</v>
      </c>
      <c r="I17" s="36" t="s">
        <v>41</v>
      </c>
      <c r="J17" s="37"/>
      <c r="K17" s="37" t="s">
        <v>0</v>
      </c>
      <c r="L17" s="39"/>
      <c r="M17" s="39" t="s">
        <v>8</v>
      </c>
      <c r="N17" s="39">
        <f t="shared" si="2"/>
        <v>0</v>
      </c>
      <c r="Q17" s="36" t="s">
        <v>35</v>
      </c>
      <c r="R17" s="37"/>
      <c r="S17" s="37" t="s">
        <v>0</v>
      </c>
      <c r="T17" s="39"/>
      <c r="U17" s="39" t="s">
        <v>8</v>
      </c>
      <c r="V17" s="39">
        <f t="shared" si="0"/>
        <v>0</v>
      </c>
    </row>
    <row r="18" spans="2:22" s="41" customFormat="1" ht="9.75" customHeight="1" x14ac:dyDescent="0.35">
      <c r="B18" s="42"/>
      <c r="D18" s="34"/>
      <c r="E18" s="34"/>
      <c r="I18" s="42"/>
      <c r="K18" s="34"/>
      <c r="Q18" s="42"/>
      <c r="S18" s="34"/>
    </row>
    <row r="19" spans="2:22" s="41" customFormat="1" ht="25" customHeight="1" x14ac:dyDescent="0.35">
      <c r="B19" s="36" t="s">
        <v>3</v>
      </c>
      <c r="C19" s="126" t="s">
        <v>19</v>
      </c>
      <c r="D19" s="127"/>
      <c r="E19" s="127"/>
      <c r="F19" s="128"/>
      <c r="G19" s="39"/>
      <c r="I19" s="36" t="s">
        <v>3</v>
      </c>
      <c r="J19" s="126" t="s">
        <v>19</v>
      </c>
      <c r="K19" s="127"/>
      <c r="L19" s="127"/>
      <c r="M19" s="128"/>
      <c r="N19" s="39"/>
      <c r="Q19" s="36" t="s">
        <v>3</v>
      </c>
      <c r="R19" s="126" t="s">
        <v>19</v>
      </c>
      <c r="S19" s="127"/>
      <c r="T19" s="127"/>
      <c r="U19" s="128"/>
      <c r="V19" s="39"/>
    </row>
    <row r="20" spans="2:22" s="41" customFormat="1" ht="7" customHeight="1" x14ac:dyDescent="0.35">
      <c r="B20" s="42"/>
      <c r="D20" s="34"/>
      <c r="E20" s="34"/>
      <c r="I20" s="42"/>
      <c r="K20" s="34"/>
      <c r="Q20" s="42"/>
      <c r="S20" s="34"/>
    </row>
    <row r="21" spans="2:22" s="41" customFormat="1" ht="25" customHeight="1" x14ac:dyDescent="0.35">
      <c r="B21" s="36" t="s">
        <v>4</v>
      </c>
      <c r="C21" s="37"/>
      <c r="D21" s="37" t="s">
        <v>0</v>
      </c>
      <c r="E21" s="37"/>
      <c r="F21" s="39" t="s">
        <v>10</v>
      </c>
      <c r="G21" s="56">
        <f>+E21*C21</f>
        <v>0</v>
      </c>
      <c r="I21" s="36" t="s">
        <v>4</v>
      </c>
      <c r="J21" s="37"/>
      <c r="K21" s="37" t="s">
        <v>0</v>
      </c>
      <c r="L21" s="39"/>
      <c r="M21" s="39" t="s">
        <v>10</v>
      </c>
      <c r="N21" s="56">
        <f t="shared" ref="N21" si="3">J21*L21</f>
        <v>0</v>
      </c>
      <c r="Q21" s="36" t="s">
        <v>4</v>
      </c>
      <c r="R21" s="37"/>
      <c r="S21" s="37" t="s">
        <v>0</v>
      </c>
      <c r="T21" s="39"/>
      <c r="U21" s="39" t="s">
        <v>10</v>
      </c>
      <c r="V21" s="56">
        <f t="shared" ref="V21" si="4">R21*T21</f>
        <v>0</v>
      </c>
    </row>
    <row r="22" spans="2:22" s="41" customFormat="1" ht="7" customHeight="1" x14ac:dyDescent="0.35">
      <c r="B22" s="42"/>
      <c r="D22" s="34"/>
      <c r="E22" s="34"/>
      <c r="I22" s="42"/>
      <c r="K22" s="34"/>
      <c r="Q22" s="42"/>
      <c r="S22" s="34"/>
    </row>
    <row r="23" spans="2:22" s="41" customFormat="1" ht="25" customHeight="1" x14ac:dyDescent="0.35">
      <c r="B23" s="36" t="s">
        <v>14</v>
      </c>
      <c r="C23" s="148" t="s">
        <v>36</v>
      </c>
      <c r="D23" s="149"/>
      <c r="E23" s="149"/>
      <c r="F23" s="150"/>
      <c r="G23" s="39"/>
      <c r="I23" s="36" t="s">
        <v>14</v>
      </c>
      <c r="J23" s="148" t="s">
        <v>36</v>
      </c>
      <c r="K23" s="149"/>
      <c r="L23" s="149"/>
      <c r="M23" s="150"/>
      <c r="N23" s="39"/>
      <c r="Q23" s="36" t="s">
        <v>14</v>
      </c>
      <c r="R23" s="148" t="s">
        <v>36</v>
      </c>
      <c r="S23" s="149"/>
      <c r="T23" s="149"/>
      <c r="U23" s="150"/>
      <c r="V23" s="39"/>
    </row>
    <row r="24" spans="2:22" ht="7.5" customHeight="1" x14ac:dyDescent="0.4">
      <c r="B24" s="49"/>
      <c r="D24" s="47"/>
      <c r="K24" s="47"/>
      <c r="S24" s="47"/>
    </row>
    <row r="25" spans="2:22" ht="30" customHeight="1" x14ac:dyDescent="0.4">
      <c r="C25" s="129" t="s">
        <v>223</v>
      </c>
      <c r="D25" s="130"/>
      <c r="E25" s="130"/>
      <c r="F25" s="131"/>
      <c r="G25" s="8">
        <v>1700</v>
      </c>
      <c r="J25" s="129" t="s">
        <v>223</v>
      </c>
      <c r="K25" s="130"/>
      <c r="L25" s="130"/>
      <c r="M25" s="131"/>
      <c r="N25" s="8">
        <v>1350</v>
      </c>
      <c r="R25" s="129" t="s">
        <v>223</v>
      </c>
      <c r="S25" s="130"/>
      <c r="T25" s="130"/>
      <c r="U25" s="131"/>
      <c r="V25" s="8">
        <v>1200</v>
      </c>
    </row>
    <row r="26" spans="2:22" ht="28" customHeight="1" x14ac:dyDescent="0.4">
      <c r="C26" s="126" t="s">
        <v>229</v>
      </c>
      <c r="D26" s="127"/>
      <c r="E26" s="127"/>
      <c r="F26" s="128"/>
      <c r="G26" s="48">
        <f>G12+SUM(G15:G23)</f>
        <v>0</v>
      </c>
      <c r="J26" s="126" t="s">
        <v>229</v>
      </c>
      <c r="K26" s="127"/>
      <c r="L26" s="127"/>
      <c r="M26" s="128"/>
      <c r="N26" s="48">
        <f>N12+SUM(N15:N23)</f>
        <v>0</v>
      </c>
      <c r="R26" s="126" t="s">
        <v>229</v>
      </c>
      <c r="S26" s="127"/>
      <c r="T26" s="127"/>
      <c r="U26" s="128"/>
      <c r="V26" s="48">
        <f>V12+SUM(V15:V23)</f>
        <v>0</v>
      </c>
    </row>
    <row r="29" spans="2:22" x14ac:dyDescent="0.4">
      <c r="B29" s="33" t="s">
        <v>243</v>
      </c>
      <c r="E29" s="32"/>
      <c r="I29" s="33" t="s">
        <v>244</v>
      </c>
      <c r="K29" s="34"/>
      <c r="Q29" s="33" t="s">
        <v>245</v>
      </c>
      <c r="S29" s="34"/>
    </row>
    <row r="30" spans="2:22" x14ac:dyDescent="0.4">
      <c r="B30" s="32" t="s">
        <v>29</v>
      </c>
      <c r="E30" s="32"/>
      <c r="I30" s="32" t="s">
        <v>43</v>
      </c>
      <c r="K30" s="34"/>
      <c r="Q30" s="32" t="s">
        <v>44</v>
      </c>
      <c r="S30" s="34"/>
    </row>
    <row r="31" spans="2:22" x14ac:dyDescent="0.4">
      <c r="B31" s="32" t="s">
        <v>37</v>
      </c>
      <c r="E31" s="32"/>
      <c r="I31" s="32" t="s">
        <v>37</v>
      </c>
      <c r="K31" s="34"/>
      <c r="Q31" s="32" t="s">
        <v>45</v>
      </c>
      <c r="S31" s="34"/>
    </row>
    <row r="32" spans="2:22" x14ac:dyDescent="0.4">
      <c r="B32" s="32" t="s">
        <v>30</v>
      </c>
      <c r="E32" s="32"/>
      <c r="I32" s="32" t="s">
        <v>30</v>
      </c>
      <c r="K32" s="34"/>
      <c r="Q32" s="32" t="s">
        <v>30</v>
      </c>
      <c r="S32" s="34"/>
    </row>
    <row r="33" spans="2:22" x14ac:dyDescent="0.4">
      <c r="B33" s="32" t="s">
        <v>31</v>
      </c>
      <c r="E33" s="32"/>
      <c r="I33" s="32" t="s">
        <v>31</v>
      </c>
      <c r="K33" s="34"/>
      <c r="Q33" s="32" t="s">
        <v>31</v>
      </c>
      <c r="S33" s="34"/>
    </row>
    <row r="34" spans="2:22" x14ac:dyDescent="0.4">
      <c r="E34" s="32"/>
      <c r="K34" s="34"/>
      <c r="Q34" s="32" t="s">
        <v>222</v>
      </c>
      <c r="S34" s="34"/>
    </row>
    <row r="35" spans="2:22" x14ac:dyDescent="0.4">
      <c r="E35" s="32"/>
      <c r="K35" s="34"/>
      <c r="S35" s="34"/>
    </row>
    <row r="36" spans="2:22" ht="30" customHeight="1" x14ac:dyDescent="0.4">
      <c r="B36" s="136" t="s">
        <v>20</v>
      </c>
      <c r="C36" s="136"/>
      <c r="D36" s="136" t="s">
        <v>15</v>
      </c>
      <c r="E36" s="136"/>
      <c r="F36" s="136"/>
      <c r="G36" s="35" t="s">
        <v>16</v>
      </c>
      <c r="I36" s="136" t="s">
        <v>20</v>
      </c>
      <c r="J36" s="136"/>
      <c r="K36" s="136" t="s">
        <v>15</v>
      </c>
      <c r="L36" s="136"/>
      <c r="M36" s="136"/>
      <c r="N36" s="35" t="s">
        <v>16</v>
      </c>
      <c r="Q36" s="136" t="s">
        <v>20</v>
      </c>
      <c r="R36" s="136"/>
      <c r="S36" s="136" t="s">
        <v>15</v>
      </c>
      <c r="T36" s="136"/>
      <c r="U36" s="136"/>
      <c r="V36" s="35" t="s">
        <v>16</v>
      </c>
    </row>
    <row r="37" spans="2:22" ht="30" customHeight="1" x14ac:dyDescent="0.4">
      <c r="B37" s="36" t="s">
        <v>1</v>
      </c>
      <c r="C37" s="37"/>
      <c r="D37" s="37" t="s">
        <v>0</v>
      </c>
      <c r="E37" s="39"/>
      <c r="F37" s="39" t="s">
        <v>9</v>
      </c>
      <c r="G37" s="39">
        <f>+E37*C37</f>
        <v>0</v>
      </c>
      <c r="I37" s="36" t="s">
        <v>1</v>
      </c>
      <c r="J37" s="37"/>
      <c r="K37" s="37" t="s">
        <v>0</v>
      </c>
      <c r="L37" s="39"/>
      <c r="M37" s="39" t="s">
        <v>9</v>
      </c>
      <c r="N37" s="39">
        <f>+L37*J37</f>
        <v>0</v>
      </c>
      <c r="Q37" s="36" t="s">
        <v>1</v>
      </c>
      <c r="R37" s="37"/>
      <c r="S37" s="37" t="s">
        <v>0</v>
      </c>
      <c r="T37" s="39"/>
      <c r="U37" s="39" t="s">
        <v>9</v>
      </c>
      <c r="V37" s="39">
        <f>+T37*R37</f>
        <v>0</v>
      </c>
    </row>
    <row r="38" spans="2:22" ht="11.25" customHeight="1" x14ac:dyDescent="0.4">
      <c r="B38" s="53"/>
      <c r="C38" s="54"/>
      <c r="D38" s="54"/>
      <c r="E38" s="55"/>
      <c r="F38" s="55"/>
      <c r="G38" s="55"/>
      <c r="I38" s="53"/>
      <c r="J38" s="54"/>
      <c r="K38" s="54"/>
      <c r="L38" s="55"/>
      <c r="M38" s="55"/>
      <c r="N38" s="55"/>
      <c r="Q38" s="53"/>
      <c r="R38" s="54"/>
      <c r="S38" s="54"/>
      <c r="T38" s="55"/>
      <c r="U38" s="55"/>
      <c r="V38" s="55"/>
    </row>
    <row r="39" spans="2:22" ht="26.25" customHeight="1" x14ac:dyDescent="0.4">
      <c r="B39" s="126" t="s">
        <v>32</v>
      </c>
      <c r="C39" s="127"/>
      <c r="D39" s="127"/>
      <c r="E39" s="127"/>
      <c r="F39" s="127"/>
      <c r="G39" s="128"/>
      <c r="I39" s="126" t="s">
        <v>32</v>
      </c>
      <c r="J39" s="127"/>
      <c r="K39" s="127"/>
      <c r="L39" s="127"/>
      <c r="M39" s="127"/>
      <c r="N39" s="128"/>
      <c r="Q39" s="126" t="s">
        <v>32</v>
      </c>
      <c r="R39" s="127"/>
      <c r="S39" s="127"/>
      <c r="T39" s="127"/>
      <c r="U39" s="127"/>
      <c r="V39" s="128"/>
    </row>
    <row r="40" spans="2:22" ht="26.25" customHeight="1" x14ac:dyDescent="0.4">
      <c r="B40" s="36" t="s">
        <v>33</v>
      </c>
      <c r="C40" s="37"/>
      <c r="D40" s="37" t="s">
        <v>0</v>
      </c>
      <c r="E40" s="39"/>
      <c r="F40" s="39" t="s">
        <v>8</v>
      </c>
      <c r="G40" s="39">
        <f t="shared" ref="G40:G41" si="5">C40*E40</f>
        <v>0</v>
      </c>
      <c r="I40" s="36" t="s">
        <v>33</v>
      </c>
      <c r="J40" s="37"/>
      <c r="K40" s="37" t="s">
        <v>0</v>
      </c>
      <c r="L40" s="39"/>
      <c r="M40" s="39" t="s">
        <v>8</v>
      </c>
      <c r="N40" s="39">
        <f t="shared" ref="N40:N41" si="6">J40*L40</f>
        <v>0</v>
      </c>
      <c r="Q40" s="36" t="s">
        <v>33</v>
      </c>
      <c r="R40" s="37"/>
      <c r="S40" s="37" t="s">
        <v>0</v>
      </c>
      <c r="T40" s="39"/>
      <c r="U40" s="39" t="s">
        <v>8</v>
      </c>
      <c r="V40" s="39">
        <f t="shared" ref="V40:V41" si="7">R40*T40</f>
        <v>0</v>
      </c>
    </row>
    <row r="41" spans="2:22" ht="26.25" customHeight="1" x14ac:dyDescent="0.4">
      <c r="B41" s="36" t="s">
        <v>42</v>
      </c>
      <c r="C41" s="37"/>
      <c r="D41" s="37" t="s">
        <v>0</v>
      </c>
      <c r="E41" s="39"/>
      <c r="F41" s="39" t="s">
        <v>8</v>
      </c>
      <c r="G41" s="39">
        <f t="shared" si="5"/>
        <v>0</v>
      </c>
      <c r="I41" s="36" t="s">
        <v>42</v>
      </c>
      <c r="J41" s="37"/>
      <c r="K41" s="37" t="s">
        <v>0</v>
      </c>
      <c r="L41" s="39"/>
      <c r="M41" s="39" t="s">
        <v>8</v>
      </c>
      <c r="N41" s="39">
        <f t="shared" si="6"/>
        <v>0</v>
      </c>
      <c r="Q41" s="36" t="s">
        <v>42</v>
      </c>
      <c r="R41" s="37"/>
      <c r="S41" s="37" t="s">
        <v>0</v>
      </c>
      <c r="T41" s="39"/>
      <c r="U41" s="39" t="s">
        <v>8</v>
      </c>
      <c r="V41" s="39">
        <f t="shared" si="7"/>
        <v>0</v>
      </c>
    </row>
    <row r="42" spans="2:22" ht="26.25" customHeight="1" x14ac:dyDescent="0.4">
      <c r="B42" s="51"/>
      <c r="C42" s="34"/>
      <c r="E42" s="41"/>
      <c r="F42" s="41"/>
      <c r="G42" s="41"/>
      <c r="I42" s="42"/>
      <c r="J42" s="34"/>
      <c r="K42" s="34"/>
      <c r="L42" s="41"/>
      <c r="M42" s="41"/>
      <c r="N42" s="41"/>
      <c r="Q42" s="49"/>
    </row>
    <row r="43" spans="2:22" ht="11.25" customHeight="1" x14ac:dyDescent="0.4">
      <c r="B43" s="41"/>
      <c r="C43" s="41"/>
      <c r="D43" s="41"/>
      <c r="E43" s="41"/>
      <c r="F43" s="41"/>
      <c r="G43" s="41"/>
      <c r="I43" s="57"/>
      <c r="J43" s="41"/>
      <c r="K43" s="41"/>
      <c r="L43" s="41"/>
      <c r="M43" s="41"/>
      <c r="N43" s="41"/>
      <c r="Q43" s="42"/>
      <c r="R43" s="41"/>
      <c r="S43" s="34"/>
      <c r="T43" s="41"/>
      <c r="U43" s="41"/>
      <c r="V43" s="41"/>
    </row>
    <row r="44" spans="2:22" ht="26.25" customHeight="1" x14ac:dyDescent="0.4">
      <c r="B44" s="36" t="s">
        <v>3</v>
      </c>
      <c r="C44" s="126" t="s">
        <v>19</v>
      </c>
      <c r="D44" s="127"/>
      <c r="E44" s="127"/>
      <c r="F44" s="128"/>
      <c r="G44" s="39"/>
      <c r="I44" s="36" t="s">
        <v>3</v>
      </c>
      <c r="J44" s="126" t="s">
        <v>19</v>
      </c>
      <c r="K44" s="127"/>
      <c r="L44" s="127"/>
      <c r="M44" s="128"/>
      <c r="N44" s="39"/>
      <c r="Q44" s="36" t="s">
        <v>3</v>
      </c>
      <c r="R44" s="126" t="s">
        <v>19</v>
      </c>
      <c r="S44" s="127"/>
      <c r="T44" s="127"/>
      <c r="U44" s="128"/>
      <c r="V44" s="39"/>
    </row>
    <row r="45" spans="2:22" ht="11.25" customHeight="1" x14ac:dyDescent="0.4">
      <c r="B45" s="42"/>
      <c r="C45" s="41"/>
      <c r="E45" s="41"/>
      <c r="F45" s="41"/>
      <c r="G45" s="41"/>
      <c r="I45" s="42"/>
      <c r="J45" s="41"/>
      <c r="K45" s="34"/>
      <c r="L45" s="41"/>
      <c r="M45" s="41"/>
      <c r="N45" s="41"/>
      <c r="Q45" s="42"/>
      <c r="R45" s="41"/>
      <c r="S45" s="34"/>
      <c r="T45" s="41"/>
      <c r="U45" s="41"/>
      <c r="V45" s="41"/>
    </row>
    <row r="46" spans="2:22" ht="26.25" customHeight="1" x14ac:dyDescent="0.4">
      <c r="B46" s="36" t="s">
        <v>4</v>
      </c>
      <c r="C46" s="37"/>
      <c r="D46" s="37" t="s">
        <v>0</v>
      </c>
      <c r="E46" s="39"/>
      <c r="F46" s="39" t="s">
        <v>10</v>
      </c>
      <c r="G46" s="56">
        <f>+E46*C46</f>
        <v>0</v>
      </c>
      <c r="I46" s="36" t="s">
        <v>4</v>
      </c>
      <c r="J46" s="37"/>
      <c r="K46" s="37" t="s">
        <v>0</v>
      </c>
      <c r="L46" s="39"/>
      <c r="M46" s="39" t="s">
        <v>10</v>
      </c>
      <c r="N46" s="56">
        <f>+L46*J46</f>
        <v>0</v>
      </c>
      <c r="Q46" s="36" t="s">
        <v>4</v>
      </c>
      <c r="R46" s="37"/>
      <c r="S46" s="37" t="s">
        <v>0</v>
      </c>
      <c r="T46" s="39"/>
      <c r="U46" s="39" t="s">
        <v>10</v>
      </c>
      <c r="V46" s="56">
        <f t="shared" ref="V46" si="8">R46*T46</f>
        <v>0</v>
      </c>
    </row>
    <row r="47" spans="2:22" ht="11.25" customHeight="1" x14ac:dyDescent="0.4">
      <c r="B47" s="42"/>
      <c r="C47" s="41"/>
      <c r="E47" s="41"/>
      <c r="F47" s="41"/>
      <c r="G47" s="41"/>
      <c r="I47" s="42"/>
      <c r="J47" s="41"/>
      <c r="K47" s="34"/>
      <c r="L47" s="41"/>
      <c r="M47" s="41"/>
      <c r="N47" s="41"/>
      <c r="Q47" s="42"/>
      <c r="R47" s="41"/>
      <c r="S47" s="34"/>
      <c r="T47" s="41"/>
      <c r="U47" s="41"/>
      <c r="V47" s="41"/>
    </row>
    <row r="48" spans="2:22" ht="26.25" customHeight="1" x14ac:dyDescent="0.4">
      <c r="B48" s="36" t="s">
        <v>14</v>
      </c>
      <c r="C48" s="148" t="s">
        <v>36</v>
      </c>
      <c r="D48" s="149"/>
      <c r="E48" s="149"/>
      <c r="F48" s="150"/>
      <c r="G48" s="39"/>
      <c r="I48" s="36" t="s">
        <v>14</v>
      </c>
      <c r="J48" s="148" t="s">
        <v>36</v>
      </c>
      <c r="K48" s="149"/>
      <c r="L48" s="149"/>
      <c r="M48" s="150"/>
      <c r="N48" s="39"/>
      <c r="Q48" s="36" t="s">
        <v>14</v>
      </c>
      <c r="R48" s="148" t="s">
        <v>36</v>
      </c>
      <c r="S48" s="149"/>
      <c r="T48" s="149"/>
      <c r="U48" s="150"/>
      <c r="V48" s="39"/>
    </row>
    <row r="49" spans="2:22" x14ac:dyDescent="0.4">
      <c r="D49" s="47"/>
      <c r="E49" s="32"/>
      <c r="K49" s="47"/>
      <c r="S49" s="47"/>
    </row>
    <row r="50" spans="2:22" ht="26.25" customHeight="1" x14ac:dyDescent="0.4">
      <c r="C50" s="129" t="s">
        <v>223</v>
      </c>
      <c r="D50" s="130"/>
      <c r="E50" s="130"/>
      <c r="F50" s="131"/>
      <c r="G50" s="8">
        <v>850</v>
      </c>
      <c r="J50" s="129" t="s">
        <v>223</v>
      </c>
      <c r="K50" s="130"/>
      <c r="L50" s="130"/>
      <c r="M50" s="131"/>
      <c r="N50" s="8">
        <v>550</v>
      </c>
      <c r="R50" s="129" t="s">
        <v>223</v>
      </c>
      <c r="S50" s="130"/>
      <c r="T50" s="130"/>
      <c r="U50" s="131"/>
      <c r="V50" s="8">
        <v>250</v>
      </c>
    </row>
    <row r="51" spans="2:22" ht="27" customHeight="1" x14ac:dyDescent="0.4">
      <c r="C51" s="126" t="s">
        <v>229</v>
      </c>
      <c r="D51" s="127"/>
      <c r="E51" s="127"/>
      <c r="F51" s="128"/>
      <c r="G51" s="48">
        <f>G37+SUM(G40:G48)</f>
        <v>0</v>
      </c>
      <c r="J51" s="126" t="s">
        <v>229</v>
      </c>
      <c r="K51" s="127"/>
      <c r="L51" s="127"/>
      <c r="M51" s="128"/>
      <c r="N51" s="48">
        <f>N37+SUM(N40:N48)</f>
        <v>0</v>
      </c>
      <c r="R51" s="126" t="s">
        <v>229</v>
      </c>
      <c r="S51" s="127"/>
      <c r="T51" s="127"/>
      <c r="U51" s="128"/>
      <c r="V51" s="48">
        <f>V37+SUM(V40:V48)</f>
        <v>0</v>
      </c>
    </row>
    <row r="53" spans="2:22" x14ac:dyDescent="0.4">
      <c r="B53" s="33" t="s">
        <v>246</v>
      </c>
      <c r="E53" s="32"/>
      <c r="I53" s="33" t="s">
        <v>247</v>
      </c>
      <c r="K53" s="34"/>
      <c r="Q53" s="33" t="s">
        <v>248</v>
      </c>
      <c r="S53" s="34"/>
    </row>
    <row r="54" spans="2:22" x14ac:dyDescent="0.4">
      <c r="B54" s="32" t="s">
        <v>48</v>
      </c>
      <c r="E54" s="32"/>
      <c r="I54" s="32" t="s">
        <v>57</v>
      </c>
      <c r="K54" s="34"/>
      <c r="Q54" s="32" t="s">
        <v>63</v>
      </c>
      <c r="S54" s="34"/>
    </row>
    <row r="55" spans="2:22" x14ac:dyDescent="0.4">
      <c r="B55" s="32" t="s">
        <v>49</v>
      </c>
      <c r="E55" s="32"/>
      <c r="I55" s="32" t="s">
        <v>58</v>
      </c>
      <c r="K55" s="34"/>
      <c r="Q55" s="32" t="s">
        <v>49</v>
      </c>
      <c r="S55" s="34"/>
    </row>
    <row r="56" spans="2:22" x14ac:dyDescent="0.4">
      <c r="B56" s="32" t="s">
        <v>47</v>
      </c>
      <c r="E56" s="32"/>
      <c r="I56" s="32" t="s">
        <v>59</v>
      </c>
      <c r="K56" s="34"/>
      <c r="Q56" s="32" t="s">
        <v>65</v>
      </c>
      <c r="S56" s="34"/>
    </row>
    <row r="57" spans="2:22" x14ac:dyDescent="0.4">
      <c r="B57" s="32" t="s">
        <v>46</v>
      </c>
      <c r="E57" s="32"/>
      <c r="I57" s="32" t="s">
        <v>31</v>
      </c>
      <c r="K57" s="34"/>
      <c r="Q57" s="32" t="s">
        <v>46</v>
      </c>
      <c r="S57" s="34"/>
    </row>
    <row r="58" spans="2:22" x14ac:dyDescent="0.4">
      <c r="E58" s="32"/>
      <c r="I58" s="32" t="s">
        <v>62</v>
      </c>
      <c r="K58" s="34"/>
      <c r="Q58" s="32" t="s">
        <v>62</v>
      </c>
      <c r="S58" s="34"/>
    </row>
    <row r="59" spans="2:22" ht="30" customHeight="1" x14ac:dyDescent="0.4">
      <c r="B59" s="136" t="s">
        <v>20</v>
      </c>
      <c r="C59" s="136"/>
      <c r="D59" s="136" t="s">
        <v>15</v>
      </c>
      <c r="E59" s="136"/>
      <c r="F59" s="136"/>
      <c r="G59" s="35" t="s">
        <v>16</v>
      </c>
      <c r="I59" s="35" t="s">
        <v>20</v>
      </c>
      <c r="J59" s="35"/>
      <c r="K59" s="35" t="s">
        <v>15</v>
      </c>
      <c r="L59" s="35"/>
      <c r="M59" s="35"/>
      <c r="N59" s="35" t="s">
        <v>16</v>
      </c>
      <c r="Q59" s="35" t="s">
        <v>20</v>
      </c>
      <c r="R59" s="35"/>
      <c r="S59" s="35" t="s">
        <v>15</v>
      </c>
      <c r="T59" s="35"/>
      <c r="U59" s="35"/>
      <c r="V59" s="35" t="s">
        <v>16</v>
      </c>
    </row>
    <row r="60" spans="2:22" ht="30" customHeight="1" x14ac:dyDescent="0.4">
      <c r="B60" s="36" t="s">
        <v>1</v>
      </c>
      <c r="C60" s="37"/>
      <c r="D60" s="37" t="s">
        <v>0</v>
      </c>
      <c r="E60" s="39"/>
      <c r="F60" s="39" t="s">
        <v>9</v>
      </c>
      <c r="G60" s="39">
        <f>+E60*C60</f>
        <v>0</v>
      </c>
      <c r="I60" s="36" t="s">
        <v>1</v>
      </c>
      <c r="J60" s="37"/>
      <c r="K60" s="37" t="s">
        <v>0</v>
      </c>
      <c r="L60" s="39"/>
      <c r="M60" s="39" t="s">
        <v>9</v>
      </c>
      <c r="N60" s="39">
        <f>+L60*J60</f>
        <v>0</v>
      </c>
      <c r="Q60" s="36" t="s">
        <v>1</v>
      </c>
      <c r="R60" s="37"/>
      <c r="S60" s="37" t="s">
        <v>0</v>
      </c>
      <c r="T60" s="39"/>
      <c r="U60" s="39" t="s">
        <v>9</v>
      </c>
      <c r="V60" s="39">
        <f>+T60*R60</f>
        <v>0</v>
      </c>
    </row>
    <row r="61" spans="2:22" ht="11.25" customHeight="1" x14ac:dyDescent="0.4">
      <c r="B61" s="53"/>
      <c r="C61" s="54"/>
      <c r="D61" s="54"/>
      <c r="E61" s="55"/>
      <c r="F61" s="55"/>
      <c r="G61" s="55"/>
      <c r="I61" s="53"/>
      <c r="J61" s="54"/>
      <c r="K61" s="54"/>
      <c r="L61" s="55"/>
      <c r="M61" s="55"/>
      <c r="N61" s="55"/>
      <c r="Q61" s="53"/>
      <c r="R61" s="54"/>
      <c r="S61" s="54"/>
      <c r="T61" s="55"/>
      <c r="U61" s="55"/>
      <c r="V61" s="55"/>
    </row>
    <row r="62" spans="2:22" ht="26.25" customHeight="1" x14ac:dyDescent="0.4">
      <c r="B62" s="126" t="s">
        <v>32</v>
      </c>
      <c r="C62" s="127"/>
      <c r="D62" s="127"/>
      <c r="E62" s="127"/>
      <c r="F62" s="127"/>
      <c r="G62" s="128"/>
      <c r="I62" s="36" t="s">
        <v>55</v>
      </c>
      <c r="J62" s="37"/>
      <c r="K62" s="37" t="s">
        <v>0</v>
      </c>
      <c r="L62" s="39"/>
      <c r="M62" s="39" t="s">
        <v>8</v>
      </c>
      <c r="N62" s="39">
        <f>+L62*J62</f>
        <v>0</v>
      </c>
      <c r="Q62" s="36" t="s">
        <v>64</v>
      </c>
      <c r="R62" s="37"/>
      <c r="S62" s="37" t="s">
        <v>0</v>
      </c>
      <c r="T62" s="39"/>
      <c r="U62" s="39" t="s">
        <v>8</v>
      </c>
      <c r="V62" s="39">
        <f>+T62*R62</f>
        <v>0</v>
      </c>
    </row>
    <row r="63" spans="2:22" ht="26.25" customHeight="1" x14ac:dyDescent="0.4">
      <c r="B63" s="36" t="s">
        <v>33</v>
      </c>
      <c r="C63" s="37"/>
      <c r="D63" s="37" t="s">
        <v>0</v>
      </c>
      <c r="E63" s="39"/>
      <c r="F63" s="39" t="s">
        <v>8</v>
      </c>
      <c r="G63" s="39">
        <f t="shared" ref="G63:G67" si="9">+E63*C63</f>
        <v>0</v>
      </c>
    </row>
    <row r="64" spans="2:22" ht="26.25" customHeight="1" x14ac:dyDescent="0.4">
      <c r="B64" s="36" t="s">
        <v>40</v>
      </c>
      <c r="C64" s="37"/>
      <c r="D64" s="37" t="s">
        <v>0</v>
      </c>
      <c r="E64" s="39"/>
      <c r="F64" s="39" t="s">
        <v>8</v>
      </c>
      <c r="G64" s="39">
        <f t="shared" si="9"/>
        <v>0</v>
      </c>
      <c r="I64" s="36" t="s">
        <v>3</v>
      </c>
      <c r="J64" s="126" t="s">
        <v>19</v>
      </c>
      <c r="K64" s="127"/>
      <c r="L64" s="127"/>
      <c r="M64" s="128"/>
      <c r="N64" s="39"/>
      <c r="Q64" s="36" t="s">
        <v>3</v>
      </c>
      <c r="R64" s="126" t="s">
        <v>19</v>
      </c>
      <c r="S64" s="127"/>
      <c r="T64" s="127"/>
      <c r="U64" s="128"/>
      <c r="V64" s="39"/>
    </row>
    <row r="65" spans="2:22" ht="26.25" customHeight="1" x14ac:dyDescent="0.4">
      <c r="B65" s="36" t="s">
        <v>41</v>
      </c>
      <c r="C65" s="37"/>
      <c r="D65" s="37" t="s">
        <v>0</v>
      </c>
      <c r="E65" s="39"/>
      <c r="F65" s="39" t="s">
        <v>8</v>
      </c>
      <c r="G65" s="39">
        <f t="shared" si="9"/>
        <v>0</v>
      </c>
      <c r="I65" s="36" t="s">
        <v>4</v>
      </c>
      <c r="J65" s="37"/>
      <c r="K65" s="37" t="s">
        <v>0</v>
      </c>
      <c r="L65" s="39"/>
      <c r="M65" s="39" t="s">
        <v>10</v>
      </c>
      <c r="N65" s="39">
        <f t="shared" ref="N65:N67" si="10">+L65*J65</f>
        <v>0</v>
      </c>
      <c r="Q65" s="36" t="s">
        <v>4</v>
      </c>
      <c r="R65" s="37"/>
      <c r="S65" s="37" t="s">
        <v>0</v>
      </c>
      <c r="T65" s="39"/>
      <c r="U65" s="39" t="s">
        <v>10</v>
      </c>
      <c r="V65" s="39">
        <f t="shared" ref="V65:V67" si="11">+T65*R65</f>
        <v>0</v>
      </c>
    </row>
    <row r="66" spans="2:22" ht="26.25" customHeight="1" x14ac:dyDescent="0.4">
      <c r="B66" s="36" t="s">
        <v>52</v>
      </c>
      <c r="C66" s="37"/>
      <c r="D66" s="37" t="s">
        <v>0</v>
      </c>
      <c r="E66" s="39"/>
      <c r="F66" s="39" t="s">
        <v>8</v>
      </c>
      <c r="G66" s="39">
        <f t="shared" si="9"/>
        <v>0</v>
      </c>
      <c r="I66" s="36" t="s">
        <v>6</v>
      </c>
      <c r="J66" s="34"/>
      <c r="K66" s="37" t="s">
        <v>0</v>
      </c>
      <c r="L66" s="39"/>
      <c r="M66" s="39" t="s">
        <v>60</v>
      </c>
      <c r="N66" s="39">
        <f t="shared" si="10"/>
        <v>0</v>
      </c>
      <c r="Q66" s="36" t="s">
        <v>6</v>
      </c>
      <c r="R66" s="34"/>
      <c r="S66" s="37" t="s">
        <v>0</v>
      </c>
      <c r="T66" s="39"/>
      <c r="U66" s="39" t="s">
        <v>60</v>
      </c>
      <c r="V66" s="39">
        <f t="shared" si="11"/>
        <v>0</v>
      </c>
    </row>
    <row r="67" spans="2:22" ht="26.25" customHeight="1" x14ac:dyDescent="0.4">
      <c r="B67" s="36" t="s">
        <v>51</v>
      </c>
      <c r="C67" s="37"/>
      <c r="D67" s="37" t="s">
        <v>0</v>
      </c>
      <c r="E67" s="39"/>
      <c r="F67" s="39" t="s">
        <v>8</v>
      </c>
      <c r="G67" s="39">
        <f t="shared" si="9"/>
        <v>0</v>
      </c>
      <c r="I67" s="36" t="s">
        <v>18</v>
      </c>
      <c r="J67" s="37"/>
      <c r="K67" s="37" t="s">
        <v>0</v>
      </c>
      <c r="L67" s="39"/>
      <c r="M67" s="39" t="s">
        <v>13</v>
      </c>
      <c r="N67" s="39">
        <f t="shared" si="10"/>
        <v>0</v>
      </c>
      <c r="Q67" s="36" t="s">
        <v>18</v>
      </c>
      <c r="R67" s="37"/>
      <c r="S67" s="37" t="s">
        <v>0</v>
      </c>
      <c r="T67" s="39"/>
      <c r="U67" s="39" t="s">
        <v>13</v>
      </c>
      <c r="V67" s="39">
        <f t="shared" si="11"/>
        <v>0</v>
      </c>
    </row>
    <row r="68" spans="2:22" ht="11.25" customHeight="1" x14ac:dyDescent="0.4">
      <c r="B68" s="57"/>
      <c r="C68" s="41"/>
      <c r="D68" s="41"/>
      <c r="E68" s="41"/>
      <c r="F68" s="41"/>
      <c r="G68" s="41"/>
      <c r="I68" s="49"/>
      <c r="Q68" s="49"/>
    </row>
    <row r="69" spans="2:22" ht="26.25" customHeight="1" x14ac:dyDescent="0.4">
      <c r="B69" s="36" t="s">
        <v>3</v>
      </c>
      <c r="C69" s="126" t="s">
        <v>19</v>
      </c>
      <c r="D69" s="127"/>
      <c r="E69" s="127"/>
      <c r="F69" s="128"/>
      <c r="G69" s="39"/>
      <c r="I69" s="36" t="s">
        <v>14</v>
      </c>
      <c r="J69" s="148" t="s">
        <v>61</v>
      </c>
      <c r="K69" s="149"/>
      <c r="L69" s="149"/>
      <c r="M69" s="150"/>
      <c r="N69" s="39"/>
      <c r="Q69" s="36" t="s">
        <v>14</v>
      </c>
      <c r="R69" s="148" t="s">
        <v>61</v>
      </c>
      <c r="S69" s="149"/>
      <c r="T69" s="149"/>
      <c r="U69" s="150"/>
      <c r="V69" s="39"/>
    </row>
    <row r="70" spans="2:22" ht="11.25" customHeight="1" x14ac:dyDescent="0.4">
      <c r="B70" s="42"/>
      <c r="C70" s="41"/>
      <c r="E70" s="41"/>
      <c r="F70" s="41"/>
      <c r="G70" s="41"/>
    </row>
    <row r="71" spans="2:22" ht="26.25" customHeight="1" x14ac:dyDescent="0.4">
      <c r="B71" s="36" t="s">
        <v>4</v>
      </c>
      <c r="C71" s="37"/>
      <c r="D71" s="37" t="s">
        <v>0</v>
      </c>
      <c r="E71" s="39"/>
      <c r="F71" s="39" t="s">
        <v>10</v>
      </c>
      <c r="G71" s="56">
        <f t="shared" ref="G71" si="12">+E71*C71</f>
        <v>0</v>
      </c>
      <c r="J71" s="129" t="s">
        <v>223</v>
      </c>
      <c r="K71" s="130"/>
      <c r="L71" s="130"/>
      <c r="M71" s="131"/>
      <c r="N71" s="8">
        <v>750</v>
      </c>
      <c r="R71" s="129" t="s">
        <v>223</v>
      </c>
      <c r="S71" s="130"/>
      <c r="T71" s="130"/>
      <c r="U71" s="131"/>
      <c r="V71" s="8">
        <v>900</v>
      </c>
    </row>
    <row r="72" spans="2:22" ht="24.75" customHeight="1" x14ac:dyDescent="0.4">
      <c r="B72" s="42"/>
      <c r="C72" s="41"/>
      <c r="E72" s="41"/>
      <c r="F72" s="41"/>
      <c r="G72" s="41"/>
      <c r="J72" s="126" t="s">
        <v>229</v>
      </c>
      <c r="K72" s="127"/>
      <c r="L72" s="127"/>
      <c r="M72" s="128"/>
      <c r="N72" s="48">
        <f>SUM(N60:N69)</f>
        <v>0</v>
      </c>
      <c r="R72" s="126" t="s">
        <v>229</v>
      </c>
      <c r="S72" s="127"/>
      <c r="T72" s="127"/>
      <c r="U72" s="128"/>
      <c r="V72" s="48">
        <f>SUM(V60:V69)</f>
        <v>0</v>
      </c>
    </row>
    <row r="73" spans="2:22" ht="34.5" customHeight="1" x14ac:dyDescent="0.4">
      <c r="B73" s="36" t="s">
        <v>14</v>
      </c>
      <c r="C73" s="151" t="s">
        <v>50</v>
      </c>
      <c r="D73" s="152"/>
      <c r="E73" s="152"/>
      <c r="F73" s="153"/>
      <c r="G73" s="39"/>
      <c r="K73" s="34"/>
      <c r="S73" s="34"/>
    </row>
    <row r="74" spans="2:22" ht="11.25" customHeight="1" x14ac:dyDescent="0.4">
      <c r="D74" s="47"/>
      <c r="E74" s="32"/>
    </row>
    <row r="75" spans="2:22" ht="26.25" customHeight="1" x14ac:dyDescent="0.4">
      <c r="C75" s="129" t="s">
        <v>223</v>
      </c>
      <c r="D75" s="130"/>
      <c r="E75" s="130"/>
      <c r="F75" s="131"/>
      <c r="G75" s="8">
        <v>2500</v>
      </c>
    </row>
    <row r="76" spans="2:22" ht="26.25" customHeight="1" x14ac:dyDescent="0.4">
      <c r="C76" s="126" t="s">
        <v>229</v>
      </c>
      <c r="D76" s="127"/>
      <c r="E76" s="127"/>
      <c r="F76" s="128"/>
      <c r="G76" s="48">
        <f>G60+SUM(G63:G73)</f>
        <v>0</v>
      </c>
    </row>
    <row r="78" spans="2:22" x14ac:dyDescent="0.4">
      <c r="B78" s="33" t="s">
        <v>249</v>
      </c>
      <c r="E78" s="32"/>
      <c r="I78" s="33" t="s">
        <v>250</v>
      </c>
      <c r="K78" s="34"/>
      <c r="Q78" s="33" t="s">
        <v>251</v>
      </c>
      <c r="S78" s="34"/>
    </row>
    <row r="79" spans="2:22" x14ac:dyDescent="0.4">
      <c r="B79" s="32" t="s">
        <v>44</v>
      </c>
      <c r="E79" s="32"/>
      <c r="I79" s="32" t="s">
        <v>71</v>
      </c>
      <c r="K79" s="34"/>
      <c r="Q79" s="32" t="s">
        <v>70</v>
      </c>
      <c r="S79" s="34"/>
    </row>
    <row r="80" spans="2:22" x14ac:dyDescent="0.4">
      <c r="B80" s="32" t="s">
        <v>39</v>
      </c>
      <c r="E80" s="32"/>
      <c r="I80" s="32" t="s">
        <v>45</v>
      </c>
      <c r="K80" s="34"/>
      <c r="Q80" s="32" t="s">
        <v>49</v>
      </c>
      <c r="S80" s="34"/>
    </row>
    <row r="81" spans="2:22" x14ac:dyDescent="0.4">
      <c r="B81" s="32" t="s">
        <v>66</v>
      </c>
      <c r="E81" s="32"/>
      <c r="I81" s="32" t="s">
        <v>68</v>
      </c>
      <c r="K81" s="34"/>
      <c r="Q81" s="32" t="s">
        <v>68</v>
      </c>
      <c r="S81" s="34"/>
    </row>
    <row r="82" spans="2:22" x14ac:dyDescent="0.4">
      <c r="B82" s="32" t="s">
        <v>31</v>
      </c>
      <c r="E82" s="32"/>
      <c r="I82" s="32" t="s">
        <v>46</v>
      </c>
      <c r="K82" s="34"/>
      <c r="Q82" s="32" t="s">
        <v>46</v>
      </c>
      <c r="S82" s="34"/>
    </row>
    <row r="83" spans="2:22" x14ac:dyDescent="0.4">
      <c r="B83" s="32" t="s">
        <v>67</v>
      </c>
      <c r="E83" s="32"/>
      <c r="I83" s="32" t="s">
        <v>67</v>
      </c>
      <c r="K83" s="34"/>
      <c r="Q83" s="32" t="s">
        <v>67</v>
      </c>
      <c r="S83" s="34"/>
    </row>
    <row r="84" spans="2:22" x14ac:dyDescent="0.4">
      <c r="E84" s="32"/>
      <c r="K84" s="34"/>
      <c r="S84" s="34"/>
    </row>
    <row r="85" spans="2:22" ht="30" customHeight="1" x14ac:dyDescent="0.4">
      <c r="B85" s="35" t="s">
        <v>20</v>
      </c>
      <c r="C85" s="35"/>
      <c r="D85" s="35" t="s">
        <v>15</v>
      </c>
      <c r="E85" s="35"/>
      <c r="F85" s="35"/>
      <c r="G85" s="35" t="s">
        <v>16</v>
      </c>
      <c r="I85" s="35" t="s">
        <v>20</v>
      </c>
      <c r="J85" s="35"/>
      <c r="K85" s="35" t="s">
        <v>15</v>
      </c>
      <c r="L85" s="35"/>
      <c r="M85" s="35"/>
      <c r="N85" s="35" t="s">
        <v>16</v>
      </c>
      <c r="Q85" s="35" t="s">
        <v>20</v>
      </c>
      <c r="R85" s="35"/>
      <c r="S85" s="35" t="s">
        <v>15</v>
      </c>
      <c r="T85" s="35"/>
      <c r="U85" s="35"/>
      <c r="V85" s="35" t="s">
        <v>16</v>
      </c>
    </row>
    <row r="86" spans="2:22" ht="30" customHeight="1" x14ac:dyDescent="0.4">
      <c r="B86" s="36" t="s">
        <v>1</v>
      </c>
      <c r="C86" s="37"/>
      <c r="D86" s="37" t="s">
        <v>0</v>
      </c>
      <c r="E86" s="39"/>
      <c r="F86" s="39" t="s">
        <v>9</v>
      </c>
      <c r="G86" s="39">
        <f>+E86*C86</f>
        <v>0</v>
      </c>
      <c r="I86" s="36" t="s">
        <v>1</v>
      </c>
      <c r="J86" s="37"/>
      <c r="K86" s="37" t="s">
        <v>0</v>
      </c>
      <c r="L86" s="39"/>
      <c r="M86" s="39" t="s">
        <v>9</v>
      </c>
      <c r="N86" s="39">
        <f>+L86*J86</f>
        <v>0</v>
      </c>
      <c r="Q86" s="36" t="s">
        <v>1</v>
      </c>
      <c r="R86" s="37"/>
      <c r="S86" s="37" t="s">
        <v>0</v>
      </c>
      <c r="T86" s="39"/>
      <c r="U86" s="39" t="s">
        <v>9</v>
      </c>
      <c r="V86" s="39">
        <f>+T86*R86</f>
        <v>0</v>
      </c>
    </row>
    <row r="87" spans="2:22" ht="11.25" customHeight="1" x14ac:dyDescent="0.4">
      <c r="B87" s="53"/>
      <c r="C87" s="54"/>
      <c r="D87" s="54"/>
      <c r="E87" s="55"/>
      <c r="F87" s="55"/>
      <c r="G87" s="55"/>
      <c r="I87" s="53"/>
      <c r="J87" s="54"/>
      <c r="K87" s="54"/>
      <c r="L87" s="55"/>
      <c r="M87" s="55"/>
      <c r="N87" s="55"/>
      <c r="Q87" s="53"/>
      <c r="R87" s="54"/>
      <c r="S87" s="54"/>
      <c r="T87" s="55"/>
      <c r="U87" s="55"/>
      <c r="V87" s="55"/>
    </row>
    <row r="88" spans="2:22" ht="26.25" customHeight="1" x14ac:dyDescent="0.4">
      <c r="B88" s="36" t="s">
        <v>55</v>
      </c>
      <c r="C88" s="37"/>
      <c r="D88" s="37" t="s">
        <v>0</v>
      </c>
      <c r="E88" s="39"/>
      <c r="F88" s="39" t="s">
        <v>8</v>
      </c>
      <c r="G88" s="39">
        <f>+E88*C88</f>
        <v>0</v>
      </c>
      <c r="I88" s="36" t="s">
        <v>72</v>
      </c>
      <c r="J88" s="37"/>
      <c r="K88" s="37" t="s">
        <v>0</v>
      </c>
      <c r="L88" s="39"/>
      <c r="M88" s="39" t="s">
        <v>8</v>
      </c>
      <c r="N88" s="39">
        <f>+L88*J88</f>
        <v>0</v>
      </c>
      <c r="Q88" s="36" t="s">
        <v>69</v>
      </c>
      <c r="R88" s="37"/>
      <c r="S88" s="37" t="s">
        <v>0</v>
      </c>
      <c r="T88" s="39"/>
      <c r="U88" s="39" t="s">
        <v>8</v>
      </c>
      <c r="V88" s="39">
        <f>+T88*R88</f>
        <v>0</v>
      </c>
    </row>
    <row r="89" spans="2:22" ht="26.25" customHeight="1" x14ac:dyDescent="0.4">
      <c r="D89" s="32"/>
      <c r="E89" s="32"/>
      <c r="I89" s="36" t="s">
        <v>73</v>
      </c>
      <c r="J89" s="37"/>
      <c r="K89" s="37" t="s">
        <v>0</v>
      </c>
      <c r="L89" s="39"/>
      <c r="M89" s="39" t="s">
        <v>8</v>
      </c>
      <c r="N89" s="39">
        <f>+L89*J89</f>
        <v>0</v>
      </c>
    </row>
    <row r="90" spans="2:22" ht="26.25" customHeight="1" x14ac:dyDescent="0.4">
      <c r="B90" s="36" t="s">
        <v>3</v>
      </c>
      <c r="C90" s="126" t="s">
        <v>19</v>
      </c>
      <c r="D90" s="127"/>
      <c r="E90" s="127"/>
      <c r="F90" s="128"/>
      <c r="G90" s="39"/>
      <c r="I90" s="36" t="s">
        <v>3</v>
      </c>
      <c r="J90" s="43" t="s">
        <v>19</v>
      </c>
      <c r="K90" s="44"/>
      <c r="L90" s="44"/>
      <c r="M90" s="45"/>
      <c r="N90" s="39"/>
      <c r="Q90" s="36" t="s">
        <v>3</v>
      </c>
      <c r="R90" s="126" t="s">
        <v>19</v>
      </c>
      <c r="S90" s="127"/>
      <c r="T90" s="127"/>
      <c r="U90" s="128"/>
      <c r="V90" s="39"/>
    </row>
    <row r="91" spans="2:22" ht="26.25" customHeight="1" x14ac:dyDescent="0.4">
      <c r="B91" s="36" t="s">
        <v>4</v>
      </c>
      <c r="C91" s="37"/>
      <c r="D91" s="37" t="s">
        <v>0</v>
      </c>
      <c r="E91" s="39"/>
      <c r="F91" s="39" t="s">
        <v>10</v>
      </c>
      <c r="G91" s="39">
        <f>+E91*C91</f>
        <v>0</v>
      </c>
      <c r="I91" s="36" t="s">
        <v>4</v>
      </c>
      <c r="J91" s="37"/>
      <c r="K91" s="37" t="s">
        <v>0</v>
      </c>
      <c r="L91" s="39"/>
      <c r="M91" s="39" t="s">
        <v>10</v>
      </c>
      <c r="N91" s="39">
        <f>+L91*J91</f>
        <v>0</v>
      </c>
      <c r="Q91" s="36" t="s">
        <v>4</v>
      </c>
      <c r="R91" s="37"/>
      <c r="S91" s="37" t="s">
        <v>0</v>
      </c>
      <c r="T91" s="39"/>
      <c r="U91" s="39" t="s">
        <v>10</v>
      </c>
      <c r="V91" s="39">
        <f>+T91*R91</f>
        <v>0</v>
      </c>
    </row>
    <row r="92" spans="2:22" ht="11.25" customHeight="1" x14ac:dyDescent="0.4">
      <c r="B92" s="49"/>
      <c r="I92" s="49"/>
      <c r="K92" s="34"/>
      <c r="L92" s="47"/>
      <c r="Q92" s="49"/>
      <c r="S92" s="34"/>
      <c r="T92" s="47"/>
    </row>
    <row r="93" spans="2:22" ht="26.25" customHeight="1" x14ac:dyDescent="0.4">
      <c r="B93" s="36" t="s">
        <v>6</v>
      </c>
      <c r="C93" s="37"/>
      <c r="D93" s="37" t="s">
        <v>0</v>
      </c>
      <c r="E93" s="39"/>
      <c r="F93" s="39" t="s">
        <v>60</v>
      </c>
      <c r="G93" s="39">
        <f t="shared" ref="G93:G94" si="13">+E93*C93</f>
        <v>0</v>
      </c>
      <c r="I93" s="36" t="s">
        <v>6</v>
      </c>
      <c r="J93" s="37"/>
      <c r="K93" s="37" t="s">
        <v>0</v>
      </c>
      <c r="L93" s="39"/>
      <c r="M93" s="39" t="s">
        <v>60</v>
      </c>
      <c r="N93" s="39">
        <f>+L93*J93</f>
        <v>0</v>
      </c>
      <c r="Q93" s="36" t="s">
        <v>6</v>
      </c>
      <c r="R93" s="37"/>
      <c r="S93" s="37" t="s">
        <v>0</v>
      </c>
      <c r="T93" s="39"/>
      <c r="U93" s="39" t="s">
        <v>60</v>
      </c>
      <c r="V93" s="39">
        <f>+T93*R93</f>
        <v>0</v>
      </c>
    </row>
    <row r="94" spans="2:22" ht="26.25" customHeight="1" x14ac:dyDescent="0.4">
      <c r="B94" s="36" t="s">
        <v>18</v>
      </c>
      <c r="C94" s="37"/>
      <c r="D94" s="37" t="s">
        <v>0</v>
      </c>
      <c r="E94" s="39"/>
      <c r="F94" s="39" t="s">
        <v>13</v>
      </c>
      <c r="G94" s="39">
        <f t="shared" si="13"/>
        <v>0</v>
      </c>
      <c r="I94" s="36" t="s">
        <v>18</v>
      </c>
      <c r="J94" s="37"/>
      <c r="K94" s="37" t="s">
        <v>0</v>
      </c>
      <c r="L94" s="39"/>
      <c r="M94" s="39" t="s">
        <v>13</v>
      </c>
      <c r="N94" s="39">
        <f>+L94*J94</f>
        <v>0</v>
      </c>
      <c r="Q94" s="36" t="s">
        <v>18</v>
      </c>
      <c r="R94" s="37"/>
      <c r="S94" s="37" t="s">
        <v>0</v>
      </c>
      <c r="T94" s="39"/>
      <c r="U94" s="39" t="s">
        <v>13</v>
      </c>
      <c r="V94" s="39">
        <f>+T94*R94</f>
        <v>0</v>
      </c>
    </row>
    <row r="95" spans="2:22" ht="11.25" customHeight="1" x14ac:dyDescent="0.4">
      <c r="B95" s="49"/>
      <c r="D95" s="32"/>
      <c r="E95" s="32"/>
      <c r="I95" s="49"/>
      <c r="Q95" s="49"/>
    </row>
    <row r="96" spans="2:22" ht="26.25" customHeight="1" x14ac:dyDescent="0.4">
      <c r="B96" s="36" t="s">
        <v>14</v>
      </c>
      <c r="C96" s="148" t="s">
        <v>61</v>
      </c>
      <c r="D96" s="149"/>
      <c r="E96" s="149"/>
      <c r="F96" s="150"/>
      <c r="G96" s="39"/>
      <c r="I96" s="36" t="s">
        <v>14</v>
      </c>
      <c r="J96" s="148" t="s">
        <v>61</v>
      </c>
      <c r="K96" s="149"/>
      <c r="L96" s="149"/>
      <c r="M96" s="150"/>
      <c r="N96" s="39"/>
      <c r="Q96" s="36" t="s">
        <v>14</v>
      </c>
      <c r="R96" s="148" t="s">
        <v>61</v>
      </c>
      <c r="S96" s="149"/>
      <c r="T96" s="149"/>
      <c r="U96" s="150"/>
      <c r="V96" s="39"/>
    </row>
    <row r="97" spans="2:22" ht="11.25" customHeight="1" x14ac:dyDescent="0.4">
      <c r="D97" s="32"/>
      <c r="E97" s="32"/>
    </row>
    <row r="98" spans="2:22" ht="26.25" customHeight="1" x14ac:dyDescent="0.4">
      <c r="C98" s="129" t="s">
        <v>223</v>
      </c>
      <c r="D98" s="130"/>
      <c r="E98" s="130"/>
      <c r="F98" s="131"/>
      <c r="G98" s="8">
        <v>350</v>
      </c>
      <c r="J98" s="129" t="s">
        <v>223</v>
      </c>
      <c r="K98" s="130"/>
      <c r="L98" s="130"/>
      <c r="M98" s="131"/>
      <c r="N98" s="8">
        <v>1550</v>
      </c>
      <c r="R98" s="129" t="s">
        <v>223</v>
      </c>
      <c r="S98" s="130"/>
      <c r="T98" s="130"/>
      <c r="U98" s="131"/>
      <c r="V98" s="8">
        <v>550</v>
      </c>
    </row>
    <row r="99" spans="2:22" ht="26.25" customHeight="1" x14ac:dyDescent="0.4">
      <c r="C99" s="126" t="s">
        <v>229</v>
      </c>
      <c r="D99" s="127"/>
      <c r="E99" s="127"/>
      <c r="F99" s="128"/>
      <c r="G99" s="48">
        <f>SUM(G86:G96)</f>
        <v>0</v>
      </c>
      <c r="J99" s="126" t="s">
        <v>229</v>
      </c>
      <c r="K99" s="127"/>
      <c r="L99" s="127"/>
      <c r="M99" s="128"/>
      <c r="N99" s="48">
        <f>SUM(N86:N96)</f>
        <v>0</v>
      </c>
      <c r="R99" s="126" t="s">
        <v>229</v>
      </c>
      <c r="S99" s="127"/>
      <c r="T99" s="127"/>
      <c r="U99" s="128"/>
      <c r="V99" s="48">
        <f>SUM(V86:V96)</f>
        <v>0</v>
      </c>
    </row>
    <row r="103" spans="2:22" x14ac:dyDescent="0.4">
      <c r="B103" s="33" t="s">
        <v>252</v>
      </c>
      <c r="D103" s="32"/>
      <c r="E103" s="32"/>
    </row>
    <row r="104" spans="2:22" x14ac:dyDescent="0.4">
      <c r="B104" s="32" t="s">
        <v>53</v>
      </c>
      <c r="D104" s="32"/>
      <c r="E104" s="32"/>
    </row>
    <row r="105" spans="2:22" x14ac:dyDescent="0.4">
      <c r="B105" s="32" t="s">
        <v>39</v>
      </c>
      <c r="D105" s="32"/>
      <c r="E105" s="32"/>
    </row>
    <row r="106" spans="2:22" x14ac:dyDescent="0.4">
      <c r="B106" s="32" t="s">
        <v>54</v>
      </c>
      <c r="D106" s="32"/>
      <c r="E106" s="32"/>
    </row>
    <row r="107" spans="2:22" x14ac:dyDescent="0.4">
      <c r="B107" s="32" t="s">
        <v>31</v>
      </c>
      <c r="D107" s="32"/>
      <c r="E107" s="32"/>
    </row>
    <row r="108" spans="2:22" x14ac:dyDescent="0.4">
      <c r="D108" s="32"/>
      <c r="E108" s="32"/>
    </row>
    <row r="109" spans="2:22" ht="52.4" customHeight="1" x14ac:dyDescent="0.4">
      <c r="B109" s="136" t="s">
        <v>20</v>
      </c>
      <c r="C109" s="136"/>
      <c r="D109" s="136" t="s">
        <v>15</v>
      </c>
      <c r="E109" s="136"/>
      <c r="F109" s="136"/>
      <c r="G109" s="35" t="s">
        <v>16</v>
      </c>
      <c r="J109" s="140" t="s">
        <v>257</v>
      </c>
      <c r="K109" s="141"/>
      <c r="L109" s="141"/>
      <c r="M109" s="142"/>
      <c r="N109" s="10">
        <f>G25+N25+V25+G50+N50+V50+G75+N71+V71+G98+N98+V98+G119</f>
        <v>13050</v>
      </c>
    </row>
    <row r="110" spans="2:22" ht="51" customHeight="1" x14ac:dyDescent="0.4">
      <c r="B110" s="36" t="s">
        <v>1</v>
      </c>
      <c r="C110" s="37"/>
      <c r="D110" s="37" t="s">
        <v>0</v>
      </c>
      <c r="E110" s="39"/>
      <c r="F110" s="39" t="s">
        <v>9</v>
      </c>
      <c r="G110" s="39">
        <f t="shared" ref="G110" si="14">+E110*C110</f>
        <v>0</v>
      </c>
      <c r="J110" s="143" t="s">
        <v>258</v>
      </c>
      <c r="K110" s="144"/>
      <c r="L110" s="144"/>
      <c r="M110" s="145"/>
      <c r="N110" s="58">
        <f>SUM(G26+N26+V26+G51+N51+V51+G76+N72+V72+G99+N99+V99+G120)</f>
        <v>0</v>
      </c>
      <c r="O110" s="59"/>
    </row>
    <row r="111" spans="2:22" ht="11.25" customHeight="1" x14ac:dyDescent="0.4">
      <c r="B111" s="53"/>
      <c r="C111" s="54"/>
      <c r="D111" s="54"/>
      <c r="E111" s="55"/>
      <c r="F111" s="55"/>
      <c r="G111" s="55"/>
    </row>
    <row r="112" spans="2:22" ht="26.25" customHeight="1" x14ac:dyDescent="0.4">
      <c r="B112" s="36" t="s">
        <v>55</v>
      </c>
      <c r="C112" s="37"/>
      <c r="D112" s="37" t="s">
        <v>0</v>
      </c>
      <c r="E112" s="39"/>
      <c r="F112" s="39" t="s">
        <v>8</v>
      </c>
      <c r="G112" s="39">
        <f t="shared" ref="G112" si="15">+E112*C112</f>
        <v>0</v>
      </c>
    </row>
    <row r="113" spans="2:9" ht="11.25" customHeight="1" x14ac:dyDescent="0.4">
      <c r="D113" s="32"/>
      <c r="E113" s="32"/>
    </row>
    <row r="114" spans="2:9" ht="26.25" customHeight="1" x14ac:dyDescent="0.4">
      <c r="B114" s="36" t="s">
        <v>3</v>
      </c>
      <c r="C114" s="126" t="s">
        <v>19</v>
      </c>
      <c r="D114" s="127"/>
      <c r="E114" s="127"/>
      <c r="F114" s="128"/>
      <c r="G114" s="39"/>
    </row>
    <row r="115" spans="2:9" ht="26.25" customHeight="1" x14ac:dyDescent="0.4">
      <c r="B115" s="36" t="s">
        <v>4</v>
      </c>
      <c r="C115" s="37"/>
      <c r="D115" s="37" t="s">
        <v>0</v>
      </c>
      <c r="E115" s="39"/>
      <c r="F115" s="39" t="s">
        <v>10</v>
      </c>
      <c r="G115" s="56">
        <f t="shared" ref="G115" si="16">+E115*C115</f>
        <v>0</v>
      </c>
    </row>
    <row r="116" spans="2:9" ht="11.25" customHeight="1" x14ac:dyDescent="0.4">
      <c r="B116" s="49"/>
      <c r="D116" s="32"/>
      <c r="E116" s="32"/>
    </row>
    <row r="117" spans="2:9" ht="26.25" customHeight="1" x14ac:dyDescent="0.4">
      <c r="B117" s="36" t="s">
        <v>14</v>
      </c>
      <c r="C117" s="148" t="s">
        <v>56</v>
      </c>
      <c r="D117" s="149"/>
      <c r="E117" s="149"/>
      <c r="F117" s="150"/>
      <c r="G117" s="39"/>
    </row>
    <row r="118" spans="2:9" ht="11.25" customHeight="1" x14ac:dyDescent="0.4">
      <c r="D118" s="32"/>
      <c r="E118" s="32"/>
    </row>
    <row r="119" spans="2:9" ht="37.75" customHeight="1" x14ac:dyDescent="0.4">
      <c r="B119" s="51"/>
      <c r="C119" s="41"/>
      <c r="D119" s="146" t="s">
        <v>284</v>
      </c>
      <c r="E119" s="147"/>
      <c r="F119" s="147"/>
      <c r="G119" s="8">
        <v>550</v>
      </c>
    </row>
    <row r="120" spans="2:9" ht="27" customHeight="1" x14ac:dyDescent="0.4">
      <c r="D120" s="126" t="s">
        <v>229</v>
      </c>
      <c r="E120" s="127"/>
      <c r="F120" s="127"/>
      <c r="G120" s="48">
        <f>SUM(G110:G117)</f>
        <v>0</v>
      </c>
      <c r="H120" s="51"/>
      <c r="I120" s="60"/>
    </row>
    <row r="122" spans="2:9" ht="27.75" customHeight="1" x14ac:dyDescent="0.4">
      <c r="E122" s="32"/>
    </row>
  </sheetData>
  <sheetProtection algorithmName="SHA-512" hashValue="rmf3/gsh9ztl/HwnzIMT+GS1RWNCCsMTekj15AZBbL7XPS+GnUFocXWha06GcvlmvHBrO8Enozr5hhJCdVXctw==" saltValue="AfAwQZGh0QJ6g0oydDkbwQ==" spinCount="100000" sheet="1" objects="1" scenarios="1" selectLockedCells="1"/>
  <mergeCells count="77">
    <mergeCell ref="C69:F69"/>
    <mergeCell ref="C73:F73"/>
    <mergeCell ref="B109:C109"/>
    <mergeCell ref="D109:F109"/>
    <mergeCell ref="C114:F114"/>
    <mergeCell ref="C99:F99"/>
    <mergeCell ref="J71:M71"/>
    <mergeCell ref="R71:U71"/>
    <mergeCell ref="C98:F98"/>
    <mergeCell ref="J98:M98"/>
    <mergeCell ref="R98:U98"/>
    <mergeCell ref="J72:M72"/>
    <mergeCell ref="R72:U72"/>
    <mergeCell ref="B14:G14"/>
    <mergeCell ref="I14:N14"/>
    <mergeCell ref="Q14:V14"/>
    <mergeCell ref="C19:F19"/>
    <mergeCell ref="J19:M19"/>
    <mergeCell ref="R19:U19"/>
    <mergeCell ref="S11:U11"/>
    <mergeCell ref="B11:C11"/>
    <mergeCell ref="D11:F11"/>
    <mergeCell ref="I11:J11"/>
    <mergeCell ref="K11:M11"/>
    <mergeCell ref="Q11:R11"/>
    <mergeCell ref="C23:F23"/>
    <mergeCell ref="J23:M23"/>
    <mergeCell ref="R23:U23"/>
    <mergeCell ref="C44:F44"/>
    <mergeCell ref="D36:F36"/>
    <mergeCell ref="B39:G39"/>
    <mergeCell ref="C25:F25"/>
    <mergeCell ref="J25:M25"/>
    <mergeCell ref="R25:U25"/>
    <mergeCell ref="Q36:R36"/>
    <mergeCell ref="S36:U36"/>
    <mergeCell ref="Q39:V39"/>
    <mergeCell ref="R44:U44"/>
    <mergeCell ref="C26:F26"/>
    <mergeCell ref="R48:U48"/>
    <mergeCell ref="B36:C36"/>
    <mergeCell ref="B59:C59"/>
    <mergeCell ref="D59:F59"/>
    <mergeCell ref="B62:G62"/>
    <mergeCell ref="C48:F48"/>
    <mergeCell ref="I36:J36"/>
    <mergeCell ref="K36:M36"/>
    <mergeCell ref="I39:N39"/>
    <mergeCell ref="J44:M44"/>
    <mergeCell ref="J48:M48"/>
    <mergeCell ref="C50:F50"/>
    <mergeCell ref="J50:M50"/>
    <mergeCell ref="R50:U50"/>
    <mergeCell ref="J99:M99"/>
    <mergeCell ref="R99:U99"/>
    <mergeCell ref="C75:F75"/>
    <mergeCell ref="C96:F96"/>
    <mergeCell ref="J96:M96"/>
    <mergeCell ref="R90:U90"/>
    <mergeCell ref="R96:U96"/>
    <mergeCell ref="C76:F76"/>
    <mergeCell ref="J109:M109"/>
    <mergeCell ref="J110:M110"/>
    <mergeCell ref="D119:F119"/>
    <mergeCell ref="D120:F120"/>
    <mergeCell ref="B1:W1"/>
    <mergeCell ref="J26:M26"/>
    <mergeCell ref="R26:U26"/>
    <mergeCell ref="C51:F51"/>
    <mergeCell ref="J51:M51"/>
    <mergeCell ref="R51:U51"/>
    <mergeCell ref="C117:F117"/>
    <mergeCell ref="J64:M64"/>
    <mergeCell ref="J69:M69"/>
    <mergeCell ref="C90:F90"/>
    <mergeCell ref="R64:U64"/>
    <mergeCell ref="R69:U6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rowBreaks count="4" manualBreakCount="4">
    <brk id="26" max="22" man="1"/>
    <brk id="51" max="22" man="1"/>
    <brk id="76" max="22" man="1"/>
    <brk id="101" max="22" man="1"/>
  </rowBreaks>
  <colBreaks count="2" manualBreakCount="2">
    <brk id="8" max="123" man="1"/>
    <brk id="15" max="1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174BA-D93D-46D2-9D1E-E47DCF2A9918}">
  <dimension ref="B2:P125"/>
  <sheetViews>
    <sheetView tabSelected="1" zoomScale="110" zoomScaleNormal="110" workbookViewId="0">
      <selection activeCell="H5" sqref="H5"/>
    </sheetView>
  </sheetViews>
  <sheetFormatPr baseColWidth="10" defaultColWidth="10.81640625" defaultRowHeight="16" x14ac:dyDescent="0.4"/>
  <cols>
    <col min="1" max="1" width="4.453125" style="32" customWidth="1"/>
    <col min="2" max="3" width="14.453125" style="32" customWidth="1"/>
    <col min="4" max="4" width="1.81640625" style="32" customWidth="1"/>
    <col min="5" max="5" width="18.1796875" style="32" customWidth="1"/>
    <col min="6" max="6" width="1.453125" style="32" customWidth="1"/>
    <col min="7" max="7" width="18.81640625" style="32" customWidth="1"/>
    <col min="8" max="8" width="1.81640625" style="32" customWidth="1"/>
    <col min="9" max="9" width="18.1796875" style="32" customWidth="1"/>
    <col min="10" max="10" width="1.453125" style="32" customWidth="1"/>
    <col min="11" max="11" width="24.453125" style="32" customWidth="1"/>
    <col min="12" max="16384" width="10.81640625" style="32"/>
  </cols>
  <sheetData>
    <row r="2" spans="2:16" ht="24.5" x14ac:dyDescent="0.65">
      <c r="B2" s="156" t="s">
        <v>224</v>
      </c>
      <c r="C2" s="156"/>
      <c r="D2" s="156"/>
      <c r="E2" s="156"/>
      <c r="F2" s="156"/>
      <c r="G2" s="156"/>
      <c r="H2" s="156"/>
      <c r="I2" s="156"/>
      <c r="J2" s="156"/>
      <c r="K2" s="156"/>
    </row>
    <row r="3" spans="2:16" x14ac:dyDescent="0.4">
      <c r="B3" s="32" t="s">
        <v>92</v>
      </c>
    </row>
    <row r="4" spans="2:16" x14ac:dyDescent="0.4">
      <c r="B4" s="32" t="s">
        <v>23</v>
      </c>
    </row>
    <row r="5" spans="2:16" x14ac:dyDescent="0.4">
      <c r="B5" s="32" t="s">
        <v>287</v>
      </c>
    </row>
    <row r="6" spans="2:16" x14ac:dyDescent="0.4">
      <c r="B6" s="122" t="s">
        <v>288</v>
      </c>
    </row>
    <row r="8" spans="2:16" s="69" customFormat="1" ht="32.25" customHeight="1" x14ac:dyDescent="0.4">
      <c r="B8" s="162" t="s">
        <v>96</v>
      </c>
      <c r="C8" s="162" t="s">
        <v>94</v>
      </c>
      <c r="E8" s="160" t="s">
        <v>226</v>
      </c>
      <c r="F8" s="68"/>
      <c r="G8" s="154" t="s">
        <v>289</v>
      </c>
      <c r="H8" s="70"/>
      <c r="I8" s="160" t="s">
        <v>225</v>
      </c>
      <c r="K8" s="154" t="s">
        <v>277</v>
      </c>
    </row>
    <row r="9" spans="2:16" s="72" customFormat="1" ht="47.5" customHeight="1" x14ac:dyDescent="0.4">
      <c r="B9" s="163"/>
      <c r="C9" s="163"/>
      <c r="E9" s="161"/>
      <c r="F9" s="71"/>
      <c r="G9" s="157"/>
      <c r="H9" s="70"/>
      <c r="I9" s="161"/>
      <c r="K9" s="155"/>
      <c r="L9" s="69"/>
      <c r="N9" s="69"/>
      <c r="O9" s="69"/>
      <c r="P9" s="69"/>
    </row>
    <row r="10" spans="2:16" s="41" customFormat="1" ht="25" customHeight="1" x14ac:dyDescent="0.4">
      <c r="B10" s="62" t="s">
        <v>97</v>
      </c>
      <c r="C10" s="62">
        <v>2</v>
      </c>
      <c r="E10" s="64">
        <v>105</v>
      </c>
      <c r="F10" s="63"/>
      <c r="G10" s="40"/>
      <c r="H10" s="63"/>
      <c r="I10" s="64">
        <f t="shared" ref="I10:I18" si="0">C10*E10</f>
        <v>210</v>
      </c>
      <c r="K10" s="40">
        <f t="shared" ref="K10:K18" si="1">C10*G10</f>
        <v>0</v>
      </c>
      <c r="L10" s="32"/>
      <c r="N10" s="32"/>
      <c r="O10" s="32"/>
      <c r="P10" s="32"/>
    </row>
    <row r="11" spans="2:16" s="41" customFormat="1" ht="25" customHeight="1" x14ac:dyDescent="0.4">
      <c r="B11" s="62" t="s">
        <v>98</v>
      </c>
      <c r="C11" s="62">
        <v>3</v>
      </c>
      <c r="E11" s="64">
        <v>195</v>
      </c>
      <c r="F11" s="63"/>
      <c r="G11" s="40"/>
      <c r="H11" s="63"/>
      <c r="I11" s="64">
        <f t="shared" si="0"/>
        <v>585</v>
      </c>
      <c r="K11" s="40">
        <f t="shared" si="1"/>
        <v>0</v>
      </c>
      <c r="L11" s="32"/>
      <c r="N11" s="32"/>
      <c r="O11" s="32"/>
      <c r="P11" s="32"/>
    </row>
    <row r="12" spans="2:16" s="41" customFormat="1" ht="25" customHeight="1" x14ac:dyDescent="0.4">
      <c r="B12" s="62" t="s">
        <v>99</v>
      </c>
      <c r="C12" s="62">
        <v>4</v>
      </c>
      <c r="E12" s="64">
        <v>220</v>
      </c>
      <c r="F12" s="63"/>
      <c r="G12" s="40"/>
      <c r="H12" s="63"/>
      <c r="I12" s="64">
        <f t="shared" si="0"/>
        <v>880</v>
      </c>
      <c r="K12" s="40">
        <f t="shared" si="1"/>
        <v>0</v>
      </c>
      <c r="L12" s="32"/>
      <c r="N12" s="32"/>
      <c r="O12" s="32"/>
      <c r="P12" s="32"/>
    </row>
    <row r="13" spans="2:16" s="41" customFormat="1" ht="25" customHeight="1" x14ac:dyDescent="0.4">
      <c r="B13" s="62" t="s">
        <v>100</v>
      </c>
      <c r="C13" s="62">
        <v>5</v>
      </c>
      <c r="E13" s="64">
        <v>260</v>
      </c>
      <c r="F13" s="63"/>
      <c r="G13" s="40"/>
      <c r="H13" s="63"/>
      <c r="I13" s="64">
        <f t="shared" si="0"/>
        <v>1300</v>
      </c>
      <c r="K13" s="40">
        <f t="shared" si="1"/>
        <v>0</v>
      </c>
      <c r="L13" s="32"/>
      <c r="N13" s="32"/>
      <c r="O13" s="32"/>
      <c r="P13" s="32"/>
    </row>
    <row r="14" spans="2:16" s="41" customFormat="1" ht="25" customHeight="1" x14ac:dyDescent="0.4">
      <c r="B14" s="62" t="s">
        <v>101</v>
      </c>
      <c r="C14" s="62">
        <v>2</v>
      </c>
      <c r="E14" s="64">
        <v>300</v>
      </c>
      <c r="F14" s="63"/>
      <c r="G14" s="40"/>
      <c r="H14" s="63"/>
      <c r="I14" s="64">
        <f t="shared" si="0"/>
        <v>600</v>
      </c>
      <c r="K14" s="40">
        <f t="shared" si="1"/>
        <v>0</v>
      </c>
      <c r="L14" s="32"/>
      <c r="N14" s="32"/>
      <c r="O14" s="32"/>
      <c r="P14" s="32"/>
    </row>
    <row r="15" spans="2:16" s="41" customFormat="1" ht="25" customHeight="1" x14ac:dyDescent="0.4">
      <c r="B15" s="62" t="s">
        <v>102</v>
      </c>
      <c r="C15" s="62">
        <v>1</v>
      </c>
      <c r="E15" s="64">
        <v>390</v>
      </c>
      <c r="F15" s="63"/>
      <c r="G15" s="40"/>
      <c r="H15" s="63"/>
      <c r="I15" s="64">
        <f t="shared" si="0"/>
        <v>390</v>
      </c>
      <c r="K15" s="40">
        <f t="shared" si="1"/>
        <v>0</v>
      </c>
      <c r="L15" s="32"/>
      <c r="N15" s="32"/>
      <c r="O15" s="32"/>
      <c r="P15" s="32"/>
    </row>
    <row r="16" spans="2:16" s="41" customFormat="1" ht="25" customHeight="1" x14ac:dyDescent="0.4">
      <c r="B16" s="62" t="s">
        <v>103</v>
      </c>
      <c r="C16" s="62">
        <v>1</v>
      </c>
      <c r="E16" s="64">
        <v>625</v>
      </c>
      <c r="F16" s="63"/>
      <c r="G16" s="40"/>
      <c r="H16" s="63"/>
      <c r="I16" s="64">
        <f t="shared" si="0"/>
        <v>625</v>
      </c>
      <c r="K16" s="40">
        <f t="shared" si="1"/>
        <v>0</v>
      </c>
      <c r="L16" s="32"/>
      <c r="N16" s="32"/>
      <c r="O16" s="32"/>
      <c r="P16" s="32"/>
    </row>
    <row r="17" spans="2:16" s="41" customFormat="1" ht="25" customHeight="1" x14ac:dyDescent="0.4">
      <c r="B17" s="62" t="s">
        <v>104</v>
      </c>
      <c r="C17" s="62">
        <v>2</v>
      </c>
      <c r="E17" s="64">
        <v>900</v>
      </c>
      <c r="F17" s="63"/>
      <c r="G17" s="40"/>
      <c r="H17" s="63"/>
      <c r="I17" s="64">
        <f t="shared" si="0"/>
        <v>1800</v>
      </c>
      <c r="K17" s="40">
        <f t="shared" si="1"/>
        <v>0</v>
      </c>
      <c r="L17" s="32"/>
      <c r="N17" s="32"/>
      <c r="O17" s="32"/>
      <c r="P17" s="32"/>
    </row>
    <row r="18" spans="2:16" s="41" customFormat="1" ht="25" customHeight="1" x14ac:dyDescent="0.4">
      <c r="B18" s="62" t="s">
        <v>105</v>
      </c>
      <c r="C18" s="62">
        <v>1</v>
      </c>
      <c r="E18" s="64">
        <v>1570</v>
      </c>
      <c r="F18" s="63"/>
      <c r="G18" s="40"/>
      <c r="H18" s="63"/>
      <c r="I18" s="64">
        <f t="shared" si="0"/>
        <v>1570</v>
      </c>
      <c r="K18" s="40">
        <f t="shared" si="1"/>
        <v>0</v>
      </c>
      <c r="L18" s="32"/>
      <c r="N18" s="32"/>
      <c r="O18" s="32"/>
      <c r="P18" s="32"/>
    </row>
    <row r="19" spans="2:16" ht="12" customHeight="1" x14ac:dyDescent="0.4"/>
    <row r="20" spans="2:16" s="41" customFormat="1" ht="28.4" customHeight="1" x14ac:dyDescent="0.4">
      <c r="D20" s="158"/>
      <c r="E20" s="158"/>
      <c r="F20" s="158"/>
      <c r="G20" s="159"/>
      <c r="H20" s="65"/>
      <c r="I20" s="9">
        <f>SUM(I10:I19)</f>
        <v>7960</v>
      </c>
      <c r="K20" s="66">
        <f>SUM(K10:K18)</f>
        <v>0</v>
      </c>
      <c r="L20" s="32"/>
      <c r="N20" s="32"/>
      <c r="O20" s="32"/>
      <c r="P20" s="32"/>
    </row>
    <row r="21" spans="2:16" ht="12" customHeight="1" x14ac:dyDescent="0.4"/>
    <row r="22" spans="2:16" ht="33" customHeight="1" x14ac:dyDescent="0.4"/>
    <row r="23" spans="2:16" ht="30" customHeight="1" x14ac:dyDescent="0.4">
      <c r="B23" s="61"/>
      <c r="C23" s="61"/>
    </row>
    <row r="24" spans="2:16" ht="25" customHeight="1" x14ac:dyDescent="0.4">
      <c r="B24" s="67"/>
      <c r="C24" s="67"/>
    </row>
    <row r="25" spans="2:16" ht="25" customHeight="1" x14ac:dyDescent="0.4">
      <c r="B25" s="67"/>
      <c r="C25" s="67"/>
    </row>
    <row r="26" spans="2:16" ht="25" customHeight="1" x14ac:dyDescent="0.4">
      <c r="B26" s="67"/>
      <c r="C26" s="67"/>
    </row>
    <row r="27" spans="2:16" ht="25" customHeight="1" x14ac:dyDescent="0.4">
      <c r="B27" s="67"/>
      <c r="C27" s="67"/>
    </row>
    <row r="28" spans="2:16" ht="25" customHeight="1" x14ac:dyDescent="0.4">
      <c r="B28" s="67"/>
      <c r="C28" s="67"/>
    </row>
    <row r="29" spans="2:16" ht="11.25" customHeight="1" x14ac:dyDescent="0.4"/>
    <row r="30" spans="2:16" ht="25" customHeight="1" x14ac:dyDescent="0.4">
      <c r="B30" s="60"/>
      <c r="C30" s="60"/>
    </row>
    <row r="33" spans="2:3" ht="30" customHeight="1" x14ac:dyDescent="0.4"/>
    <row r="34" spans="2:3" ht="25" customHeight="1" x14ac:dyDescent="0.4"/>
    <row r="35" spans="2:3" ht="25" customHeight="1" x14ac:dyDescent="0.4"/>
    <row r="36" spans="2:3" ht="25" customHeight="1" x14ac:dyDescent="0.4"/>
    <row r="37" spans="2:3" ht="25" customHeight="1" x14ac:dyDescent="0.4"/>
    <row r="38" spans="2:3" ht="25" customHeight="1" x14ac:dyDescent="0.4"/>
    <row r="39" spans="2:3" ht="8.25" customHeight="1" x14ac:dyDescent="0.4"/>
    <row r="40" spans="2:3" ht="25" customHeight="1" x14ac:dyDescent="0.4"/>
    <row r="43" spans="2:3" ht="30" customHeight="1" x14ac:dyDescent="0.4"/>
    <row r="44" spans="2:3" ht="25" customHeight="1" x14ac:dyDescent="0.4"/>
    <row r="45" spans="2:3" ht="25" customHeight="1" x14ac:dyDescent="0.4"/>
    <row r="46" spans="2:3" ht="25" customHeight="1" x14ac:dyDescent="0.4">
      <c r="B46" s="67"/>
      <c r="C46" s="67"/>
    </row>
    <row r="47" spans="2:3" ht="25" customHeight="1" x14ac:dyDescent="0.4">
      <c r="B47" s="67"/>
      <c r="C47" s="67"/>
    </row>
    <row r="48" spans="2:3" ht="25" customHeight="1" x14ac:dyDescent="0.4">
      <c r="B48" s="67"/>
      <c r="C48" s="67"/>
    </row>
    <row r="49" spans="2:3" ht="8.25" customHeight="1" x14ac:dyDescent="0.4"/>
    <row r="50" spans="2:3" ht="25" customHeight="1" x14ac:dyDescent="0.4">
      <c r="B50" s="60"/>
      <c r="C50" s="60"/>
    </row>
    <row r="53" spans="2:3" ht="30" customHeight="1" x14ac:dyDescent="0.4">
      <c r="B53" s="61"/>
      <c r="C53" s="61"/>
    </row>
    <row r="54" spans="2:3" ht="25" customHeight="1" x14ac:dyDescent="0.4">
      <c r="B54" s="67"/>
      <c r="C54" s="67"/>
    </row>
    <row r="55" spans="2:3" ht="25" customHeight="1" x14ac:dyDescent="0.4">
      <c r="B55" s="67"/>
      <c r="C55" s="67"/>
    </row>
    <row r="56" spans="2:3" ht="25" customHeight="1" x14ac:dyDescent="0.4">
      <c r="B56" s="67"/>
      <c r="C56" s="67"/>
    </row>
    <row r="57" spans="2:3" ht="25" customHeight="1" x14ac:dyDescent="0.4">
      <c r="B57" s="67"/>
      <c r="C57" s="67"/>
    </row>
    <row r="58" spans="2:3" ht="25" customHeight="1" x14ac:dyDescent="0.4">
      <c r="B58" s="67"/>
      <c r="C58" s="67"/>
    </row>
    <row r="59" spans="2:3" ht="8.25" customHeight="1" x14ac:dyDescent="0.4"/>
    <row r="60" spans="2:3" ht="25" customHeight="1" x14ac:dyDescent="0.4">
      <c r="B60" s="60"/>
      <c r="C60" s="60"/>
    </row>
    <row r="63" spans="2:3" ht="30" customHeight="1" x14ac:dyDescent="0.4"/>
    <row r="64" spans="2:3" ht="25" customHeight="1" x14ac:dyDescent="0.4"/>
    <row r="65" spans="2:3" ht="25" customHeight="1" x14ac:dyDescent="0.4"/>
    <row r="66" spans="2:3" ht="25" customHeight="1" x14ac:dyDescent="0.4"/>
    <row r="67" spans="2:3" ht="25" customHeight="1" x14ac:dyDescent="0.4"/>
    <row r="68" spans="2:3" ht="25" customHeight="1" x14ac:dyDescent="0.4"/>
    <row r="69" spans="2:3" ht="11.25" customHeight="1" x14ac:dyDescent="0.4"/>
    <row r="70" spans="2:3" ht="25" customHeight="1" x14ac:dyDescent="0.4"/>
    <row r="73" spans="2:3" ht="30" customHeight="1" x14ac:dyDescent="0.4"/>
    <row r="74" spans="2:3" ht="25" customHeight="1" x14ac:dyDescent="0.4"/>
    <row r="75" spans="2:3" ht="25" customHeight="1" x14ac:dyDescent="0.4"/>
    <row r="76" spans="2:3" ht="25" customHeight="1" x14ac:dyDescent="0.4">
      <c r="B76" s="67"/>
      <c r="C76" s="67"/>
    </row>
    <row r="77" spans="2:3" ht="25" customHeight="1" x14ac:dyDescent="0.4">
      <c r="B77" s="67"/>
      <c r="C77" s="67"/>
    </row>
    <row r="78" spans="2:3" ht="25" customHeight="1" x14ac:dyDescent="0.4">
      <c r="B78" s="67"/>
      <c r="C78" s="67"/>
    </row>
    <row r="79" spans="2:3" ht="11.25" customHeight="1" x14ac:dyDescent="0.4"/>
    <row r="80" spans="2:3" ht="25" customHeight="1" x14ac:dyDescent="0.4">
      <c r="B80" s="60"/>
      <c r="C80" s="60"/>
    </row>
    <row r="82" spans="2:3" ht="30" customHeight="1" x14ac:dyDescent="0.4"/>
    <row r="83" spans="2:3" ht="25" customHeight="1" x14ac:dyDescent="0.4"/>
    <row r="84" spans="2:3" ht="25" customHeight="1" x14ac:dyDescent="0.4"/>
    <row r="85" spans="2:3" ht="25" customHeight="1" x14ac:dyDescent="0.4"/>
    <row r="86" spans="2:3" ht="25" customHeight="1" x14ac:dyDescent="0.4"/>
    <row r="87" spans="2:3" ht="25" customHeight="1" x14ac:dyDescent="0.4"/>
    <row r="88" spans="2:3" ht="8.25" customHeight="1" x14ac:dyDescent="0.4"/>
    <row r="89" spans="2:3" ht="25" customHeight="1" x14ac:dyDescent="0.4"/>
    <row r="92" spans="2:3" ht="30" customHeight="1" x14ac:dyDescent="0.4"/>
    <row r="93" spans="2:3" ht="25" customHeight="1" x14ac:dyDescent="0.4"/>
    <row r="94" spans="2:3" ht="25" customHeight="1" x14ac:dyDescent="0.4"/>
    <row r="95" spans="2:3" ht="25" customHeight="1" x14ac:dyDescent="0.4">
      <c r="B95" s="67"/>
      <c r="C95" s="67"/>
    </row>
    <row r="96" spans="2:3" ht="25" customHeight="1" x14ac:dyDescent="0.4">
      <c r="B96" s="67"/>
      <c r="C96" s="67"/>
    </row>
    <row r="97" spans="2:3" ht="25" customHeight="1" x14ac:dyDescent="0.4">
      <c r="B97" s="67"/>
      <c r="C97" s="67"/>
    </row>
    <row r="98" spans="2:3" ht="8.25" customHeight="1" x14ac:dyDescent="0.4"/>
    <row r="99" spans="2:3" ht="25" customHeight="1" x14ac:dyDescent="0.4">
      <c r="B99" s="60"/>
      <c r="C99" s="60"/>
    </row>
    <row r="102" spans="2:3" ht="30" customHeight="1" x14ac:dyDescent="0.4">
      <c r="B102" s="61"/>
      <c r="C102" s="61"/>
    </row>
    <row r="103" spans="2:3" ht="25" customHeight="1" x14ac:dyDescent="0.4">
      <c r="B103" s="67"/>
      <c r="C103" s="67"/>
    </row>
    <row r="104" spans="2:3" ht="25" customHeight="1" x14ac:dyDescent="0.4">
      <c r="B104" s="67"/>
      <c r="C104" s="67"/>
    </row>
    <row r="105" spans="2:3" ht="25" customHeight="1" x14ac:dyDescent="0.4">
      <c r="B105" s="67"/>
      <c r="C105" s="67"/>
    </row>
    <row r="106" spans="2:3" ht="25" customHeight="1" x14ac:dyDescent="0.4">
      <c r="B106" s="67"/>
      <c r="C106" s="67"/>
    </row>
    <row r="107" spans="2:3" ht="25" customHeight="1" x14ac:dyDescent="0.4">
      <c r="B107" s="67"/>
      <c r="C107" s="67"/>
    </row>
    <row r="108" spans="2:3" ht="8.25" customHeight="1" x14ac:dyDescent="0.4"/>
    <row r="109" spans="2:3" ht="25" customHeight="1" x14ac:dyDescent="0.4">
      <c r="B109" s="60"/>
      <c r="C109" s="60"/>
    </row>
    <row r="118" ht="30" customHeight="1" x14ac:dyDescent="0.4"/>
    <row r="119" ht="25" customHeight="1" x14ac:dyDescent="0.4"/>
    <row r="120" ht="25" customHeight="1" x14ac:dyDescent="0.4"/>
    <row r="121" ht="25" customHeight="1" x14ac:dyDescent="0.4"/>
    <row r="122" ht="25" customHeight="1" x14ac:dyDescent="0.4"/>
    <row r="123" ht="25" customHeight="1" x14ac:dyDescent="0.4"/>
    <row r="124" ht="6" customHeight="1" x14ac:dyDescent="0.4"/>
    <row r="125" ht="25" customHeight="1" x14ac:dyDescent="0.4"/>
  </sheetData>
  <sheetProtection selectLockedCells="1"/>
  <mergeCells count="8">
    <mergeCell ref="K8:K9"/>
    <mergeCell ref="B2:K2"/>
    <mergeCell ref="G8:G9"/>
    <mergeCell ref="D20:G20"/>
    <mergeCell ref="E8:E9"/>
    <mergeCell ref="I8:I9"/>
    <mergeCell ref="B8:B9"/>
    <mergeCell ref="C8:C9"/>
  </mergeCells>
  <pageMargins left="0.31496062992125984" right="0.31496062992125984" top="0.74803149606299213" bottom="0.55118110236220474" header="0.31496062992125984" footer="0.11811023622047245"/>
  <pageSetup paperSize="9" scale="68" orientation="landscape" r:id="rId1"/>
  <rowBreaks count="1" manualBreakCount="1">
    <brk id="41" max="16383" man="1"/>
  </rowBreaks>
  <customProperties>
    <customPr name="EpmWorksheetKeyString_GUID" r:id="rId2"/>
  </customProperties>
  <ignoredErrors>
    <ignoredError sqref="K10:K18 K20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0A3B1-7DA8-45DC-929C-3F78CA4DCC78}">
  <dimension ref="B1:H62"/>
  <sheetViews>
    <sheetView topLeftCell="A27" zoomScale="90" zoomScaleNormal="90" workbookViewId="0">
      <selection activeCell="K21" sqref="K21"/>
    </sheetView>
  </sheetViews>
  <sheetFormatPr baseColWidth="10" defaultColWidth="10.81640625" defaultRowHeight="14.5" x14ac:dyDescent="0.35"/>
  <cols>
    <col min="1" max="1" width="3.1796875" style="73" customWidth="1"/>
    <col min="2" max="2" width="34.453125" style="73" customWidth="1"/>
    <col min="3" max="3" width="16.81640625" style="73" customWidth="1"/>
    <col min="4" max="4" width="2.453125" style="73" customWidth="1"/>
    <col min="5" max="5" width="14.453125" style="73" customWidth="1"/>
    <col min="6" max="6" width="13.453125" style="73" customWidth="1"/>
    <col min="7" max="7" width="14.453125" style="73" customWidth="1"/>
    <col min="8" max="16384" width="10.81640625" style="73"/>
  </cols>
  <sheetData>
    <row r="1" spans="2:7" ht="8.5" customHeight="1" x14ac:dyDescent="0.35"/>
    <row r="2" spans="2:7" ht="9" customHeight="1" x14ac:dyDescent="0.35"/>
    <row r="3" spans="2:7" ht="24.5" x14ac:dyDescent="0.65">
      <c r="B3" s="156" t="s">
        <v>106</v>
      </c>
      <c r="C3" s="156"/>
      <c r="D3" s="156"/>
      <c r="E3" s="156"/>
      <c r="F3" s="156"/>
      <c r="G3" s="156"/>
    </row>
    <row r="4" spans="2:7" ht="16" x14ac:dyDescent="0.4">
      <c r="B4" s="32" t="s">
        <v>107</v>
      </c>
      <c r="C4" s="32"/>
      <c r="D4" s="34"/>
      <c r="E4" s="32"/>
      <c r="F4" s="32"/>
      <c r="G4" s="32"/>
    </row>
    <row r="5" spans="2:7" ht="16" x14ac:dyDescent="0.4">
      <c r="B5" s="32" t="s">
        <v>117</v>
      </c>
      <c r="C5" s="32"/>
      <c r="D5" s="34"/>
      <c r="E5" s="32"/>
      <c r="F5" s="32"/>
      <c r="G5" s="32"/>
    </row>
    <row r="6" spans="2:7" ht="16" x14ac:dyDescent="0.4">
      <c r="B6" s="32" t="s">
        <v>108</v>
      </c>
      <c r="C6" s="32"/>
      <c r="D6" s="34"/>
      <c r="E6" s="32"/>
      <c r="F6" s="32"/>
      <c r="G6" s="32"/>
    </row>
    <row r="7" spans="2:7" ht="16" x14ac:dyDescent="0.4">
      <c r="B7" s="32" t="s">
        <v>23</v>
      </c>
      <c r="C7" s="32"/>
      <c r="D7" s="34"/>
      <c r="E7" s="32"/>
      <c r="F7" s="32"/>
      <c r="G7" s="32"/>
    </row>
    <row r="8" spans="2:7" ht="16" x14ac:dyDescent="0.4">
      <c r="B8" s="32" t="s">
        <v>109</v>
      </c>
      <c r="C8" s="32"/>
      <c r="D8" s="34"/>
      <c r="E8" s="32"/>
      <c r="F8" s="32"/>
      <c r="G8" s="32"/>
    </row>
    <row r="9" spans="2:7" ht="10.4" customHeight="1" x14ac:dyDescent="0.4">
      <c r="B9" s="32"/>
      <c r="C9" s="32"/>
      <c r="D9" s="34"/>
      <c r="E9" s="32"/>
      <c r="F9" s="32"/>
      <c r="G9" s="32"/>
    </row>
    <row r="10" spans="2:7" ht="10.4" customHeight="1" x14ac:dyDescent="0.4">
      <c r="B10" s="32"/>
      <c r="C10" s="32"/>
      <c r="D10" s="34"/>
      <c r="E10" s="32"/>
      <c r="F10" s="32"/>
      <c r="G10" s="32"/>
    </row>
    <row r="11" spans="2:7" ht="30" customHeight="1" x14ac:dyDescent="0.35">
      <c r="B11" s="62" t="s">
        <v>20</v>
      </c>
      <c r="C11" s="35"/>
      <c r="D11" s="35" t="s">
        <v>15</v>
      </c>
      <c r="E11" s="35"/>
      <c r="F11" s="35"/>
      <c r="G11" s="35" t="s">
        <v>16</v>
      </c>
    </row>
    <row r="12" spans="2:7" ht="25" customHeight="1" x14ac:dyDescent="0.35">
      <c r="B12" s="36" t="s">
        <v>1</v>
      </c>
      <c r="C12" s="37"/>
      <c r="D12" s="37" t="s">
        <v>0</v>
      </c>
      <c r="E12" s="40"/>
      <c r="F12" s="39" t="s">
        <v>9</v>
      </c>
      <c r="G12" s="40">
        <f>+E12*C12</f>
        <v>0</v>
      </c>
    </row>
    <row r="13" spans="2:7" ht="8.25" customHeight="1" x14ac:dyDescent="0.35">
      <c r="B13" s="74"/>
      <c r="C13" s="54"/>
      <c r="D13" s="54"/>
      <c r="E13" s="55"/>
      <c r="F13" s="55"/>
      <c r="G13" s="55"/>
    </row>
    <row r="14" spans="2:7" ht="25" customHeight="1" x14ac:dyDescent="0.35">
      <c r="B14" s="36" t="s">
        <v>111</v>
      </c>
      <c r="C14" s="37"/>
      <c r="D14" s="37" t="s">
        <v>0</v>
      </c>
      <c r="E14" s="40"/>
      <c r="F14" s="39" t="s">
        <v>8</v>
      </c>
      <c r="G14" s="40">
        <f>+E14*C14</f>
        <v>0</v>
      </c>
    </row>
    <row r="15" spans="2:7" ht="25" customHeight="1" x14ac:dyDescent="0.35">
      <c r="B15" s="36" t="s">
        <v>110</v>
      </c>
      <c r="C15" s="37"/>
      <c r="D15" s="37" t="s">
        <v>0</v>
      </c>
      <c r="E15" s="40"/>
      <c r="F15" s="39" t="s">
        <v>8</v>
      </c>
      <c r="G15" s="40">
        <f>+E15*C15</f>
        <v>0</v>
      </c>
    </row>
    <row r="16" spans="2:7" ht="25" customHeight="1" x14ac:dyDescent="0.35">
      <c r="B16" s="36" t="s">
        <v>3</v>
      </c>
      <c r="C16" s="126" t="s">
        <v>19</v>
      </c>
      <c r="D16" s="127"/>
      <c r="E16" s="127"/>
      <c r="F16" s="128"/>
      <c r="G16" s="40"/>
    </row>
    <row r="17" spans="2:7" ht="8.25" customHeight="1" x14ac:dyDescent="0.35">
      <c r="B17" s="75"/>
      <c r="C17" s="76"/>
      <c r="D17" s="76"/>
      <c r="E17" s="76"/>
      <c r="F17" s="76"/>
      <c r="G17" s="77"/>
    </row>
    <row r="18" spans="2:7" ht="25" customHeight="1" x14ac:dyDescent="0.35">
      <c r="B18" s="36" t="s">
        <v>27</v>
      </c>
      <c r="C18" s="37"/>
      <c r="D18" s="37" t="s">
        <v>0</v>
      </c>
      <c r="E18" s="40"/>
      <c r="F18" s="39" t="s">
        <v>60</v>
      </c>
      <c r="G18" s="40">
        <f>+E18*C18</f>
        <v>0</v>
      </c>
    </row>
    <row r="19" spans="2:7" ht="25" customHeight="1" x14ac:dyDescent="0.35">
      <c r="B19" s="36" t="s">
        <v>112</v>
      </c>
      <c r="C19" s="34"/>
      <c r="D19" s="37" t="s">
        <v>0</v>
      </c>
      <c r="E19" s="40"/>
      <c r="F19" s="39" t="s">
        <v>7</v>
      </c>
      <c r="G19" s="40">
        <f>+E19*C19</f>
        <v>0</v>
      </c>
    </row>
    <row r="20" spans="2:7" ht="8.25" customHeight="1" x14ac:dyDescent="0.4">
      <c r="B20" s="49"/>
      <c r="C20" s="32"/>
      <c r="D20" s="34"/>
      <c r="E20" s="47"/>
      <c r="F20" s="32"/>
      <c r="G20" s="32"/>
    </row>
    <row r="21" spans="2:7" ht="25" customHeight="1" x14ac:dyDescent="0.35">
      <c r="B21" s="36" t="s">
        <v>113</v>
      </c>
      <c r="C21" s="34"/>
      <c r="D21" s="37" t="s">
        <v>0</v>
      </c>
      <c r="E21" s="40"/>
      <c r="F21" s="39" t="s">
        <v>60</v>
      </c>
      <c r="G21" s="40">
        <f>+E21*C21</f>
        <v>0</v>
      </c>
    </row>
    <row r="22" spans="2:7" ht="25" customHeight="1" x14ac:dyDescent="0.35">
      <c r="B22" s="36" t="s">
        <v>114</v>
      </c>
      <c r="C22" s="37"/>
      <c r="D22" s="37" t="s">
        <v>0</v>
      </c>
      <c r="E22" s="40"/>
      <c r="F22" s="39" t="s">
        <v>115</v>
      </c>
      <c r="G22" s="40">
        <f>+E22*C22</f>
        <v>0</v>
      </c>
    </row>
    <row r="23" spans="2:7" ht="8.25" customHeight="1" x14ac:dyDescent="0.4">
      <c r="B23" s="32"/>
      <c r="C23" s="32"/>
      <c r="D23" s="32"/>
      <c r="E23" s="32"/>
      <c r="F23" s="32"/>
      <c r="G23" s="32"/>
    </row>
    <row r="24" spans="2:7" ht="25" customHeight="1" x14ac:dyDescent="0.4">
      <c r="B24" s="32"/>
      <c r="C24" s="129" t="s">
        <v>223</v>
      </c>
      <c r="D24" s="130"/>
      <c r="E24" s="130"/>
      <c r="F24" s="131"/>
      <c r="G24" s="8">
        <v>775</v>
      </c>
    </row>
    <row r="25" spans="2:7" ht="25.75" customHeight="1" x14ac:dyDescent="0.35">
      <c r="C25" s="126" t="s">
        <v>229</v>
      </c>
      <c r="D25" s="127"/>
      <c r="E25" s="127"/>
      <c r="F25" s="128"/>
      <c r="G25" s="48">
        <f>SUM(G12:G22)</f>
        <v>0</v>
      </c>
    </row>
    <row r="26" spans="2:7" ht="22.4" customHeight="1" x14ac:dyDescent="0.35"/>
    <row r="27" spans="2:7" ht="22.4" customHeight="1" x14ac:dyDescent="0.35"/>
    <row r="28" spans="2:7" ht="24.5" x14ac:dyDescent="0.65">
      <c r="B28" s="156" t="s">
        <v>261</v>
      </c>
      <c r="C28" s="156"/>
      <c r="D28" s="156"/>
      <c r="E28" s="156"/>
      <c r="F28" s="156"/>
      <c r="G28" s="156"/>
    </row>
    <row r="29" spans="2:7" ht="16" x14ac:dyDescent="0.4">
      <c r="B29" s="32" t="s">
        <v>116</v>
      </c>
      <c r="C29" s="32"/>
      <c r="D29" s="34"/>
      <c r="E29" s="32"/>
      <c r="F29" s="32"/>
      <c r="G29" s="32"/>
    </row>
    <row r="30" spans="2:7" ht="16" x14ac:dyDescent="0.4">
      <c r="B30" s="32" t="s">
        <v>119</v>
      </c>
      <c r="C30" s="32"/>
      <c r="D30" s="34"/>
      <c r="E30" s="32"/>
      <c r="F30" s="32"/>
      <c r="G30" s="32"/>
    </row>
    <row r="31" spans="2:7" ht="16" x14ac:dyDescent="0.4">
      <c r="B31" s="32" t="s">
        <v>108</v>
      </c>
      <c r="C31" s="32"/>
      <c r="D31" s="34"/>
      <c r="E31" s="32"/>
      <c r="F31" s="32"/>
      <c r="G31" s="32"/>
    </row>
    <row r="32" spans="2:7" ht="16" x14ac:dyDescent="0.4">
      <c r="B32" s="32" t="s">
        <v>23</v>
      </c>
      <c r="C32" s="32"/>
      <c r="D32" s="34"/>
      <c r="E32" s="32"/>
      <c r="F32" s="32"/>
      <c r="G32" s="32"/>
    </row>
    <row r="33" spans="2:7" ht="16" x14ac:dyDescent="0.4">
      <c r="B33" s="32" t="s">
        <v>209</v>
      </c>
      <c r="C33" s="32"/>
      <c r="D33" s="34"/>
      <c r="E33" s="32"/>
      <c r="F33" s="32"/>
      <c r="G33" s="32"/>
    </row>
    <row r="34" spans="2:7" ht="16" x14ac:dyDescent="0.4">
      <c r="B34" s="32" t="s">
        <v>205</v>
      </c>
      <c r="C34" s="32"/>
      <c r="D34" s="34"/>
      <c r="E34" s="32"/>
      <c r="F34" s="32"/>
      <c r="G34" s="32"/>
    </row>
    <row r="35" spans="2:7" ht="16" x14ac:dyDescent="0.4">
      <c r="B35" s="32"/>
      <c r="C35" s="32"/>
      <c r="D35" s="34"/>
      <c r="E35" s="32"/>
      <c r="F35" s="32"/>
      <c r="G35" s="32"/>
    </row>
    <row r="36" spans="2:7" ht="30" customHeight="1" x14ac:dyDescent="0.35">
      <c r="B36" s="62" t="s">
        <v>20</v>
      </c>
      <c r="C36" s="35"/>
      <c r="D36" s="35" t="s">
        <v>15</v>
      </c>
      <c r="E36" s="35"/>
      <c r="F36" s="35"/>
      <c r="G36" s="35" t="s">
        <v>16</v>
      </c>
    </row>
    <row r="37" spans="2:7" ht="25" customHeight="1" x14ac:dyDescent="0.35">
      <c r="B37" s="36" t="s">
        <v>1</v>
      </c>
      <c r="C37" s="37"/>
      <c r="D37" s="37" t="s">
        <v>0</v>
      </c>
      <c r="E37" s="40"/>
      <c r="F37" s="39" t="s">
        <v>9</v>
      </c>
      <c r="G37" s="40">
        <f>+E37*C37</f>
        <v>0</v>
      </c>
    </row>
    <row r="38" spans="2:7" ht="8.25" customHeight="1" x14ac:dyDescent="0.35">
      <c r="B38" s="74"/>
      <c r="C38" s="54"/>
      <c r="D38" s="54"/>
      <c r="E38" s="55"/>
      <c r="F38" s="55"/>
      <c r="G38" s="55"/>
    </row>
    <row r="39" spans="2:7" ht="25" customHeight="1" x14ac:dyDescent="0.35">
      <c r="B39" s="36" t="s">
        <v>210</v>
      </c>
      <c r="C39" s="37"/>
      <c r="D39" s="37" t="s">
        <v>0</v>
      </c>
      <c r="E39" s="40"/>
      <c r="F39" s="39" t="s">
        <v>8</v>
      </c>
      <c r="G39" s="40">
        <f>+E39*C39</f>
        <v>0</v>
      </c>
    </row>
    <row r="40" spans="2:7" ht="25" customHeight="1" x14ac:dyDescent="0.35">
      <c r="B40" s="36" t="s">
        <v>211</v>
      </c>
      <c r="C40" s="37"/>
      <c r="D40" s="37" t="s">
        <v>0</v>
      </c>
      <c r="E40" s="40"/>
      <c r="F40" s="39" t="s">
        <v>8</v>
      </c>
      <c r="G40" s="40">
        <f>+E40*C40</f>
        <v>0</v>
      </c>
    </row>
    <row r="41" spans="2:7" ht="10.5" customHeight="1" x14ac:dyDescent="0.35">
      <c r="B41" s="74"/>
      <c r="C41" s="54"/>
      <c r="D41" s="54"/>
      <c r="E41" s="78"/>
      <c r="F41" s="55"/>
      <c r="G41" s="78"/>
    </row>
    <row r="42" spans="2:7" ht="25" customHeight="1" x14ac:dyDescent="0.35">
      <c r="B42" s="36" t="s">
        <v>3</v>
      </c>
      <c r="C42" s="126" t="s">
        <v>19</v>
      </c>
      <c r="D42" s="127"/>
      <c r="E42" s="127"/>
      <c r="F42" s="128"/>
      <c r="G42" s="40"/>
    </row>
    <row r="43" spans="2:7" ht="8.25" customHeight="1" x14ac:dyDescent="0.35">
      <c r="B43" s="74"/>
      <c r="C43" s="44"/>
      <c r="D43" s="44"/>
      <c r="E43" s="44"/>
      <c r="F43" s="44"/>
      <c r="G43" s="55"/>
    </row>
    <row r="44" spans="2:7" ht="25" customHeight="1" x14ac:dyDescent="0.35">
      <c r="B44" s="36" t="s">
        <v>27</v>
      </c>
      <c r="C44" s="37"/>
      <c r="D44" s="37" t="s">
        <v>0</v>
      </c>
      <c r="E44" s="40"/>
      <c r="F44" s="39" t="s">
        <v>60</v>
      </c>
      <c r="G44" s="40">
        <f t="shared" ref="G44:G45" si="0">+E44*C44</f>
        <v>0</v>
      </c>
    </row>
    <row r="45" spans="2:7" ht="25" customHeight="1" x14ac:dyDescent="0.35">
      <c r="B45" s="36" t="s">
        <v>112</v>
      </c>
      <c r="C45" s="37"/>
      <c r="D45" s="37" t="s">
        <v>0</v>
      </c>
      <c r="E45" s="40"/>
      <c r="F45" s="39" t="s">
        <v>7</v>
      </c>
      <c r="G45" s="40">
        <f t="shared" si="0"/>
        <v>0</v>
      </c>
    </row>
    <row r="46" spans="2:7" ht="8.25" customHeight="1" x14ac:dyDescent="0.4">
      <c r="B46" s="49"/>
      <c r="C46" s="32"/>
      <c r="D46" s="34"/>
      <c r="E46" s="47"/>
      <c r="F46" s="32"/>
      <c r="G46" s="32"/>
    </row>
    <row r="47" spans="2:7" ht="25" customHeight="1" x14ac:dyDescent="0.35">
      <c r="B47" s="36" t="s">
        <v>203</v>
      </c>
      <c r="C47" s="37"/>
      <c r="D47" s="37" t="s">
        <v>0</v>
      </c>
      <c r="E47" s="40"/>
      <c r="F47" s="39" t="s">
        <v>60</v>
      </c>
      <c r="G47" s="40">
        <f t="shared" ref="G47:G48" si="1">+E47*C47</f>
        <v>0</v>
      </c>
    </row>
    <row r="48" spans="2:7" ht="25" customHeight="1" x14ac:dyDescent="0.35">
      <c r="B48" s="36" t="s">
        <v>204</v>
      </c>
      <c r="C48" s="37"/>
      <c r="D48" s="37" t="s">
        <v>0</v>
      </c>
      <c r="E48" s="40"/>
      <c r="F48" s="39" t="s">
        <v>115</v>
      </c>
      <c r="G48" s="40">
        <f t="shared" si="1"/>
        <v>0</v>
      </c>
    </row>
    <row r="49" spans="2:8" ht="6.75" customHeight="1" x14ac:dyDescent="0.35">
      <c r="B49" s="42"/>
      <c r="C49" s="34"/>
      <c r="D49" s="34"/>
      <c r="E49" s="67"/>
      <c r="F49" s="41"/>
      <c r="G49" s="40"/>
    </row>
    <row r="50" spans="2:8" ht="16" customHeight="1" x14ac:dyDescent="0.35">
      <c r="B50" s="42" t="s">
        <v>206</v>
      </c>
      <c r="C50" s="34"/>
      <c r="D50" s="34"/>
      <c r="E50" s="67"/>
      <c r="F50" s="41"/>
      <c r="G50" s="41"/>
      <c r="H50" s="41"/>
    </row>
    <row r="51" spans="2:8" ht="25" customHeight="1" x14ac:dyDescent="0.35">
      <c r="B51" s="36" t="s">
        <v>174</v>
      </c>
      <c r="C51" s="37"/>
      <c r="D51" s="37" t="s">
        <v>0</v>
      </c>
      <c r="E51" s="40"/>
      <c r="F51" s="39" t="s">
        <v>60</v>
      </c>
      <c r="G51" s="40">
        <f t="shared" ref="G51:G54" si="2">+E51*C51</f>
        <v>0</v>
      </c>
    </row>
    <row r="52" spans="2:8" ht="25" customHeight="1" x14ac:dyDescent="0.35">
      <c r="B52" s="36" t="s">
        <v>150</v>
      </c>
      <c r="C52" s="37"/>
      <c r="D52" s="37" t="s">
        <v>0</v>
      </c>
      <c r="E52" s="40"/>
      <c r="F52" s="39" t="s">
        <v>60</v>
      </c>
      <c r="G52" s="40">
        <f t="shared" si="2"/>
        <v>0</v>
      </c>
    </row>
    <row r="53" spans="2:8" ht="25" customHeight="1" x14ac:dyDescent="0.35">
      <c r="B53" s="36" t="s">
        <v>207</v>
      </c>
      <c r="C53" s="34"/>
      <c r="D53" s="37" t="s">
        <v>0</v>
      </c>
      <c r="E53" s="40"/>
      <c r="F53" s="39" t="s">
        <v>7</v>
      </c>
      <c r="G53" s="40">
        <f t="shared" si="2"/>
        <v>0</v>
      </c>
    </row>
    <row r="54" spans="2:8" ht="25" customHeight="1" x14ac:dyDescent="0.35">
      <c r="B54" s="36" t="s">
        <v>208</v>
      </c>
      <c r="C54" s="37"/>
      <c r="D54" s="37" t="s">
        <v>0</v>
      </c>
      <c r="E54" s="40"/>
      <c r="F54" s="39" t="s">
        <v>10</v>
      </c>
      <c r="G54" s="40">
        <f t="shared" si="2"/>
        <v>0</v>
      </c>
    </row>
    <row r="55" spans="2:8" ht="7" customHeight="1" x14ac:dyDescent="0.35">
      <c r="B55" s="42"/>
      <c r="C55" s="34"/>
      <c r="D55" s="34"/>
      <c r="E55" s="67"/>
      <c r="F55" s="41"/>
      <c r="G55" s="79"/>
    </row>
    <row r="56" spans="2:8" ht="25" customHeight="1" x14ac:dyDescent="0.35">
      <c r="B56" s="164" t="s">
        <v>118</v>
      </c>
      <c r="C56" s="164"/>
      <c r="D56" s="164"/>
      <c r="E56" s="164"/>
      <c r="F56" s="164"/>
      <c r="G56" s="40"/>
    </row>
    <row r="57" spans="2:8" ht="4.5" customHeight="1" x14ac:dyDescent="0.4">
      <c r="B57" s="32"/>
      <c r="C57" s="32"/>
      <c r="D57" s="32"/>
      <c r="E57" s="32"/>
      <c r="F57" s="32"/>
      <c r="G57" s="40"/>
    </row>
    <row r="58" spans="2:8" ht="30.65" customHeight="1" x14ac:dyDescent="0.4">
      <c r="B58" s="32"/>
      <c r="C58" s="129" t="s">
        <v>223</v>
      </c>
      <c r="D58" s="130"/>
      <c r="E58" s="130"/>
      <c r="F58" s="131"/>
      <c r="G58" s="8">
        <v>2300</v>
      </c>
    </row>
    <row r="59" spans="2:8" ht="28.4" customHeight="1" x14ac:dyDescent="0.35">
      <c r="C59" s="126" t="s">
        <v>229</v>
      </c>
      <c r="D59" s="127"/>
      <c r="E59" s="127"/>
      <c r="F59" s="128"/>
      <c r="G59" s="48">
        <f>SUM(G37:G56)</f>
        <v>0</v>
      </c>
    </row>
    <row r="61" spans="2:8" ht="42.75" customHeight="1" x14ac:dyDescent="0.35">
      <c r="C61" s="132" t="s">
        <v>260</v>
      </c>
      <c r="D61" s="133"/>
      <c r="E61" s="133"/>
      <c r="F61" s="134"/>
      <c r="G61" s="9">
        <f>G24+G58</f>
        <v>3075</v>
      </c>
    </row>
    <row r="62" spans="2:8" ht="46.5" customHeight="1" x14ac:dyDescent="0.35">
      <c r="C62" s="123" t="s">
        <v>259</v>
      </c>
      <c r="D62" s="124"/>
      <c r="E62" s="124"/>
      <c r="F62" s="125"/>
      <c r="G62" s="52">
        <f>SUM(G59,G25)</f>
        <v>0</v>
      </c>
    </row>
  </sheetData>
  <sheetProtection algorithmName="SHA-512" hashValue="y+kh81wFPaLptKsk+FOa0//ddSTkvee8pRd4560k8dOlQq2/JLFOawRCD9Hut6CDyZD2J6FwlsOoL/n6WnsZ7g==" saltValue="n1P5jurOrekEeFJfYKZfuQ==" spinCount="100000" sheet="1" objects="1" scenarios="1" selectLockedCells="1"/>
  <mergeCells count="11">
    <mergeCell ref="B3:G3"/>
    <mergeCell ref="B28:G28"/>
    <mergeCell ref="C25:F25"/>
    <mergeCell ref="C59:F59"/>
    <mergeCell ref="C62:F62"/>
    <mergeCell ref="C61:F61"/>
    <mergeCell ref="C16:F16"/>
    <mergeCell ref="C42:F42"/>
    <mergeCell ref="B56:F56"/>
    <mergeCell ref="C24:F24"/>
    <mergeCell ref="C58:F58"/>
  </mergeCells>
  <pageMargins left="0.51181102362204722" right="0.31496062992125984" top="0.74803149606299213" bottom="0.74803149606299213" header="0.31496062992125984" footer="0.31496062992125984"/>
  <pageSetup paperSize="9" scale="90" orientation="portrait" r:id="rId1"/>
  <rowBreaks count="1" manualBreakCount="1">
    <brk id="2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3FBFA-88EB-434D-917B-AC3878A6A7F1}">
  <dimension ref="B2:W57"/>
  <sheetViews>
    <sheetView zoomScale="90" zoomScaleNormal="90" workbookViewId="0">
      <selection activeCell="H56" sqref="H56"/>
    </sheetView>
  </sheetViews>
  <sheetFormatPr baseColWidth="10" defaultColWidth="10.81640625" defaultRowHeight="14.5" x14ac:dyDescent="0.35"/>
  <cols>
    <col min="1" max="1" width="5.81640625" style="73" customWidth="1"/>
    <col min="2" max="2" width="31.453125" style="73" customWidth="1"/>
    <col min="3" max="3" width="13.453125" style="73" customWidth="1"/>
    <col min="4" max="4" width="2.81640625" style="73" customWidth="1"/>
    <col min="5" max="7" width="13.453125" style="73" customWidth="1"/>
    <col min="8" max="9" width="10.81640625" style="73"/>
    <col min="10" max="10" width="30.453125" style="73" customWidth="1"/>
    <col min="11" max="11" width="13.453125" style="73" customWidth="1"/>
    <col min="12" max="12" width="2.453125" style="73" customWidth="1"/>
    <col min="13" max="13" width="13.453125" style="73" customWidth="1"/>
    <col min="14" max="14" width="16.1796875" style="73" customWidth="1"/>
    <col min="15" max="15" width="14.453125" style="73" customWidth="1"/>
    <col min="16" max="16" width="13.453125" style="73" customWidth="1"/>
    <col min="17" max="17" width="4.81640625" style="73" customWidth="1"/>
    <col min="18" max="18" width="30.453125" style="73" customWidth="1"/>
    <col min="19" max="19" width="14.453125" style="73" customWidth="1"/>
    <col min="20" max="20" width="2.453125" style="73" customWidth="1"/>
    <col min="21" max="23" width="14.453125" style="73" customWidth="1"/>
    <col min="24" max="16384" width="10.81640625" style="73"/>
  </cols>
  <sheetData>
    <row r="2" spans="2:23" ht="21" x14ac:dyDescent="0.35">
      <c r="B2" s="165" t="s">
        <v>127</v>
      </c>
      <c r="C2" s="165"/>
      <c r="D2" s="165"/>
      <c r="E2" s="165"/>
      <c r="F2" s="165"/>
      <c r="G2" s="165"/>
      <c r="J2" s="165" t="s">
        <v>155</v>
      </c>
      <c r="K2" s="165"/>
      <c r="L2" s="165"/>
      <c r="M2" s="165"/>
      <c r="N2" s="165"/>
      <c r="O2" s="165"/>
      <c r="P2" s="80"/>
      <c r="R2" s="165" t="s">
        <v>156</v>
      </c>
      <c r="S2" s="165"/>
      <c r="T2" s="165"/>
      <c r="U2" s="165"/>
      <c r="V2" s="165"/>
      <c r="W2" s="165"/>
    </row>
    <row r="3" spans="2:23" ht="20.25" customHeight="1" x14ac:dyDescent="0.35">
      <c r="B3" s="41" t="s">
        <v>128</v>
      </c>
      <c r="C3" s="80"/>
      <c r="D3" s="80"/>
      <c r="E3" s="80"/>
      <c r="F3" s="80"/>
      <c r="G3" s="80"/>
      <c r="J3" s="41" t="s">
        <v>137</v>
      </c>
      <c r="K3" s="80"/>
      <c r="L3" s="80"/>
      <c r="M3" s="80"/>
      <c r="N3" s="80"/>
      <c r="O3" s="80"/>
      <c r="P3" s="80"/>
      <c r="R3" s="41" t="s">
        <v>142</v>
      </c>
      <c r="S3" s="80"/>
      <c r="T3" s="80"/>
      <c r="U3" s="80"/>
      <c r="V3" s="80"/>
      <c r="W3" s="80"/>
    </row>
    <row r="4" spans="2:23" ht="20.25" customHeight="1" x14ac:dyDescent="0.35">
      <c r="B4" s="41" t="s">
        <v>129</v>
      </c>
      <c r="C4" s="80"/>
      <c r="D4" s="80"/>
      <c r="E4" s="80"/>
      <c r="F4" s="80"/>
      <c r="G4" s="80"/>
      <c r="J4" s="41" t="s">
        <v>135</v>
      </c>
      <c r="K4" s="80"/>
      <c r="L4" s="80"/>
      <c r="M4" s="80"/>
      <c r="N4" s="80"/>
      <c r="O4" s="80"/>
      <c r="P4" s="80"/>
      <c r="R4" s="41" t="s">
        <v>135</v>
      </c>
      <c r="S4" s="80"/>
      <c r="T4" s="80"/>
      <c r="U4" s="80"/>
      <c r="V4" s="80"/>
      <c r="W4" s="80"/>
    </row>
    <row r="5" spans="2:23" ht="20.25" customHeight="1" x14ac:dyDescent="0.35">
      <c r="B5" s="41" t="s">
        <v>23</v>
      </c>
      <c r="C5" s="80"/>
      <c r="D5" s="80"/>
      <c r="E5" s="80"/>
      <c r="F5" s="80"/>
      <c r="G5" s="80"/>
      <c r="J5" s="41" t="s">
        <v>141</v>
      </c>
      <c r="K5" s="80"/>
      <c r="L5" s="80"/>
      <c r="M5" s="80"/>
      <c r="N5" s="80"/>
      <c r="O5" s="80"/>
      <c r="P5" s="80"/>
      <c r="R5" s="41" t="s">
        <v>141</v>
      </c>
      <c r="S5" s="80"/>
      <c r="T5" s="80"/>
      <c r="U5" s="80"/>
      <c r="V5" s="80"/>
      <c r="W5" s="80"/>
    </row>
    <row r="6" spans="2:23" ht="20.25" customHeight="1" x14ac:dyDescent="0.35">
      <c r="B6" s="41" t="s">
        <v>130</v>
      </c>
      <c r="C6" s="80"/>
      <c r="D6" s="80"/>
      <c r="E6" s="80"/>
      <c r="F6" s="80"/>
      <c r="G6" s="80"/>
      <c r="J6" s="41" t="s">
        <v>136</v>
      </c>
      <c r="K6" s="80"/>
      <c r="L6" s="80"/>
      <c r="M6" s="80"/>
      <c r="N6" s="80"/>
      <c r="O6" s="80"/>
      <c r="P6" s="80"/>
      <c r="R6" s="41" t="s">
        <v>136</v>
      </c>
      <c r="S6" s="80"/>
      <c r="T6" s="80"/>
      <c r="U6" s="80"/>
      <c r="V6" s="80"/>
      <c r="W6" s="80"/>
    </row>
    <row r="7" spans="2:23" ht="35.25" customHeight="1" x14ac:dyDescent="0.35">
      <c r="B7" s="171" t="s">
        <v>132</v>
      </c>
      <c r="C7" s="171"/>
      <c r="D7" s="171"/>
      <c r="E7" s="171"/>
      <c r="F7" s="171"/>
      <c r="G7" s="171"/>
      <c r="J7" s="171" t="s">
        <v>25</v>
      </c>
      <c r="K7" s="171"/>
      <c r="L7" s="171"/>
      <c r="M7" s="171"/>
      <c r="N7" s="171"/>
      <c r="O7" s="171"/>
      <c r="P7" s="81"/>
      <c r="R7" s="171" t="s">
        <v>25</v>
      </c>
      <c r="S7" s="171"/>
      <c r="T7" s="171"/>
      <c r="U7" s="171"/>
      <c r="V7" s="171"/>
      <c r="W7" s="171"/>
    </row>
    <row r="8" spans="2:23" ht="37.5" customHeight="1" x14ac:dyDescent="0.4">
      <c r="B8" s="81"/>
      <c r="C8" s="81"/>
      <c r="D8" s="81"/>
      <c r="E8" s="81"/>
      <c r="F8" s="81"/>
      <c r="G8" s="81"/>
      <c r="J8" s="185" t="s">
        <v>138</v>
      </c>
      <c r="K8" s="185"/>
      <c r="L8" s="185"/>
      <c r="M8" s="185"/>
      <c r="N8" s="185"/>
      <c r="O8" s="185"/>
      <c r="P8" s="82"/>
      <c r="R8" s="83" t="s">
        <v>143</v>
      </c>
      <c r="S8" s="83"/>
      <c r="T8" s="83"/>
      <c r="U8" s="83"/>
      <c r="V8" s="83"/>
      <c r="W8" s="83"/>
    </row>
    <row r="9" spans="2:23" ht="16" x14ac:dyDescent="0.4">
      <c r="B9" s="84"/>
      <c r="J9" s="84"/>
    </row>
    <row r="10" spans="2:23" ht="30" customHeight="1" x14ac:dyDescent="0.35">
      <c r="B10" s="62" t="s">
        <v>20</v>
      </c>
      <c r="C10" s="35"/>
      <c r="D10" s="35" t="s">
        <v>15</v>
      </c>
      <c r="E10" s="35"/>
      <c r="F10" s="35"/>
      <c r="G10" s="35" t="s">
        <v>16</v>
      </c>
      <c r="J10" s="62" t="s">
        <v>20</v>
      </c>
      <c r="K10" s="35"/>
      <c r="L10" s="35" t="s">
        <v>15</v>
      </c>
      <c r="M10" s="35"/>
      <c r="N10" s="35"/>
      <c r="O10" s="35" t="s">
        <v>16</v>
      </c>
      <c r="P10" s="61"/>
      <c r="R10" s="62" t="s">
        <v>20</v>
      </c>
      <c r="S10" s="35"/>
      <c r="T10" s="35" t="s">
        <v>15</v>
      </c>
      <c r="U10" s="35"/>
      <c r="V10" s="35"/>
      <c r="W10" s="35" t="s">
        <v>16</v>
      </c>
    </row>
    <row r="11" spans="2:23" ht="25" customHeight="1" x14ac:dyDescent="0.35">
      <c r="B11" s="36" t="s">
        <v>1</v>
      </c>
      <c r="C11" s="37"/>
      <c r="D11" s="37" t="s">
        <v>0</v>
      </c>
      <c r="E11" s="40"/>
      <c r="F11" s="39" t="s">
        <v>9</v>
      </c>
      <c r="G11" s="40">
        <f>C11*E11</f>
        <v>0</v>
      </c>
      <c r="J11" s="36" t="s">
        <v>1</v>
      </c>
      <c r="K11" s="37"/>
      <c r="L11" s="37" t="s">
        <v>0</v>
      </c>
      <c r="M11" s="40"/>
      <c r="N11" s="39" t="s">
        <v>9</v>
      </c>
      <c r="O11" s="40">
        <f>K11*M11</f>
        <v>0</v>
      </c>
      <c r="P11" s="67"/>
      <c r="R11" s="36" t="s">
        <v>1</v>
      </c>
      <c r="S11" s="37"/>
      <c r="T11" s="37" t="s">
        <v>0</v>
      </c>
      <c r="U11" s="40"/>
      <c r="V11" s="39" t="s">
        <v>9</v>
      </c>
      <c r="W11" s="40">
        <f>S11*U11</f>
        <v>0</v>
      </c>
    </row>
    <row r="12" spans="2:23" ht="6" customHeight="1" x14ac:dyDescent="0.35">
      <c r="B12" s="74"/>
      <c r="C12" s="54"/>
      <c r="D12" s="54"/>
      <c r="E12" s="55"/>
      <c r="F12" s="55"/>
      <c r="G12" s="55"/>
      <c r="J12" s="74"/>
      <c r="K12" s="54"/>
      <c r="L12" s="54"/>
      <c r="M12" s="55"/>
      <c r="N12" s="55"/>
      <c r="O12" s="55"/>
      <c r="P12" s="41"/>
      <c r="R12" s="74"/>
      <c r="S12" s="54"/>
      <c r="T12" s="54"/>
      <c r="U12" s="55"/>
      <c r="V12" s="55"/>
      <c r="W12" s="55"/>
    </row>
    <row r="13" spans="2:23" ht="25" customHeight="1" x14ac:dyDescent="0.35">
      <c r="B13" s="36" t="s">
        <v>2</v>
      </c>
      <c r="C13" s="37"/>
      <c r="D13" s="37" t="s">
        <v>0</v>
      </c>
      <c r="E13" s="40"/>
      <c r="F13" s="39" t="s">
        <v>8</v>
      </c>
      <c r="G13" s="40">
        <f>C13*E13</f>
        <v>0</v>
      </c>
      <c r="J13" s="36" t="s">
        <v>2</v>
      </c>
      <c r="K13" s="37"/>
      <c r="L13" s="37" t="s">
        <v>0</v>
      </c>
      <c r="M13" s="40"/>
      <c r="N13" s="39" t="s">
        <v>8</v>
      </c>
      <c r="O13" s="40">
        <f>K13*M13</f>
        <v>0</v>
      </c>
      <c r="P13" s="67"/>
      <c r="R13" s="36" t="s">
        <v>2</v>
      </c>
      <c r="S13" s="37"/>
      <c r="T13" s="37" t="s">
        <v>0</v>
      </c>
      <c r="U13" s="40"/>
      <c r="V13" s="39" t="s">
        <v>8</v>
      </c>
      <c r="W13" s="40">
        <f>S13*U13</f>
        <v>0</v>
      </c>
    </row>
    <row r="14" spans="2:23" ht="6" customHeight="1" x14ac:dyDescent="0.35">
      <c r="B14" s="75"/>
      <c r="C14" s="54"/>
      <c r="D14" s="54"/>
      <c r="E14" s="78"/>
      <c r="F14" s="55"/>
      <c r="G14" s="78"/>
      <c r="J14" s="75"/>
      <c r="K14" s="54"/>
      <c r="L14" s="54"/>
      <c r="M14" s="78"/>
      <c r="N14" s="55"/>
      <c r="O14" s="78"/>
      <c r="P14" s="67"/>
      <c r="R14" s="75"/>
      <c r="S14" s="54"/>
      <c r="T14" s="54"/>
      <c r="U14" s="78"/>
      <c r="V14" s="55"/>
      <c r="W14" s="78"/>
    </row>
    <row r="15" spans="2:23" ht="25" customHeight="1" x14ac:dyDescent="0.35">
      <c r="B15" s="164" t="s">
        <v>3</v>
      </c>
      <c r="C15" s="136" t="s">
        <v>19</v>
      </c>
      <c r="D15" s="136"/>
      <c r="E15" s="136"/>
      <c r="F15" s="136"/>
      <c r="G15" s="40"/>
      <c r="J15" s="85" t="s">
        <v>3</v>
      </c>
      <c r="K15" s="182" t="s">
        <v>19</v>
      </c>
      <c r="L15" s="183"/>
      <c r="M15" s="183"/>
      <c r="N15" s="184"/>
      <c r="O15" s="86"/>
      <c r="P15" s="67"/>
      <c r="R15" s="85" t="s">
        <v>3</v>
      </c>
      <c r="S15" s="182" t="s">
        <v>19</v>
      </c>
      <c r="T15" s="183"/>
      <c r="U15" s="183"/>
      <c r="V15" s="184"/>
      <c r="W15" s="86"/>
    </row>
    <row r="16" spans="2:23" ht="25" customHeight="1" x14ac:dyDescent="0.35">
      <c r="B16" s="164"/>
      <c r="C16" s="136" t="s">
        <v>133</v>
      </c>
      <c r="D16" s="136"/>
      <c r="E16" s="136"/>
      <c r="F16" s="136"/>
      <c r="G16" s="40"/>
      <c r="J16" s="36" t="s">
        <v>120</v>
      </c>
      <c r="K16" s="37"/>
      <c r="L16" s="37" t="s">
        <v>0</v>
      </c>
      <c r="M16" s="40"/>
      <c r="N16" s="39" t="s">
        <v>10</v>
      </c>
      <c r="O16" s="40">
        <f>K16*M16</f>
        <v>0</v>
      </c>
      <c r="P16" s="67"/>
      <c r="R16" s="36" t="s">
        <v>120</v>
      </c>
      <c r="S16" s="37"/>
      <c r="T16" s="37" t="s">
        <v>0</v>
      </c>
      <c r="U16" s="40"/>
      <c r="V16" s="39" t="s">
        <v>10</v>
      </c>
      <c r="W16" s="40">
        <f>S16*U16</f>
        <v>0</v>
      </c>
    </row>
    <row r="17" spans="2:23" ht="6" customHeight="1" x14ac:dyDescent="0.35">
      <c r="B17" s="75"/>
      <c r="C17" s="76"/>
      <c r="D17" s="76"/>
      <c r="E17" s="76"/>
      <c r="F17" s="76"/>
      <c r="G17" s="77"/>
      <c r="J17" s="75"/>
      <c r="K17" s="76"/>
      <c r="L17" s="76"/>
      <c r="M17" s="76"/>
      <c r="N17" s="76"/>
      <c r="O17" s="77"/>
      <c r="P17" s="41"/>
      <c r="R17" s="75"/>
      <c r="S17" s="76"/>
      <c r="T17" s="76"/>
      <c r="U17" s="76"/>
      <c r="V17" s="76"/>
      <c r="W17" s="77"/>
    </row>
    <row r="18" spans="2:23" ht="25" customHeight="1" x14ac:dyDescent="0.35">
      <c r="B18" s="36" t="s">
        <v>120</v>
      </c>
      <c r="C18" s="37"/>
      <c r="D18" s="37" t="s">
        <v>0</v>
      </c>
      <c r="E18" s="40"/>
      <c r="F18" s="39" t="s">
        <v>10</v>
      </c>
      <c r="G18" s="40">
        <f>C18*E18</f>
        <v>0</v>
      </c>
      <c r="J18" s="36" t="s">
        <v>139</v>
      </c>
      <c r="K18" s="37"/>
      <c r="L18" s="37" t="s">
        <v>0</v>
      </c>
      <c r="M18" s="40"/>
      <c r="N18" s="87" t="s">
        <v>140</v>
      </c>
      <c r="O18" s="40">
        <f>K18*M18</f>
        <v>0</v>
      </c>
      <c r="P18" s="67"/>
      <c r="R18" s="36" t="s">
        <v>139</v>
      </c>
      <c r="S18" s="37"/>
      <c r="T18" s="37" t="s">
        <v>0</v>
      </c>
      <c r="U18" s="40"/>
      <c r="V18" s="87" t="s">
        <v>140</v>
      </c>
      <c r="W18" s="40">
        <f>S18*U18</f>
        <v>0</v>
      </c>
    </row>
    <row r="19" spans="2:23" ht="25" customHeight="1" x14ac:dyDescent="0.35">
      <c r="B19" s="36" t="s">
        <v>5</v>
      </c>
      <c r="C19" s="37"/>
      <c r="D19" s="37" t="s">
        <v>0</v>
      </c>
      <c r="E19" s="40"/>
      <c r="F19" s="39" t="s">
        <v>11</v>
      </c>
      <c r="G19" s="40">
        <f>C19*E19</f>
        <v>0</v>
      </c>
      <c r="J19" s="36" t="s">
        <v>18</v>
      </c>
      <c r="K19" s="37"/>
      <c r="L19" s="37" t="s">
        <v>0</v>
      </c>
      <c r="M19" s="40"/>
      <c r="N19" s="87" t="s">
        <v>10</v>
      </c>
      <c r="O19" s="40">
        <f>K19*M19</f>
        <v>0</v>
      </c>
      <c r="P19" s="67"/>
      <c r="R19" s="36" t="s">
        <v>18</v>
      </c>
      <c r="S19" s="37"/>
      <c r="T19" s="37" t="s">
        <v>0</v>
      </c>
      <c r="U19" s="40"/>
      <c r="V19" s="87" t="s">
        <v>10</v>
      </c>
      <c r="W19" s="40">
        <f>S19*U19</f>
        <v>0</v>
      </c>
    </row>
    <row r="20" spans="2:23" ht="6" customHeight="1" x14ac:dyDescent="0.4">
      <c r="B20" s="49"/>
      <c r="C20" s="32"/>
      <c r="D20" s="34"/>
      <c r="E20" s="47"/>
      <c r="F20" s="32"/>
      <c r="G20" s="32"/>
      <c r="J20" s="49"/>
      <c r="K20" s="32"/>
      <c r="L20" s="34"/>
      <c r="M20" s="47"/>
      <c r="N20" s="32"/>
      <c r="O20" s="32"/>
      <c r="P20" s="32"/>
      <c r="R20" s="49"/>
      <c r="S20" s="32"/>
      <c r="T20" s="34"/>
      <c r="U20" s="47"/>
      <c r="V20" s="32"/>
      <c r="W20" s="32"/>
    </row>
    <row r="21" spans="2:23" ht="25" customHeight="1" x14ac:dyDescent="0.35">
      <c r="B21" s="176" t="s">
        <v>131</v>
      </c>
      <c r="C21" s="186" t="s">
        <v>134</v>
      </c>
      <c r="D21" s="187"/>
      <c r="E21" s="187"/>
      <c r="F21" s="188"/>
      <c r="G21" s="180"/>
      <c r="J21" s="36" t="s">
        <v>5</v>
      </c>
      <c r="K21" s="37"/>
      <c r="L21" s="37" t="s">
        <v>0</v>
      </c>
      <c r="M21" s="40"/>
      <c r="N21" s="39" t="s">
        <v>11</v>
      </c>
      <c r="O21" s="40">
        <f>K21*M21</f>
        <v>0</v>
      </c>
      <c r="P21" s="67"/>
      <c r="R21" s="36" t="s">
        <v>5</v>
      </c>
      <c r="S21" s="37"/>
      <c r="T21" s="37" t="s">
        <v>0</v>
      </c>
      <c r="U21" s="40"/>
      <c r="V21" s="39" t="s">
        <v>11</v>
      </c>
      <c r="W21" s="40">
        <f>S21*U21</f>
        <v>0</v>
      </c>
    </row>
    <row r="22" spans="2:23" ht="34.5" customHeight="1" x14ac:dyDescent="0.35">
      <c r="B22" s="177"/>
      <c r="C22" s="189"/>
      <c r="D22" s="190"/>
      <c r="E22" s="190"/>
      <c r="F22" s="191"/>
      <c r="G22" s="181"/>
      <c r="J22" s="176" t="s">
        <v>131</v>
      </c>
      <c r="K22" s="178" t="s">
        <v>134</v>
      </c>
      <c r="L22" s="178"/>
      <c r="M22" s="178"/>
      <c r="N22" s="178"/>
      <c r="O22" s="180"/>
      <c r="P22" s="67"/>
      <c r="R22" s="176" t="s">
        <v>131</v>
      </c>
      <c r="S22" s="178" t="s">
        <v>134</v>
      </c>
      <c r="T22" s="178"/>
      <c r="U22" s="178"/>
      <c r="V22" s="178"/>
      <c r="W22" s="180"/>
    </row>
    <row r="23" spans="2:23" ht="25" customHeight="1" x14ac:dyDescent="0.35">
      <c r="B23" s="61"/>
      <c r="C23" s="83"/>
      <c r="D23" s="83"/>
      <c r="E23" s="83"/>
      <c r="F23" s="83"/>
      <c r="G23" s="67"/>
      <c r="J23" s="177"/>
      <c r="K23" s="179"/>
      <c r="L23" s="179"/>
      <c r="M23" s="179"/>
      <c r="N23" s="179"/>
      <c r="O23" s="181"/>
      <c r="P23" s="67"/>
      <c r="R23" s="177"/>
      <c r="S23" s="179"/>
      <c r="T23" s="179"/>
      <c r="U23" s="179"/>
      <c r="V23" s="179"/>
      <c r="W23" s="181"/>
    </row>
    <row r="24" spans="2:23" ht="9" customHeight="1" x14ac:dyDescent="0.4">
      <c r="B24" s="51"/>
      <c r="C24" s="32"/>
      <c r="D24" s="34"/>
      <c r="E24" s="47"/>
      <c r="F24" s="32"/>
      <c r="G24" s="32"/>
      <c r="J24" s="51"/>
      <c r="K24" s="32"/>
      <c r="L24" s="34"/>
      <c r="M24" s="47"/>
      <c r="N24" s="32"/>
      <c r="O24" s="32"/>
      <c r="P24" s="32"/>
      <c r="R24" s="51"/>
      <c r="S24" s="32"/>
      <c r="T24" s="34"/>
      <c r="U24" s="47"/>
      <c r="V24" s="32"/>
      <c r="W24" s="32"/>
    </row>
    <row r="25" spans="2:23" ht="25" customHeight="1" x14ac:dyDescent="0.4">
      <c r="B25" s="32"/>
      <c r="C25" s="168" t="s">
        <v>223</v>
      </c>
      <c r="D25" s="169"/>
      <c r="E25" s="169"/>
      <c r="F25" s="170"/>
      <c r="G25" s="8">
        <v>1280</v>
      </c>
      <c r="J25" s="32"/>
      <c r="K25" s="168" t="s">
        <v>223</v>
      </c>
      <c r="L25" s="169"/>
      <c r="M25" s="169"/>
      <c r="N25" s="170"/>
      <c r="O25" s="8">
        <v>2400</v>
      </c>
      <c r="P25" s="60"/>
      <c r="R25" s="32"/>
      <c r="S25" s="168" t="s">
        <v>223</v>
      </c>
      <c r="T25" s="169"/>
      <c r="U25" s="169"/>
      <c r="V25" s="170"/>
      <c r="W25" s="8">
        <v>1050</v>
      </c>
    </row>
    <row r="26" spans="2:23" ht="25.4" customHeight="1" x14ac:dyDescent="0.35">
      <c r="C26" s="126" t="s">
        <v>229</v>
      </c>
      <c r="D26" s="127"/>
      <c r="E26" s="127"/>
      <c r="F26" s="128"/>
      <c r="G26" s="48">
        <f>SUM(G11:G23)</f>
        <v>0</v>
      </c>
      <c r="K26" s="126" t="s">
        <v>229</v>
      </c>
      <c r="L26" s="127"/>
      <c r="M26" s="127"/>
      <c r="N26" s="128"/>
      <c r="O26" s="48">
        <f>SUM(O11:O23)</f>
        <v>0</v>
      </c>
      <c r="S26" s="126" t="s">
        <v>229</v>
      </c>
      <c r="T26" s="127"/>
      <c r="U26" s="127"/>
      <c r="V26" s="128"/>
      <c r="W26" s="48">
        <f>SUM(W11:W23)</f>
        <v>0</v>
      </c>
    </row>
    <row r="27" spans="2:23" ht="47.5" customHeight="1" x14ac:dyDescent="0.35"/>
    <row r="28" spans="2:23" ht="21" x14ac:dyDescent="0.35">
      <c r="B28" s="165" t="s">
        <v>281</v>
      </c>
      <c r="C28" s="165"/>
      <c r="D28" s="165"/>
      <c r="E28" s="165"/>
      <c r="F28" s="165"/>
      <c r="G28" s="165"/>
    </row>
    <row r="29" spans="2:23" s="80" customFormat="1" ht="18" customHeight="1" x14ac:dyDescent="0.35">
      <c r="B29" s="41" t="s">
        <v>282</v>
      </c>
    </row>
    <row r="30" spans="2:23" s="80" customFormat="1" ht="18" customHeight="1" x14ac:dyDescent="0.35">
      <c r="B30" s="41" t="s">
        <v>144</v>
      </c>
    </row>
    <row r="31" spans="2:23" s="80" customFormat="1" ht="18" customHeight="1" x14ac:dyDescent="0.35">
      <c r="B31" s="41" t="s">
        <v>154</v>
      </c>
    </row>
    <row r="32" spans="2:23" s="80" customFormat="1" ht="18" customHeight="1" x14ac:dyDescent="0.35">
      <c r="B32" s="41" t="s">
        <v>145</v>
      </c>
    </row>
    <row r="33" spans="2:15" s="80" customFormat="1" ht="18" customHeight="1" x14ac:dyDescent="0.35">
      <c r="B33" s="175" t="s">
        <v>148</v>
      </c>
      <c r="C33" s="175"/>
      <c r="D33" s="175"/>
      <c r="E33" s="175"/>
      <c r="F33" s="175"/>
      <c r="G33" s="175"/>
    </row>
    <row r="34" spans="2:15" ht="35.5" customHeight="1" x14ac:dyDescent="0.35">
      <c r="B34" s="171" t="s">
        <v>146</v>
      </c>
      <c r="C34" s="171"/>
      <c r="D34" s="171"/>
      <c r="E34" s="171"/>
      <c r="F34" s="171"/>
      <c r="G34" s="171"/>
    </row>
    <row r="35" spans="2:15" ht="56.25" customHeight="1" x14ac:dyDescent="0.45">
      <c r="B35" s="171" t="s">
        <v>147</v>
      </c>
      <c r="C35" s="171"/>
      <c r="D35" s="171"/>
      <c r="E35" s="171"/>
      <c r="F35" s="171"/>
      <c r="G35" s="171"/>
      <c r="K35" s="166" t="s">
        <v>262</v>
      </c>
      <c r="L35" s="166"/>
      <c r="M35" s="166"/>
      <c r="N35" s="166"/>
      <c r="O35" s="11">
        <f>G25+O25+W25+G56</f>
        <v>6730</v>
      </c>
    </row>
    <row r="36" spans="2:15" ht="16" x14ac:dyDescent="0.4">
      <c r="B36" s="84"/>
    </row>
    <row r="37" spans="2:15" ht="55.5" customHeight="1" x14ac:dyDescent="0.45">
      <c r="B37" s="62" t="s">
        <v>20</v>
      </c>
      <c r="C37" s="35"/>
      <c r="D37" s="35" t="s">
        <v>15</v>
      </c>
      <c r="E37" s="35"/>
      <c r="F37" s="35"/>
      <c r="G37" s="35" t="s">
        <v>16</v>
      </c>
      <c r="K37" s="167" t="s">
        <v>263</v>
      </c>
      <c r="L37" s="167"/>
      <c r="M37" s="167"/>
      <c r="N37" s="167"/>
      <c r="O37" s="89">
        <f>SUM(G26+O26+W26+G57)</f>
        <v>0</v>
      </c>
    </row>
    <row r="38" spans="2:15" ht="25" customHeight="1" x14ac:dyDescent="0.35">
      <c r="B38" s="36" t="s">
        <v>1</v>
      </c>
      <c r="C38" s="37"/>
      <c r="D38" s="37" t="s">
        <v>0</v>
      </c>
      <c r="E38" s="40"/>
      <c r="F38" s="39" t="s">
        <v>9</v>
      </c>
      <c r="G38" s="40">
        <f>C38*E38</f>
        <v>0</v>
      </c>
    </row>
    <row r="39" spans="2:15" ht="6" customHeight="1" x14ac:dyDescent="0.35">
      <c r="B39" s="74"/>
      <c r="C39" s="54"/>
      <c r="D39" s="54"/>
      <c r="E39" s="55"/>
      <c r="F39" s="55"/>
      <c r="G39" s="55"/>
    </row>
    <row r="40" spans="2:15" ht="25" customHeight="1" x14ac:dyDescent="0.35">
      <c r="B40" s="36" t="s">
        <v>2</v>
      </c>
      <c r="C40" s="37"/>
      <c r="D40" s="37" t="s">
        <v>0</v>
      </c>
      <c r="E40" s="40"/>
      <c r="F40" s="39" t="s">
        <v>8</v>
      </c>
      <c r="G40" s="40">
        <f>C40*E40</f>
        <v>0</v>
      </c>
    </row>
    <row r="41" spans="2:15" ht="6" customHeight="1" x14ac:dyDescent="0.35">
      <c r="B41" s="75"/>
      <c r="C41" s="54"/>
      <c r="D41" s="54"/>
      <c r="E41" s="78"/>
      <c r="F41" s="55"/>
      <c r="G41" s="78"/>
    </row>
    <row r="42" spans="2:15" ht="25" customHeight="1" x14ac:dyDescent="0.35">
      <c r="B42" s="85" t="s">
        <v>149</v>
      </c>
      <c r="C42" s="90"/>
      <c r="D42" s="37" t="s">
        <v>0</v>
      </c>
      <c r="E42" s="40"/>
      <c r="F42" s="87" t="s">
        <v>140</v>
      </c>
      <c r="G42" s="40">
        <f>C42*E42</f>
        <v>0</v>
      </c>
    </row>
    <row r="43" spans="2:15" ht="25" customHeight="1" x14ac:dyDescent="0.35">
      <c r="B43" s="85" t="s">
        <v>150</v>
      </c>
      <c r="C43" s="90"/>
      <c r="D43" s="37" t="s">
        <v>0</v>
      </c>
      <c r="E43" s="40"/>
      <c r="F43" s="87" t="s">
        <v>278</v>
      </c>
      <c r="G43" s="40">
        <f>C43*E43</f>
        <v>0</v>
      </c>
    </row>
    <row r="44" spans="2:15" ht="33.75" customHeight="1" x14ac:dyDescent="0.35">
      <c r="B44" s="85" t="s">
        <v>152</v>
      </c>
      <c r="C44" s="88"/>
      <c r="D44" s="37" t="s">
        <v>0</v>
      </c>
      <c r="E44" s="40"/>
      <c r="F44" s="39" t="s">
        <v>10</v>
      </c>
      <c r="G44" s="40">
        <f>C44*E44</f>
        <v>0</v>
      </c>
    </row>
    <row r="45" spans="2:15" ht="25" customHeight="1" x14ac:dyDescent="0.35">
      <c r="B45" s="85" t="s">
        <v>151</v>
      </c>
      <c r="C45" s="172"/>
      <c r="D45" s="173"/>
      <c r="E45" s="173"/>
      <c r="F45" s="174"/>
      <c r="G45" s="86"/>
    </row>
    <row r="46" spans="2:15" ht="6" customHeight="1" x14ac:dyDescent="0.35">
      <c r="B46" s="74"/>
      <c r="C46" s="53"/>
      <c r="D46" s="53"/>
      <c r="E46" s="53"/>
      <c r="F46" s="53"/>
      <c r="G46" s="78"/>
    </row>
    <row r="47" spans="2:15" ht="25" customHeight="1" x14ac:dyDescent="0.35">
      <c r="B47" s="36" t="s">
        <v>120</v>
      </c>
      <c r="C47" s="37"/>
      <c r="D47" s="37" t="s">
        <v>0</v>
      </c>
      <c r="E47" s="40"/>
      <c r="F47" s="39" t="s">
        <v>10</v>
      </c>
      <c r="G47" s="40">
        <f>C47*E47</f>
        <v>0</v>
      </c>
    </row>
    <row r="48" spans="2:15" ht="25" customHeight="1" x14ac:dyDescent="0.35">
      <c r="B48" s="36" t="s">
        <v>5</v>
      </c>
      <c r="C48" s="37"/>
      <c r="D48" s="37" t="s">
        <v>0</v>
      </c>
      <c r="E48" s="40"/>
      <c r="F48" s="39" t="s">
        <v>11</v>
      </c>
      <c r="G48" s="40">
        <f>C48*E48</f>
        <v>0</v>
      </c>
    </row>
    <row r="49" spans="2:7" ht="6" customHeight="1" x14ac:dyDescent="0.35">
      <c r="B49" s="75"/>
      <c r="C49" s="76"/>
      <c r="D49" s="76"/>
      <c r="E49" s="76"/>
      <c r="F49" s="76"/>
      <c r="G49" s="77"/>
    </row>
    <row r="50" spans="2:7" ht="25" customHeight="1" x14ac:dyDescent="0.35">
      <c r="B50" s="36" t="s">
        <v>139</v>
      </c>
      <c r="C50" s="37"/>
      <c r="D50" s="37" t="s">
        <v>0</v>
      </c>
      <c r="E50" s="40"/>
      <c r="F50" s="87" t="s">
        <v>140</v>
      </c>
      <c r="G50" s="40">
        <f>C50*E50</f>
        <v>0</v>
      </c>
    </row>
    <row r="51" spans="2:7" ht="25" customHeight="1" x14ac:dyDescent="0.35">
      <c r="B51" s="36" t="s">
        <v>18</v>
      </c>
      <c r="C51" s="37"/>
      <c r="D51" s="37" t="s">
        <v>0</v>
      </c>
      <c r="E51" s="40"/>
      <c r="F51" s="87" t="s">
        <v>10</v>
      </c>
      <c r="G51" s="40">
        <f>C51*E51</f>
        <v>0</v>
      </c>
    </row>
    <row r="52" spans="2:7" ht="6" customHeight="1" x14ac:dyDescent="0.35">
      <c r="B52"/>
    </row>
    <row r="53" spans="2:7" ht="19.75" customHeight="1" x14ac:dyDescent="0.35">
      <c r="B53" s="176" t="s">
        <v>131</v>
      </c>
      <c r="C53" s="178" t="s">
        <v>153</v>
      </c>
      <c r="D53" s="178"/>
      <c r="E53" s="178"/>
      <c r="F53" s="178"/>
      <c r="G53" s="180"/>
    </row>
    <row r="54" spans="2:7" ht="48.65" customHeight="1" x14ac:dyDescent="0.35">
      <c r="B54" s="177"/>
      <c r="C54" s="179"/>
      <c r="D54" s="179"/>
      <c r="E54" s="179"/>
      <c r="F54" s="179"/>
      <c r="G54" s="181"/>
    </row>
    <row r="55" spans="2:7" ht="6.75" customHeight="1" x14ac:dyDescent="0.4">
      <c r="B55" s="51"/>
      <c r="C55" s="32"/>
      <c r="D55" s="34"/>
      <c r="E55" s="47"/>
      <c r="F55" s="32"/>
      <c r="G55" s="32"/>
    </row>
    <row r="56" spans="2:7" ht="37" customHeight="1" x14ac:dyDescent="0.4">
      <c r="B56" s="32"/>
      <c r="C56" s="168" t="s">
        <v>223</v>
      </c>
      <c r="D56" s="169"/>
      <c r="E56" s="169"/>
      <c r="F56" s="170"/>
      <c r="G56" s="8">
        <v>2000</v>
      </c>
    </row>
    <row r="57" spans="2:7" ht="28.75" customHeight="1" x14ac:dyDescent="0.35">
      <c r="C57" s="126" t="s">
        <v>229</v>
      </c>
      <c r="D57" s="127"/>
      <c r="E57" s="127"/>
      <c r="F57" s="128"/>
      <c r="G57" s="48">
        <f>SUM(G38:G54)</f>
        <v>0</v>
      </c>
    </row>
  </sheetData>
  <sheetProtection algorithmName="SHA-512" hashValue="234uO6+iDi59S/TZ8rogVbrJNZYQmLEaTk8wIrb+R/VRDNiT1+6Ux0x0lxd0/ax2SIbYOeOo4F+sANIV6xNn5w==" saltValue="A7QGxc2p1qLuPXgEgj3/Ow==" spinCount="100000" sheet="1" objects="1" scenarios="1" selectLockedCells="1"/>
  <mergeCells count="39">
    <mergeCell ref="C15:F15"/>
    <mergeCell ref="B7:G7"/>
    <mergeCell ref="C16:F16"/>
    <mergeCell ref="B15:B16"/>
    <mergeCell ref="B21:B22"/>
    <mergeCell ref="C21:F22"/>
    <mergeCell ref="G21:G22"/>
    <mergeCell ref="K22:N23"/>
    <mergeCell ref="O22:O23"/>
    <mergeCell ref="R7:W7"/>
    <mergeCell ref="S15:V15"/>
    <mergeCell ref="R22:R23"/>
    <mergeCell ref="S22:V23"/>
    <mergeCell ref="W22:W23"/>
    <mergeCell ref="J7:O7"/>
    <mergeCell ref="K15:N15"/>
    <mergeCell ref="J8:O8"/>
    <mergeCell ref="J22:J23"/>
    <mergeCell ref="C53:F54"/>
    <mergeCell ref="G53:G54"/>
    <mergeCell ref="C26:F26"/>
    <mergeCell ref="K26:N26"/>
    <mergeCell ref="S26:V26"/>
    <mergeCell ref="C57:F57"/>
    <mergeCell ref="B2:G2"/>
    <mergeCell ref="J2:O2"/>
    <mergeCell ref="R2:W2"/>
    <mergeCell ref="B28:G28"/>
    <mergeCell ref="K35:N35"/>
    <mergeCell ref="K37:N37"/>
    <mergeCell ref="C25:F25"/>
    <mergeCell ref="K25:N25"/>
    <mergeCell ref="S25:V25"/>
    <mergeCell ref="C56:F56"/>
    <mergeCell ref="B35:G35"/>
    <mergeCell ref="C45:F45"/>
    <mergeCell ref="B33:G33"/>
    <mergeCell ref="B34:G34"/>
    <mergeCell ref="B53:B54"/>
  </mergeCells>
  <pageMargins left="0.70866141732283472" right="0.70866141732283472" top="0.55118110236220474" bottom="0.55118110236220474" header="0.31496062992125984" footer="0.31496062992125984"/>
  <pageSetup paperSize="9" scale="75" orientation="landscape" r:id="rId1"/>
  <rowBreaks count="1" manualBreakCount="1">
    <brk id="26" max="16383" man="1"/>
  </rowBreaks>
  <colBreaks count="2" manualBreakCount="2">
    <brk id="8" max="1048575" man="1"/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0B7E-9B7D-4A49-8A34-8E25760D9121}">
  <dimension ref="B2:AN116"/>
  <sheetViews>
    <sheetView zoomScale="80" zoomScaleNormal="80" workbookViewId="0">
      <selection activeCell="B2" sqref="B2:AN2"/>
    </sheetView>
  </sheetViews>
  <sheetFormatPr baseColWidth="10" defaultColWidth="10.81640625" defaultRowHeight="16" x14ac:dyDescent="0.4"/>
  <cols>
    <col min="1" max="1" width="2.54296875" style="18" customWidth="1"/>
    <col min="2" max="2" width="18.453125" style="18" customWidth="1"/>
    <col min="3" max="3" width="14.453125" style="18" customWidth="1"/>
    <col min="4" max="4" width="1.54296875" style="18" customWidth="1"/>
    <col min="5" max="5" width="13.453125" style="18" customWidth="1"/>
    <col min="6" max="7" width="12.453125" style="18" customWidth="1"/>
    <col min="8" max="8" width="1.1796875" style="18" customWidth="1"/>
    <col min="9" max="9" width="13.453125" style="18" customWidth="1"/>
    <col min="10" max="11" width="12.453125" style="18" customWidth="1"/>
    <col min="12" max="12" width="1.453125" style="18" customWidth="1"/>
    <col min="13" max="13" width="13.453125" style="18" customWidth="1"/>
    <col min="14" max="14" width="2.1796875" style="18" customWidth="1"/>
    <col min="15" max="18" width="12.453125" style="18" customWidth="1"/>
    <col min="19" max="19" width="2.1796875" style="18" customWidth="1"/>
    <col min="20" max="23" width="12.453125" style="18" customWidth="1"/>
    <col min="24" max="24" width="1.453125" style="18" customWidth="1"/>
    <col min="25" max="25" width="12.453125" style="18" customWidth="1"/>
    <col min="26" max="26" width="15.453125" style="18" customWidth="1"/>
    <col min="27" max="28" width="12.453125" style="18" customWidth="1"/>
    <col min="29" max="29" width="2.1796875" style="18" customWidth="1"/>
    <col min="30" max="30" width="13.453125" style="18" customWidth="1"/>
    <col min="31" max="32" width="12.453125" style="18" customWidth="1"/>
    <col min="33" max="33" width="1.453125" style="18" customWidth="1"/>
    <col min="34" max="36" width="13.453125" style="18" customWidth="1"/>
    <col min="37" max="37" width="1.81640625" style="18" customWidth="1"/>
    <col min="38" max="38" width="18.81640625" style="18" customWidth="1"/>
    <col min="39" max="39" width="1.453125" style="18" customWidth="1"/>
    <col min="40" max="40" width="15.54296875" style="18" customWidth="1"/>
    <col min="41" max="16384" width="10.81640625" style="18"/>
  </cols>
  <sheetData>
    <row r="2" spans="2:40" ht="27" x14ac:dyDescent="0.4">
      <c r="B2" s="196" t="s">
        <v>199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</row>
    <row r="3" spans="2:40" ht="21" x14ac:dyDescent="0.4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2:40" s="27" customFormat="1" ht="16" customHeight="1" x14ac:dyDescent="0.35">
      <c r="B4" s="92" t="s">
        <v>172</v>
      </c>
    </row>
    <row r="5" spans="2:40" s="27" customFormat="1" ht="16" customHeight="1" x14ac:dyDescent="0.35">
      <c r="B5" s="27" t="s">
        <v>23</v>
      </c>
    </row>
    <row r="6" spans="2:40" s="27" customFormat="1" ht="16" customHeight="1" x14ac:dyDescent="0.35">
      <c r="B6" s="27" t="s">
        <v>168</v>
      </c>
      <c r="E6" s="20"/>
    </row>
    <row r="7" spans="2:40" s="27" customFormat="1" ht="16" customHeight="1" x14ac:dyDescent="0.35">
      <c r="B7" s="27" t="s">
        <v>178</v>
      </c>
      <c r="E7" s="20"/>
    </row>
    <row r="8" spans="2:40" s="27" customFormat="1" ht="16" customHeight="1" x14ac:dyDescent="0.35">
      <c r="B8" s="27" t="s">
        <v>165</v>
      </c>
    </row>
    <row r="9" spans="2:40" s="27" customFormat="1" ht="18" customHeight="1" x14ac:dyDescent="0.35"/>
    <row r="10" spans="2:40" ht="32.25" customHeight="1" x14ac:dyDescent="0.4">
      <c r="B10" s="215" t="s">
        <v>96</v>
      </c>
      <c r="C10" s="215" t="s">
        <v>94</v>
      </c>
      <c r="D10" s="94"/>
      <c r="E10" s="205" t="s">
        <v>125</v>
      </c>
      <c r="F10" s="206"/>
      <c r="G10" s="207"/>
      <c r="H10" s="95"/>
      <c r="I10" s="192" t="s">
        <v>2</v>
      </c>
      <c r="J10" s="192"/>
      <c r="K10" s="192"/>
      <c r="L10" s="97"/>
      <c r="M10" s="192" t="s">
        <v>124</v>
      </c>
      <c r="N10" s="98"/>
      <c r="O10" s="198" t="s">
        <v>112</v>
      </c>
      <c r="P10" s="199"/>
      <c r="Q10" s="199"/>
      <c r="R10" s="200"/>
      <c r="S10" s="98"/>
      <c r="T10" s="197" t="s">
        <v>173</v>
      </c>
      <c r="U10" s="197"/>
      <c r="V10" s="197"/>
      <c r="W10" s="197"/>
      <c r="X10" s="31"/>
      <c r="Y10" s="197" t="s">
        <v>175</v>
      </c>
      <c r="Z10" s="197"/>
      <c r="AA10" s="197"/>
      <c r="AB10" s="197"/>
      <c r="AC10" s="98"/>
      <c r="AD10" s="198" t="s">
        <v>120</v>
      </c>
      <c r="AE10" s="199"/>
      <c r="AF10" s="200"/>
      <c r="AG10" s="94"/>
      <c r="AH10" s="192" t="s">
        <v>5</v>
      </c>
      <c r="AI10" s="192"/>
      <c r="AJ10" s="192"/>
      <c r="AL10" s="214" t="s">
        <v>226</v>
      </c>
      <c r="AN10" s="192" t="s">
        <v>264</v>
      </c>
    </row>
    <row r="11" spans="2:40" s="27" customFormat="1" ht="36.75" customHeight="1" x14ac:dyDescent="0.35">
      <c r="B11" s="215"/>
      <c r="C11" s="215"/>
      <c r="D11" s="94"/>
      <c r="E11" s="21" t="s">
        <v>166</v>
      </c>
      <c r="F11" s="96" t="s">
        <v>167</v>
      </c>
      <c r="G11" s="21" t="s">
        <v>95</v>
      </c>
      <c r="H11" s="95"/>
      <c r="I11" s="21" t="s">
        <v>121</v>
      </c>
      <c r="J11" s="96" t="s">
        <v>123</v>
      </c>
      <c r="K11" s="21" t="s">
        <v>95</v>
      </c>
      <c r="L11" s="20"/>
      <c r="M11" s="192"/>
      <c r="O11" s="96" t="s">
        <v>171</v>
      </c>
      <c r="P11" s="21" t="s">
        <v>158</v>
      </c>
      <c r="Q11" s="96" t="s">
        <v>157</v>
      </c>
      <c r="R11" s="21" t="s">
        <v>95</v>
      </c>
      <c r="T11" s="100" t="s">
        <v>174</v>
      </c>
      <c r="U11" s="96" t="s">
        <v>177</v>
      </c>
      <c r="V11" s="96" t="s">
        <v>126</v>
      </c>
      <c r="W11" s="21" t="s">
        <v>16</v>
      </c>
      <c r="X11" s="98"/>
      <c r="Y11" s="100" t="s">
        <v>174</v>
      </c>
      <c r="Z11" s="96" t="s">
        <v>176</v>
      </c>
      <c r="AA11" s="96" t="s">
        <v>126</v>
      </c>
      <c r="AB11" s="21" t="s">
        <v>16</v>
      </c>
      <c r="AD11" s="21" t="s">
        <v>122</v>
      </c>
      <c r="AE11" s="96" t="s">
        <v>126</v>
      </c>
      <c r="AF11" s="21" t="s">
        <v>16</v>
      </c>
      <c r="AG11" s="101"/>
      <c r="AH11" s="21" t="s">
        <v>122</v>
      </c>
      <c r="AI11" s="96" t="s">
        <v>126</v>
      </c>
      <c r="AJ11" s="21" t="s">
        <v>16</v>
      </c>
      <c r="AL11" s="214"/>
      <c r="AN11" s="193"/>
    </row>
    <row r="12" spans="2:40" s="27" customFormat="1" ht="35.25" customHeight="1" x14ac:dyDescent="0.35">
      <c r="B12" s="93" t="s">
        <v>160</v>
      </c>
      <c r="C12" s="93">
        <v>1</v>
      </c>
      <c r="D12" s="20"/>
      <c r="E12" s="102"/>
      <c r="F12" s="26"/>
      <c r="G12" s="26">
        <f>E12*F12</f>
        <v>0</v>
      </c>
      <c r="H12" s="103"/>
      <c r="I12" s="23"/>
      <c r="J12" s="26"/>
      <c r="K12" s="26">
        <f>I12*J12</f>
        <v>0</v>
      </c>
      <c r="M12" s="26"/>
      <c r="O12" s="26"/>
      <c r="P12" s="23"/>
      <c r="Q12" s="26"/>
      <c r="R12" s="26">
        <f>O12+(P12*Q12)</f>
        <v>0</v>
      </c>
      <c r="T12" s="26"/>
      <c r="U12" s="23"/>
      <c r="V12" s="26"/>
      <c r="W12" s="26">
        <f>T12+(U12*V12)</f>
        <v>0</v>
      </c>
      <c r="Y12" s="26"/>
      <c r="Z12" s="23"/>
      <c r="AA12" s="26"/>
      <c r="AB12" s="26">
        <f>Y12+(Z12*AA12)</f>
        <v>0</v>
      </c>
      <c r="AD12" s="23"/>
      <c r="AE12" s="26"/>
      <c r="AF12" s="26">
        <f>AD12*AE12</f>
        <v>0</v>
      </c>
      <c r="AG12" s="104"/>
      <c r="AH12" s="23"/>
      <c r="AI12" s="26"/>
      <c r="AJ12" s="26">
        <f>AH12*AI12</f>
        <v>0</v>
      </c>
      <c r="AL12" s="115">
        <v>600</v>
      </c>
      <c r="AN12" s="106">
        <f>SUM(G12,K12,M12,R12,W12,AB12,AF12,AJ12)</f>
        <v>0</v>
      </c>
    </row>
    <row r="13" spans="2:40" s="27" customFormat="1" ht="35.25" customHeight="1" x14ac:dyDescent="0.35">
      <c r="B13" s="99" t="s">
        <v>200</v>
      </c>
      <c r="C13" s="93">
        <v>1</v>
      </c>
      <c r="D13" s="20"/>
      <c r="E13" s="102"/>
      <c r="F13" s="26"/>
      <c r="G13" s="26">
        <f>E13*F13</f>
        <v>0</v>
      </c>
      <c r="H13" s="103"/>
      <c r="I13" s="23"/>
      <c r="J13" s="26"/>
      <c r="K13" s="26">
        <f>I13*J13</f>
        <v>0</v>
      </c>
      <c r="M13" s="26"/>
      <c r="O13" s="26"/>
      <c r="P13" s="23"/>
      <c r="Q13" s="26"/>
      <c r="R13" s="26">
        <f>O13+(P13*Q13)</f>
        <v>0</v>
      </c>
      <c r="T13" s="26"/>
      <c r="U13" s="23"/>
      <c r="V13" s="26"/>
      <c r="W13" s="26">
        <f>T13+(U13*V13)</f>
        <v>0</v>
      </c>
      <c r="Y13" s="26"/>
      <c r="Z13" s="23"/>
      <c r="AA13" s="26"/>
      <c r="AB13" s="26">
        <f>Y13+(Z13*AA13)</f>
        <v>0</v>
      </c>
      <c r="AD13" s="23"/>
      <c r="AE13" s="26"/>
      <c r="AF13" s="26">
        <f>AD13*AE13</f>
        <v>0</v>
      </c>
      <c r="AG13" s="104"/>
      <c r="AH13" s="23"/>
      <c r="AI13" s="26"/>
      <c r="AJ13" s="26">
        <f>AH13*AI13</f>
        <v>0</v>
      </c>
      <c r="AL13" s="115">
        <v>870</v>
      </c>
      <c r="AN13" s="106">
        <f>SUM(G13,K13,M13,R13,W13,AB13,AF13,AJ13)</f>
        <v>0</v>
      </c>
    </row>
    <row r="14" spans="2:40" s="27" customFormat="1" ht="25" customHeight="1" x14ac:dyDescent="0.35">
      <c r="B14" s="107"/>
      <c r="C14" s="107"/>
      <c r="D14" s="20"/>
      <c r="E14" s="108"/>
      <c r="F14" s="109"/>
      <c r="G14" s="109"/>
      <c r="I14" s="108"/>
      <c r="J14" s="109"/>
      <c r="K14" s="109"/>
      <c r="M14" s="109"/>
      <c r="O14" s="109"/>
      <c r="P14" s="108"/>
      <c r="Q14" s="109"/>
      <c r="R14" s="109"/>
      <c r="AD14" s="108"/>
      <c r="AE14" s="109"/>
      <c r="AF14" s="109"/>
      <c r="AG14" s="110"/>
      <c r="AH14" s="108"/>
      <c r="AI14" s="109"/>
      <c r="AJ14" s="109"/>
      <c r="AL14" s="109"/>
    </row>
    <row r="15" spans="2:40" s="27" customFormat="1" ht="16" customHeight="1" x14ac:dyDescent="0.35">
      <c r="B15" s="92" t="s">
        <v>181</v>
      </c>
      <c r="C15" s="98"/>
      <c r="D15" s="20"/>
      <c r="E15" s="20"/>
      <c r="F15" s="110"/>
      <c r="G15" s="110"/>
      <c r="I15" s="20"/>
      <c r="J15" s="110"/>
      <c r="K15" s="110"/>
      <c r="M15" s="110"/>
      <c r="O15" s="110"/>
      <c r="P15" s="20"/>
      <c r="Q15" s="110"/>
      <c r="R15" s="110"/>
      <c r="AD15" s="20"/>
      <c r="AE15" s="110"/>
      <c r="AF15" s="110"/>
      <c r="AG15" s="110"/>
      <c r="AH15" s="20"/>
      <c r="AI15" s="110"/>
      <c r="AJ15" s="110"/>
      <c r="AL15" s="110"/>
    </row>
    <row r="16" spans="2:40" s="27" customFormat="1" ht="16" customHeight="1" x14ac:dyDescent="0.35">
      <c r="B16" s="27" t="s">
        <v>23</v>
      </c>
      <c r="C16" s="98"/>
      <c r="D16" s="20"/>
      <c r="E16" s="20"/>
      <c r="F16" s="110"/>
      <c r="G16" s="110"/>
      <c r="I16" s="111"/>
      <c r="J16" s="110"/>
      <c r="K16" s="110"/>
      <c r="M16" s="110"/>
      <c r="O16" s="110"/>
      <c r="P16" s="20"/>
      <c r="Q16" s="110"/>
      <c r="R16" s="110"/>
      <c r="AD16" s="20"/>
      <c r="AE16" s="110"/>
      <c r="AF16" s="110"/>
      <c r="AG16" s="110"/>
      <c r="AH16" s="20"/>
      <c r="AI16" s="110"/>
      <c r="AJ16" s="110"/>
      <c r="AL16" s="110"/>
    </row>
    <row r="17" spans="2:40" s="27" customFormat="1" ht="16" customHeight="1" x14ac:dyDescent="0.35">
      <c r="B17" s="27" t="s">
        <v>179</v>
      </c>
      <c r="C17" s="98"/>
      <c r="D17" s="20"/>
      <c r="E17" s="20"/>
      <c r="F17" s="110"/>
      <c r="G17" s="110"/>
      <c r="I17" s="20"/>
      <c r="J17" s="110"/>
      <c r="K17" s="110"/>
      <c r="M17" s="110"/>
      <c r="O17" s="110"/>
      <c r="P17" s="20"/>
      <c r="Q17" s="110"/>
      <c r="R17" s="110"/>
      <c r="AD17" s="20"/>
      <c r="AE17" s="110"/>
      <c r="AF17" s="110"/>
      <c r="AG17" s="110"/>
      <c r="AH17" s="20"/>
      <c r="AI17" s="110"/>
      <c r="AJ17" s="110"/>
      <c r="AL17" s="110"/>
    </row>
    <row r="18" spans="2:40" s="27" customFormat="1" ht="16" customHeight="1" x14ac:dyDescent="0.35">
      <c r="B18" s="27" t="s">
        <v>178</v>
      </c>
      <c r="C18" s="98"/>
      <c r="D18" s="20"/>
      <c r="E18" s="20"/>
      <c r="F18" s="110"/>
      <c r="G18" s="110"/>
      <c r="I18" s="20"/>
      <c r="J18" s="110"/>
      <c r="K18" s="110"/>
      <c r="M18" s="110"/>
      <c r="O18" s="110"/>
      <c r="P18" s="20"/>
      <c r="Q18" s="110"/>
      <c r="R18" s="110"/>
      <c r="AD18" s="20"/>
      <c r="AE18" s="110"/>
      <c r="AF18" s="110"/>
      <c r="AG18" s="110"/>
      <c r="AH18" s="20"/>
      <c r="AI18" s="110"/>
      <c r="AJ18" s="110"/>
      <c r="AL18" s="110"/>
    </row>
    <row r="19" spans="2:40" s="27" customFormat="1" ht="16" customHeight="1" x14ac:dyDescent="0.35">
      <c r="B19" s="27" t="s">
        <v>165</v>
      </c>
      <c r="C19" s="98"/>
      <c r="D19" s="20"/>
      <c r="E19" s="20"/>
      <c r="F19" s="110"/>
      <c r="G19" s="110"/>
      <c r="I19" s="20"/>
      <c r="J19" s="110"/>
      <c r="K19" s="110"/>
      <c r="M19" s="110"/>
      <c r="O19" s="110"/>
      <c r="P19" s="20"/>
      <c r="Q19" s="110"/>
      <c r="R19" s="110"/>
      <c r="AD19" s="20"/>
      <c r="AE19" s="110"/>
      <c r="AF19" s="110"/>
      <c r="AG19" s="110"/>
      <c r="AH19" s="20"/>
      <c r="AI19" s="110"/>
      <c r="AJ19" s="110"/>
      <c r="AL19" s="110"/>
    </row>
    <row r="20" spans="2:40" s="27" customFormat="1" ht="16" customHeight="1" x14ac:dyDescent="0.35">
      <c r="C20" s="98"/>
      <c r="D20" s="20"/>
      <c r="E20" s="20"/>
      <c r="F20" s="110"/>
      <c r="G20" s="110"/>
      <c r="I20" s="20"/>
      <c r="J20" s="110"/>
      <c r="K20" s="110"/>
      <c r="M20" s="110"/>
      <c r="O20" s="110"/>
      <c r="P20" s="20"/>
      <c r="Q20" s="110"/>
      <c r="R20" s="110"/>
      <c r="AD20" s="20"/>
      <c r="AE20" s="110"/>
      <c r="AF20" s="110"/>
      <c r="AG20" s="110"/>
      <c r="AH20" s="20"/>
      <c r="AI20" s="110"/>
      <c r="AJ20" s="110"/>
      <c r="AL20" s="110"/>
    </row>
    <row r="21" spans="2:40" s="27" customFormat="1" ht="32.25" customHeight="1" x14ac:dyDescent="0.4">
      <c r="B21" s="215" t="s">
        <v>96</v>
      </c>
      <c r="C21" s="215" t="s">
        <v>94</v>
      </c>
      <c r="D21" s="94"/>
      <c r="E21" s="205" t="s">
        <v>125</v>
      </c>
      <c r="F21" s="206"/>
      <c r="G21" s="207"/>
      <c r="H21" s="95"/>
      <c r="I21" s="192" t="s">
        <v>2</v>
      </c>
      <c r="J21" s="192"/>
      <c r="K21" s="192"/>
      <c r="L21" s="97"/>
      <c r="M21" s="192" t="s">
        <v>124</v>
      </c>
      <c r="N21" s="98"/>
      <c r="O21" s="198" t="s">
        <v>112</v>
      </c>
      <c r="P21" s="199"/>
      <c r="Q21" s="199"/>
      <c r="R21" s="200"/>
      <c r="S21" s="98"/>
      <c r="T21" s="197" t="s">
        <v>173</v>
      </c>
      <c r="U21" s="197"/>
      <c r="V21" s="197"/>
      <c r="W21" s="197"/>
      <c r="X21" s="31"/>
      <c r="Y21" s="197" t="s">
        <v>175</v>
      </c>
      <c r="Z21" s="197"/>
      <c r="AA21" s="197"/>
      <c r="AB21" s="197"/>
      <c r="AC21" s="98"/>
      <c r="AD21" s="198" t="s">
        <v>120</v>
      </c>
      <c r="AE21" s="199"/>
      <c r="AF21" s="200"/>
      <c r="AG21" s="94"/>
      <c r="AH21" s="192" t="s">
        <v>5</v>
      </c>
      <c r="AI21" s="192"/>
      <c r="AJ21" s="192"/>
      <c r="AK21" s="18"/>
      <c r="AL21" s="201" t="s">
        <v>226</v>
      </c>
      <c r="AM21" s="18"/>
      <c r="AN21" s="192" t="s">
        <v>264</v>
      </c>
    </row>
    <row r="22" spans="2:40" s="27" customFormat="1" ht="61.5" customHeight="1" x14ac:dyDescent="0.35">
      <c r="B22" s="215"/>
      <c r="C22" s="215"/>
      <c r="D22" s="94"/>
      <c r="E22" s="21" t="s">
        <v>166</v>
      </c>
      <c r="F22" s="96" t="s">
        <v>167</v>
      </c>
      <c r="G22" s="21" t="s">
        <v>95</v>
      </c>
      <c r="H22" s="95"/>
      <c r="I22" s="21" t="s">
        <v>121</v>
      </c>
      <c r="J22" s="96" t="s">
        <v>123</v>
      </c>
      <c r="K22" s="21" t="s">
        <v>95</v>
      </c>
      <c r="L22" s="20"/>
      <c r="M22" s="192"/>
      <c r="O22" s="96" t="s">
        <v>171</v>
      </c>
      <c r="P22" s="21" t="s">
        <v>158</v>
      </c>
      <c r="Q22" s="96" t="s">
        <v>157</v>
      </c>
      <c r="R22" s="21" t="s">
        <v>95</v>
      </c>
      <c r="T22" s="100" t="s">
        <v>174</v>
      </c>
      <c r="U22" s="96" t="s">
        <v>177</v>
      </c>
      <c r="V22" s="96" t="s">
        <v>126</v>
      </c>
      <c r="W22" s="21" t="s">
        <v>16</v>
      </c>
      <c r="X22" s="98"/>
      <c r="Y22" s="100" t="s">
        <v>174</v>
      </c>
      <c r="Z22" s="96" t="s">
        <v>176</v>
      </c>
      <c r="AA22" s="96" t="s">
        <v>126</v>
      </c>
      <c r="AB22" s="21" t="s">
        <v>16</v>
      </c>
      <c r="AD22" s="21" t="s">
        <v>122</v>
      </c>
      <c r="AE22" s="96" t="s">
        <v>126</v>
      </c>
      <c r="AF22" s="21" t="s">
        <v>16</v>
      </c>
      <c r="AG22" s="101"/>
      <c r="AH22" s="21" t="s">
        <v>122</v>
      </c>
      <c r="AI22" s="96" t="s">
        <v>126</v>
      </c>
      <c r="AJ22" s="21" t="s">
        <v>16</v>
      </c>
      <c r="AL22" s="201"/>
      <c r="AN22" s="193"/>
    </row>
    <row r="23" spans="2:40" s="27" customFormat="1" ht="35.25" customHeight="1" x14ac:dyDescent="0.35">
      <c r="B23" s="93" t="s">
        <v>180</v>
      </c>
      <c r="C23" s="93">
        <v>1</v>
      </c>
      <c r="D23" s="20"/>
      <c r="E23" s="102"/>
      <c r="F23" s="26"/>
      <c r="G23" s="26">
        <f>E23*F23</f>
        <v>0</v>
      </c>
      <c r="H23" s="103"/>
      <c r="I23" s="23"/>
      <c r="J23" s="26"/>
      <c r="K23" s="26">
        <f>I23*J23</f>
        <v>0</v>
      </c>
      <c r="M23" s="26"/>
      <c r="O23" s="26"/>
      <c r="P23" s="23"/>
      <c r="Q23" s="26"/>
      <c r="R23" s="26">
        <f>O23+(P23*Q23)</f>
        <v>0</v>
      </c>
      <c r="T23" s="26"/>
      <c r="U23" s="23"/>
      <c r="V23" s="26"/>
      <c r="W23" s="26">
        <f>T23+(U23*V23)</f>
        <v>0</v>
      </c>
      <c r="Y23" s="26"/>
      <c r="Z23" s="23"/>
      <c r="AA23" s="26"/>
      <c r="AB23" s="26">
        <f>Y23+(Z23*AA23)</f>
        <v>0</v>
      </c>
      <c r="AD23" s="23"/>
      <c r="AE23" s="26"/>
      <c r="AF23" s="26">
        <f>AD23*AE23</f>
        <v>0</v>
      </c>
      <c r="AG23" s="104"/>
      <c r="AH23" s="23"/>
      <c r="AI23" s="26"/>
      <c r="AJ23" s="26">
        <f>AH23*AI23</f>
        <v>0</v>
      </c>
      <c r="AL23" s="115">
        <v>410</v>
      </c>
      <c r="AN23" s="106">
        <f>SUM(G23,K23,M23,R23,W23,AB23,AF23,AJ23)</f>
        <v>0</v>
      </c>
    </row>
    <row r="24" spans="2:40" s="27" customFormat="1" ht="35.25" customHeight="1" x14ac:dyDescent="0.35">
      <c r="B24" s="99" t="s">
        <v>201</v>
      </c>
      <c r="C24" s="93">
        <v>1</v>
      </c>
      <c r="D24" s="20"/>
      <c r="E24" s="102"/>
      <c r="F24" s="26"/>
      <c r="G24" s="26">
        <f>E24*F24</f>
        <v>0</v>
      </c>
      <c r="H24" s="103"/>
      <c r="I24" s="23"/>
      <c r="J24" s="26"/>
      <c r="K24" s="26">
        <f>I24*J24</f>
        <v>0</v>
      </c>
      <c r="M24" s="26"/>
      <c r="O24" s="26"/>
      <c r="P24" s="23"/>
      <c r="Q24" s="26"/>
      <c r="R24" s="26">
        <f>O24+(P24*Q24)</f>
        <v>0</v>
      </c>
      <c r="T24" s="26"/>
      <c r="U24" s="23"/>
      <c r="V24" s="26"/>
      <c r="W24" s="26">
        <f>T24+(U24*V24)</f>
        <v>0</v>
      </c>
      <c r="Y24" s="26"/>
      <c r="Z24" s="23"/>
      <c r="AA24" s="26"/>
      <c r="AB24" s="26">
        <f>Y24+(Z24*AA24)</f>
        <v>0</v>
      </c>
      <c r="AD24" s="23"/>
      <c r="AE24" s="26"/>
      <c r="AF24" s="26">
        <f>AD24*AE24</f>
        <v>0</v>
      </c>
      <c r="AG24" s="104"/>
      <c r="AH24" s="23"/>
      <c r="AI24" s="26"/>
      <c r="AJ24" s="26">
        <f>AH24*AI24</f>
        <v>0</v>
      </c>
      <c r="AL24" s="115">
        <v>500</v>
      </c>
      <c r="AN24" s="106">
        <f>SUM(G24,K24,M24,R24,W24,AB24,AF24,AJ24)</f>
        <v>0</v>
      </c>
    </row>
    <row r="25" spans="2:40" s="27" customFormat="1" ht="35.25" customHeight="1" x14ac:dyDescent="0.35">
      <c r="B25" s="99" t="s">
        <v>202</v>
      </c>
      <c r="C25" s="93">
        <v>1</v>
      </c>
      <c r="D25" s="20"/>
      <c r="E25" s="102"/>
      <c r="F25" s="26"/>
      <c r="G25" s="26">
        <f>E25*F25</f>
        <v>0</v>
      </c>
      <c r="H25" s="103"/>
      <c r="I25" s="23"/>
      <c r="J25" s="26"/>
      <c r="K25" s="26">
        <f>I25*J25</f>
        <v>0</v>
      </c>
      <c r="M25" s="26"/>
      <c r="O25" s="26"/>
      <c r="P25" s="23"/>
      <c r="Q25" s="26"/>
      <c r="R25" s="26">
        <f>O25+(P25*Q25)</f>
        <v>0</v>
      </c>
      <c r="T25" s="26"/>
      <c r="U25" s="23"/>
      <c r="V25" s="26"/>
      <c r="W25" s="26">
        <f>T25+(U25*V25)</f>
        <v>0</v>
      </c>
      <c r="Y25" s="26"/>
      <c r="Z25" s="23"/>
      <c r="AA25" s="26"/>
      <c r="AB25" s="26">
        <f>Y25+(Z25*AA25)</f>
        <v>0</v>
      </c>
      <c r="AD25" s="23"/>
      <c r="AE25" s="26"/>
      <c r="AF25" s="26">
        <f>AD25*AE25</f>
        <v>0</v>
      </c>
      <c r="AG25" s="104"/>
      <c r="AH25" s="23"/>
      <c r="AI25" s="26"/>
      <c r="AJ25" s="26">
        <f>AH25*AI25</f>
        <v>0</v>
      </c>
      <c r="AL25" s="115">
        <v>610</v>
      </c>
      <c r="AN25" s="106">
        <f>SUM(G25,K25,M25,R25,W25,AB25,AF25,AJ25)</f>
        <v>0</v>
      </c>
    </row>
    <row r="26" spans="2:40" s="27" customFormat="1" ht="14.25" customHeight="1" x14ac:dyDescent="0.35">
      <c r="B26" s="97"/>
      <c r="C26" s="98"/>
      <c r="D26" s="20"/>
      <c r="E26" s="20"/>
      <c r="F26" s="110"/>
      <c r="G26" s="110"/>
      <c r="I26" s="20"/>
      <c r="J26" s="110"/>
      <c r="K26" s="110"/>
      <c r="M26" s="110"/>
      <c r="O26" s="110"/>
      <c r="P26" s="20"/>
      <c r="Q26" s="110"/>
      <c r="R26" s="110"/>
      <c r="T26" s="110"/>
      <c r="U26" s="20"/>
      <c r="V26" s="110"/>
      <c r="W26" s="110"/>
      <c r="Y26" s="110"/>
      <c r="Z26" s="20"/>
      <c r="AA26" s="110"/>
      <c r="AB26" s="110"/>
      <c r="AD26" s="20"/>
      <c r="AE26" s="110"/>
      <c r="AF26" s="110"/>
      <c r="AG26" s="110"/>
      <c r="AH26" s="20"/>
      <c r="AI26" s="110"/>
      <c r="AJ26" s="110"/>
      <c r="AL26" s="110"/>
    </row>
    <row r="27" spans="2:40" ht="25" customHeight="1" x14ac:dyDescent="0.4"/>
    <row r="28" spans="2:40" ht="16" customHeight="1" x14ac:dyDescent="0.4">
      <c r="B28" s="92" t="s">
        <v>182</v>
      </c>
      <c r="C28" s="110"/>
      <c r="D28" s="110"/>
    </row>
    <row r="29" spans="2:40" ht="16" customHeight="1" x14ac:dyDescent="0.4">
      <c r="B29" s="27" t="s">
        <v>23</v>
      </c>
    </row>
    <row r="30" spans="2:40" ht="16" customHeight="1" x14ac:dyDescent="0.4">
      <c r="B30" s="27" t="s">
        <v>183</v>
      </c>
      <c r="C30" s="110"/>
    </row>
    <row r="31" spans="2:40" ht="16" customHeight="1" x14ac:dyDescent="0.4">
      <c r="B31" s="27" t="s">
        <v>165</v>
      </c>
    </row>
    <row r="32" spans="2:40" ht="16" customHeight="1" x14ac:dyDescent="0.4">
      <c r="B32" s="27"/>
    </row>
    <row r="33" spans="2:40" ht="32.25" customHeight="1" x14ac:dyDescent="0.4">
      <c r="B33" s="197" t="s">
        <v>96</v>
      </c>
      <c r="C33" s="197" t="s">
        <v>94</v>
      </c>
      <c r="D33" s="94"/>
      <c r="E33" s="205" t="s">
        <v>125</v>
      </c>
      <c r="F33" s="206"/>
      <c r="G33" s="207"/>
      <c r="H33" s="95"/>
      <c r="I33" s="192" t="s">
        <v>2</v>
      </c>
      <c r="J33" s="192"/>
      <c r="K33" s="192"/>
      <c r="L33" s="97"/>
      <c r="M33" s="192" t="s">
        <v>124</v>
      </c>
      <c r="N33" s="98"/>
      <c r="O33" s="208" t="s">
        <v>184</v>
      </c>
      <c r="P33" s="209"/>
      <c r="Q33" s="209"/>
      <c r="R33" s="210"/>
      <c r="S33" s="98"/>
      <c r="T33" s="197" t="s">
        <v>173</v>
      </c>
      <c r="U33" s="197"/>
      <c r="V33" s="197"/>
      <c r="W33" s="197"/>
      <c r="X33" s="31"/>
      <c r="Y33" s="197" t="s">
        <v>175</v>
      </c>
      <c r="Z33" s="197"/>
      <c r="AA33" s="197"/>
      <c r="AB33" s="197"/>
      <c r="AC33" s="98"/>
      <c r="AD33" s="198" t="s">
        <v>120</v>
      </c>
      <c r="AE33" s="199"/>
      <c r="AF33" s="200"/>
      <c r="AG33" s="94"/>
      <c r="AH33" s="192" t="s">
        <v>5</v>
      </c>
      <c r="AI33" s="192"/>
      <c r="AJ33" s="192"/>
      <c r="AL33" s="201" t="s">
        <v>226</v>
      </c>
      <c r="AN33" s="192" t="s">
        <v>265</v>
      </c>
    </row>
    <row r="34" spans="2:40" ht="44.25" customHeight="1" x14ac:dyDescent="0.4">
      <c r="B34" s="197"/>
      <c r="C34" s="197"/>
      <c r="D34" s="94"/>
      <c r="E34" s="21" t="s">
        <v>166</v>
      </c>
      <c r="F34" s="96" t="s">
        <v>167</v>
      </c>
      <c r="G34" s="21" t="s">
        <v>95</v>
      </c>
      <c r="H34" s="95"/>
      <c r="I34" s="21" t="s">
        <v>121</v>
      </c>
      <c r="J34" s="96" t="s">
        <v>123</v>
      </c>
      <c r="K34" s="21" t="s">
        <v>95</v>
      </c>
      <c r="L34" s="20"/>
      <c r="M34" s="192"/>
      <c r="N34" s="27"/>
      <c r="O34" s="211"/>
      <c r="P34" s="212"/>
      <c r="Q34" s="212"/>
      <c r="R34" s="213"/>
      <c r="S34" s="27"/>
      <c r="T34" s="100" t="s">
        <v>174</v>
      </c>
      <c r="U34" s="96" t="s">
        <v>177</v>
      </c>
      <c r="V34" s="96" t="s">
        <v>126</v>
      </c>
      <c r="W34" s="21" t="s">
        <v>16</v>
      </c>
      <c r="X34" s="98"/>
      <c r="Y34" s="100" t="s">
        <v>174</v>
      </c>
      <c r="Z34" s="96" t="s">
        <v>176</v>
      </c>
      <c r="AA34" s="96" t="s">
        <v>126</v>
      </c>
      <c r="AB34" s="21" t="s">
        <v>16</v>
      </c>
      <c r="AC34" s="27"/>
      <c r="AD34" s="21" t="s">
        <v>122</v>
      </c>
      <c r="AE34" s="96" t="s">
        <v>126</v>
      </c>
      <c r="AF34" s="21" t="s">
        <v>16</v>
      </c>
      <c r="AG34" s="101"/>
      <c r="AH34" s="21" t="s">
        <v>122</v>
      </c>
      <c r="AI34" s="96" t="s">
        <v>126</v>
      </c>
      <c r="AJ34" s="21" t="s">
        <v>16</v>
      </c>
      <c r="AK34" s="27"/>
      <c r="AL34" s="201"/>
      <c r="AN34" s="193"/>
    </row>
    <row r="35" spans="2:40" ht="35.25" customHeight="1" x14ac:dyDescent="0.4">
      <c r="B35" s="93">
        <v>400</v>
      </c>
      <c r="C35" s="93">
        <v>1</v>
      </c>
      <c r="D35" s="20"/>
      <c r="E35" s="102"/>
      <c r="F35" s="26"/>
      <c r="G35" s="26">
        <f>E35*F35</f>
        <v>0</v>
      </c>
      <c r="H35" s="103"/>
      <c r="I35" s="23"/>
      <c r="J35" s="26"/>
      <c r="K35" s="26">
        <f>I35*J35</f>
        <v>0</v>
      </c>
      <c r="L35" s="27"/>
      <c r="M35" s="26"/>
      <c r="N35" s="27"/>
      <c r="O35" s="202" t="s">
        <v>184</v>
      </c>
      <c r="P35" s="203"/>
      <c r="Q35" s="204"/>
      <c r="R35" s="26"/>
      <c r="S35" s="27"/>
      <c r="T35" s="26"/>
      <c r="U35" s="23"/>
      <c r="V35" s="26"/>
      <c r="W35" s="26">
        <f>T35+(U35*V35)</f>
        <v>0</v>
      </c>
      <c r="X35" s="27"/>
      <c r="Y35" s="26"/>
      <c r="Z35" s="23"/>
      <c r="AA35" s="26"/>
      <c r="AB35" s="26">
        <f>Y35+(Z35*AA35)</f>
        <v>0</v>
      </c>
      <c r="AC35" s="27"/>
      <c r="AD35" s="23"/>
      <c r="AE35" s="26"/>
      <c r="AF35" s="26">
        <f>AD35*AE35</f>
        <v>0</v>
      </c>
      <c r="AG35" s="104"/>
      <c r="AH35" s="23"/>
      <c r="AI35" s="26"/>
      <c r="AJ35" s="26">
        <f>AH35*AI35</f>
        <v>0</v>
      </c>
      <c r="AK35" s="27"/>
      <c r="AL35" s="115">
        <v>700</v>
      </c>
      <c r="AN35" s="106">
        <f>SUM(G35,K35,M35,R35,W35,AB35,AF35,AJ35)</f>
        <v>0</v>
      </c>
    </row>
    <row r="36" spans="2:40" ht="32.5" customHeight="1" x14ac:dyDescent="0.4">
      <c r="B36" s="110"/>
      <c r="C36" s="110"/>
      <c r="D36" s="110"/>
    </row>
    <row r="37" spans="2:40" ht="49.5" customHeight="1" x14ac:dyDescent="0.4">
      <c r="B37" s="112"/>
      <c r="C37" s="112"/>
      <c r="D37" s="112"/>
      <c r="AE37" s="194" t="s">
        <v>270</v>
      </c>
      <c r="AF37" s="194"/>
      <c r="AG37" s="194"/>
      <c r="AH37" s="194"/>
      <c r="AI37" s="194"/>
      <c r="AJ37" s="194"/>
      <c r="AK37" s="113"/>
      <c r="AL37" s="11">
        <f>AL12+AL13+AL23+AL24+AL25+AL35</f>
        <v>3690</v>
      </c>
    </row>
    <row r="39" spans="2:40" ht="39.75" customHeight="1" x14ac:dyDescent="0.55000000000000004">
      <c r="AE39" s="195" t="s">
        <v>266</v>
      </c>
      <c r="AF39" s="195"/>
      <c r="AG39" s="195"/>
      <c r="AH39" s="195"/>
      <c r="AI39" s="195"/>
      <c r="AJ39" s="195"/>
      <c r="AL39" s="114">
        <f>AN12+AN13+AN23+AN24+AN25+AN35</f>
        <v>0</v>
      </c>
    </row>
    <row r="40" spans="2:40" ht="30" customHeight="1" x14ac:dyDescent="0.4">
      <c r="B40" s="98"/>
      <c r="C40" s="98"/>
      <c r="D40" s="98"/>
    </row>
    <row r="41" spans="2:40" ht="25" customHeight="1" x14ac:dyDescent="0.4">
      <c r="B41" s="110"/>
      <c r="C41" s="110"/>
      <c r="D41" s="110"/>
    </row>
    <row r="42" spans="2:40" ht="25" customHeight="1" x14ac:dyDescent="0.4">
      <c r="B42" s="110"/>
      <c r="C42" s="110"/>
      <c r="D42" s="110"/>
    </row>
    <row r="43" spans="2:40" ht="25" customHeight="1" x14ac:dyDescent="0.4">
      <c r="B43" s="110"/>
      <c r="C43" s="110"/>
      <c r="D43" s="110"/>
    </row>
    <row r="44" spans="2:40" ht="25" customHeight="1" x14ac:dyDescent="0.4">
      <c r="B44" s="110"/>
      <c r="C44" s="110"/>
      <c r="D44" s="110"/>
    </row>
    <row r="45" spans="2:40" ht="25" customHeight="1" x14ac:dyDescent="0.4">
      <c r="B45" s="110"/>
      <c r="C45" s="110"/>
      <c r="D45" s="110"/>
    </row>
    <row r="46" spans="2:40" ht="8.25" customHeight="1" x14ac:dyDescent="0.4"/>
    <row r="47" spans="2:40" ht="25" customHeight="1" x14ac:dyDescent="0.4">
      <c r="B47" s="112"/>
      <c r="C47" s="112"/>
      <c r="D47" s="112"/>
    </row>
    <row r="50" spans="2:4" ht="30" customHeight="1" x14ac:dyDescent="0.4">
      <c r="B50" s="98"/>
      <c r="C50" s="98"/>
      <c r="D50" s="98"/>
    </row>
    <row r="51" spans="2:4" ht="25" customHeight="1" x14ac:dyDescent="0.4">
      <c r="B51" s="110"/>
      <c r="C51" s="110"/>
      <c r="D51" s="110"/>
    </row>
    <row r="52" spans="2:4" ht="25" customHeight="1" x14ac:dyDescent="0.4">
      <c r="B52" s="110"/>
      <c r="C52" s="110"/>
      <c r="D52" s="110"/>
    </row>
    <row r="53" spans="2:4" ht="25" customHeight="1" x14ac:dyDescent="0.4">
      <c r="B53" s="110"/>
      <c r="C53" s="110"/>
      <c r="D53" s="110"/>
    </row>
    <row r="54" spans="2:4" ht="25" customHeight="1" x14ac:dyDescent="0.4">
      <c r="B54" s="110"/>
      <c r="C54" s="110"/>
      <c r="D54" s="110"/>
    </row>
    <row r="55" spans="2:4" ht="25" customHeight="1" x14ac:dyDescent="0.4">
      <c r="B55" s="110"/>
      <c r="C55" s="110"/>
      <c r="D55" s="110"/>
    </row>
    <row r="56" spans="2:4" ht="8.25" customHeight="1" x14ac:dyDescent="0.4"/>
    <row r="57" spans="2:4" ht="25" customHeight="1" x14ac:dyDescent="0.4">
      <c r="B57" s="112"/>
      <c r="C57" s="112"/>
      <c r="D57" s="112"/>
    </row>
    <row r="60" spans="2:4" ht="30" customHeight="1" x14ac:dyDescent="0.4">
      <c r="B60" s="98"/>
      <c r="C60" s="98"/>
      <c r="D60" s="98"/>
    </row>
    <row r="61" spans="2:4" ht="25" customHeight="1" x14ac:dyDescent="0.4">
      <c r="B61" s="110"/>
      <c r="C61" s="110"/>
      <c r="D61" s="110"/>
    </row>
    <row r="62" spans="2:4" ht="25" customHeight="1" x14ac:dyDescent="0.4">
      <c r="B62" s="110"/>
      <c r="C62" s="110"/>
      <c r="D62" s="110"/>
    </row>
    <row r="63" spans="2:4" ht="25" customHeight="1" x14ac:dyDescent="0.4">
      <c r="B63" s="110"/>
      <c r="C63" s="110"/>
      <c r="D63" s="110"/>
    </row>
    <row r="64" spans="2:4" ht="25" customHeight="1" x14ac:dyDescent="0.4">
      <c r="B64" s="110"/>
      <c r="C64" s="110"/>
      <c r="D64" s="110"/>
    </row>
    <row r="65" spans="2:4" ht="25" customHeight="1" x14ac:dyDescent="0.4">
      <c r="B65" s="110"/>
      <c r="C65" s="110"/>
      <c r="D65" s="110"/>
    </row>
    <row r="66" spans="2:4" ht="8.25" customHeight="1" x14ac:dyDescent="0.4"/>
    <row r="67" spans="2:4" ht="25" customHeight="1" x14ac:dyDescent="0.4">
      <c r="B67" s="112"/>
      <c r="C67" s="112"/>
      <c r="D67" s="112"/>
    </row>
    <row r="70" spans="2:4" ht="30" customHeight="1" x14ac:dyDescent="0.4">
      <c r="B70" s="98"/>
      <c r="C70" s="98"/>
      <c r="D70" s="98"/>
    </row>
    <row r="71" spans="2:4" ht="25" customHeight="1" x14ac:dyDescent="0.4">
      <c r="B71" s="110"/>
      <c r="C71" s="110"/>
      <c r="D71" s="110"/>
    </row>
    <row r="72" spans="2:4" ht="25" customHeight="1" x14ac:dyDescent="0.4">
      <c r="B72" s="110"/>
      <c r="C72" s="110"/>
      <c r="D72" s="110"/>
    </row>
    <row r="73" spans="2:4" ht="25" customHeight="1" x14ac:dyDescent="0.4">
      <c r="B73" s="110"/>
      <c r="C73" s="110"/>
      <c r="D73" s="110"/>
    </row>
    <row r="74" spans="2:4" ht="25" customHeight="1" x14ac:dyDescent="0.4">
      <c r="B74" s="110"/>
      <c r="C74" s="110"/>
      <c r="D74" s="110"/>
    </row>
    <row r="75" spans="2:4" ht="25" customHeight="1" x14ac:dyDescent="0.4">
      <c r="B75" s="110"/>
      <c r="C75" s="110"/>
      <c r="D75" s="110"/>
    </row>
    <row r="76" spans="2:4" ht="11.25" customHeight="1" x14ac:dyDescent="0.4"/>
    <row r="77" spans="2:4" ht="25" customHeight="1" x14ac:dyDescent="0.4">
      <c r="B77" s="112"/>
      <c r="C77" s="112"/>
      <c r="D77" s="112"/>
    </row>
    <row r="80" spans="2:4" ht="30" customHeight="1" x14ac:dyDescent="0.4">
      <c r="B80" s="98"/>
      <c r="C80" s="98"/>
      <c r="D80" s="98"/>
    </row>
    <row r="81" spans="2:4" ht="25" customHeight="1" x14ac:dyDescent="0.4">
      <c r="B81" s="110"/>
      <c r="C81" s="110"/>
      <c r="D81" s="110"/>
    </row>
    <row r="82" spans="2:4" ht="25" customHeight="1" x14ac:dyDescent="0.4">
      <c r="B82" s="110"/>
      <c r="C82" s="110"/>
      <c r="D82" s="110"/>
    </row>
    <row r="83" spans="2:4" ht="25" customHeight="1" x14ac:dyDescent="0.4">
      <c r="B83" s="110"/>
      <c r="C83" s="110"/>
      <c r="D83" s="110"/>
    </row>
    <row r="84" spans="2:4" ht="25" customHeight="1" x14ac:dyDescent="0.4">
      <c r="B84" s="110"/>
      <c r="C84" s="110"/>
      <c r="D84" s="110"/>
    </row>
    <row r="85" spans="2:4" ht="25" customHeight="1" x14ac:dyDescent="0.4">
      <c r="B85" s="110"/>
      <c r="C85" s="110"/>
      <c r="D85" s="110"/>
    </row>
    <row r="86" spans="2:4" ht="11.25" customHeight="1" x14ac:dyDescent="0.4"/>
    <row r="87" spans="2:4" ht="25" customHeight="1" x14ac:dyDescent="0.4">
      <c r="B87" s="112"/>
      <c r="C87" s="112"/>
      <c r="D87" s="112"/>
    </row>
    <row r="89" spans="2:4" ht="30" customHeight="1" x14ac:dyDescent="0.4">
      <c r="B89" s="98"/>
      <c r="C89" s="98"/>
      <c r="D89" s="98"/>
    </row>
    <row r="90" spans="2:4" ht="25" customHeight="1" x14ac:dyDescent="0.4">
      <c r="B90" s="110"/>
      <c r="C90" s="110"/>
      <c r="D90" s="110"/>
    </row>
    <row r="91" spans="2:4" ht="25" customHeight="1" x14ac:dyDescent="0.4">
      <c r="B91" s="110"/>
      <c r="C91" s="110"/>
      <c r="D91" s="110"/>
    </row>
    <row r="92" spans="2:4" ht="25" customHeight="1" x14ac:dyDescent="0.4">
      <c r="B92" s="110"/>
      <c r="C92" s="110"/>
      <c r="D92" s="110"/>
    </row>
    <row r="93" spans="2:4" ht="25" customHeight="1" x14ac:dyDescent="0.4">
      <c r="B93" s="110"/>
      <c r="C93" s="110"/>
      <c r="D93" s="110"/>
    </row>
    <row r="94" spans="2:4" ht="25" customHeight="1" x14ac:dyDescent="0.4">
      <c r="B94" s="110"/>
      <c r="C94" s="110"/>
      <c r="D94" s="110"/>
    </row>
    <row r="95" spans="2:4" ht="8.25" customHeight="1" x14ac:dyDescent="0.4"/>
    <row r="96" spans="2:4" ht="25" customHeight="1" x14ac:dyDescent="0.4">
      <c r="B96" s="112"/>
      <c r="C96" s="112"/>
      <c r="D96" s="112"/>
    </row>
    <row r="99" spans="2:4" ht="30" customHeight="1" x14ac:dyDescent="0.4">
      <c r="B99" s="98"/>
      <c r="C99" s="98"/>
      <c r="D99" s="98"/>
    </row>
    <row r="100" spans="2:4" ht="25" customHeight="1" x14ac:dyDescent="0.4">
      <c r="B100" s="110"/>
      <c r="C100" s="110"/>
      <c r="D100" s="110"/>
    </row>
    <row r="101" spans="2:4" ht="25" customHeight="1" x14ac:dyDescent="0.4">
      <c r="B101" s="110"/>
      <c r="C101" s="110"/>
      <c r="D101" s="110"/>
    </row>
    <row r="102" spans="2:4" ht="25" customHeight="1" x14ac:dyDescent="0.4">
      <c r="B102" s="110"/>
      <c r="C102" s="110"/>
      <c r="D102" s="110"/>
    </row>
    <row r="103" spans="2:4" ht="25" customHeight="1" x14ac:dyDescent="0.4">
      <c r="B103" s="110"/>
      <c r="C103" s="110"/>
      <c r="D103" s="110"/>
    </row>
    <row r="104" spans="2:4" ht="25" customHeight="1" x14ac:dyDescent="0.4">
      <c r="B104" s="110"/>
      <c r="C104" s="110"/>
      <c r="D104" s="110"/>
    </row>
    <row r="105" spans="2:4" ht="8.25" customHeight="1" x14ac:dyDescent="0.4"/>
    <row r="106" spans="2:4" ht="25" customHeight="1" x14ac:dyDescent="0.4">
      <c r="B106" s="112"/>
      <c r="C106" s="112"/>
      <c r="D106" s="112"/>
    </row>
    <row r="109" spans="2:4" ht="30" customHeight="1" x14ac:dyDescent="0.4">
      <c r="B109" s="98"/>
      <c r="C109" s="98"/>
      <c r="D109" s="98"/>
    </row>
    <row r="110" spans="2:4" ht="25" customHeight="1" x14ac:dyDescent="0.4">
      <c r="B110" s="110"/>
      <c r="C110" s="110"/>
      <c r="D110" s="110"/>
    </row>
    <row r="111" spans="2:4" ht="25" customHeight="1" x14ac:dyDescent="0.4">
      <c r="B111" s="110"/>
      <c r="C111" s="110"/>
      <c r="D111" s="110"/>
    </row>
    <row r="112" spans="2:4" ht="25" customHeight="1" x14ac:dyDescent="0.4">
      <c r="B112" s="110"/>
      <c r="C112" s="110"/>
      <c r="D112" s="110"/>
    </row>
    <row r="113" spans="2:4" ht="25" customHeight="1" x14ac:dyDescent="0.4">
      <c r="B113" s="110"/>
      <c r="C113" s="110"/>
      <c r="D113" s="110"/>
    </row>
    <row r="114" spans="2:4" ht="25" customHeight="1" x14ac:dyDescent="0.4">
      <c r="B114" s="110"/>
      <c r="C114" s="110"/>
      <c r="D114" s="110"/>
    </row>
    <row r="115" spans="2:4" ht="8.25" customHeight="1" x14ac:dyDescent="0.4"/>
    <row r="116" spans="2:4" ht="25" customHeight="1" x14ac:dyDescent="0.4">
      <c r="B116" s="112"/>
      <c r="C116" s="112"/>
      <c r="D116" s="112"/>
    </row>
  </sheetData>
  <sheetProtection algorithmName="SHA-512" hashValue="E4A2/rqMtnqXhah4+dQI5q3xUTxsGyreKyczGIuXMTBwqdxmtDp52kpRUL3ShFkr21aB3umXv0BjsxVPOJyDPA==" saltValue="iOBs1GvMv+9E407ARYl5IQ==" spinCount="100000" sheet="1" objects="1" scenarios="1" selectLockedCells="1"/>
  <mergeCells count="40">
    <mergeCell ref="O10:R10"/>
    <mergeCell ref="B10:B11"/>
    <mergeCell ref="C10:C11"/>
    <mergeCell ref="E10:G10"/>
    <mergeCell ref="I10:K10"/>
    <mergeCell ref="M10:M11"/>
    <mergeCell ref="B21:B22"/>
    <mergeCell ref="C21:C22"/>
    <mergeCell ref="E21:G21"/>
    <mergeCell ref="I21:K21"/>
    <mergeCell ref="M21:M22"/>
    <mergeCell ref="AD21:AF21"/>
    <mergeCell ref="AH21:AJ21"/>
    <mergeCell ref="AL21:AL22"/>
    <mergeCell ref="T10:W10"/>
    <mergeCell ref="Y10:AB10"/>
    <mergeCell ref="AD10:AF10"/>
    <mergeCell ref="AH10:AJ10"/>
    <mergeCell ref="AL10:AL11"/>
    <mergeCell ref="M33:M34"/>
    <mergeCell ref="O21:R21"/>
    <mergeCell ref="T21:W21"/>
    <mergeCell ref="Y21:AB21"/>
    <mergeCell ref="O33:R34"/>
    <mergeCell ref="AN33:AN34"/>
    <mergeCell ref="AE37:AJ37"/>
    <mergeCell ref="AE39:AJ39"/>
    <mergeCell ref="B2:AN2"/>
    <mergeCell ref="AN10:AN11"/>
    <mergeCell ref="AN21:AN22"/>
    <mergeCell ref="T33:W33"/>
    <mergeCell ref="Y33:AB33"/>
    <mergeCell ref="AD33:AF33"/>
    <mergeCell ref="AH33:AJ33"/>
    <mergeCell ref="AL33:AL34"/>
    <mergeCell ref="O35:Q35"/>
    <mergeCell ref="B33:B34"/>
    <mergeCell ref="C33:C34"/>
    <mergeCell ref="E33:G33"/>
    <mergeCell ref="I33:K33"/>
  </mergeCells>
  <pageMargins left="0.31496062992125984" right="0.31496062992125984" top="0.35433070866141736" bottom="0.55118110236220474" header="0.31496062992125984" footer="0.11811023622047245"/>
  <pageSetup paperSize="9" scale="60" orientation="landscape" r:id="rId1"/>
  <rowBreaks count="2" manualBreakCount="2">
    <brk id="48" max="16383" man="1"/>
    <brk id="87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E471A-8756-468D-B130-444120855659}">
  <dimension ref="B2:AI107"/>
  <sheetViews>
    <sheetView zoomScale="90" zoomScaleNormal="90" workbookViewId="0">
      <selection activeCell="E16" sqref="E16"/>
    </sheetView>
  </sheetViews>
  <sheetFormatPr baseColWidth="10" defaultColWidth="10.81640625" defaultRowHeight="16" x14ac:dyDescent="0.4"/>
  <cols>
    <col min="1" max="1" width="2.54296875" style="18" customWidth="1"/>
    <col min="2" max="3" width="14.453125" style="18" customWidth="1"/>
    <col min="4" max="4" width="3.54296875" style="18" customWidth="1"/>
    <col min="5" max="7" width="13.453125" style="18" customWidth="1"/>
    <col min="8" max="8" width="1.1796875" style="18" customWidth="1"/>
    <col min="9" max="11" width="13.453125" style="18" customWidth="1"/>
    <col min="12" max="12" width="1.453125" style="18" customWidth="1"/>
    <col min="13" max="13" width="13.453125" style="18" customWidth="1"/>
    <col min="14" max="14" width="2.1796875" style="18" customWidth="1"/>
    <col min="15" max="15" width="12.453125" style="18" customWidth="1"/>
    <col min="16" max="18" width="13.453125" style="18" customWidth="1"/>
    <col min="19" max="19" width="2.1796875" style="18" customWidth="1"/>
    <col min="20" max="22" width="13.453125" style="18" customWidth="1"/>
    <col min="23" max="23" width="1.453125" style="18" customWidth="1"/>
    <col min="24" max="26" width="14.453125" style="18" customWidth="1"/>
    <col min="27" max="27" width="1.81640625" style="18" customWidth="1"/>
    <col min="28" max="28" width="19.453125" style="18" customWidth="1"/>
    <col min="29" max="29" width="2.1796875" style="18" customWidth="1"/>
    <col min="30" max="30" width="19" style="18" customWidth="1"/>
    <col min="31" max="31" width="1.81640625" style="18" customWidth="1"/>
    <col min="32" max="32" width="16.81640625" style="18" customWidth="1"/>
    <col min="33" max="33" width="2.54296875" style="18" customWidth="1"/>
    <col min="34" max="34" width="20" style="29" customWidth="1"/>
    <col min="35" max="35" width="10.81640625" style="29"/>
    <col min="36" max="16384" width="10.81640625" style="18"/>
  </cols>
  <sheetData>
    <row r="2" spans="2:35" ht="21.75" customHeight="1" x14ac:dyDescent="0.65">
      <c r="B2" s="216" t="s">
        <v>162</v>
      </c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</row>
    <row r="3" spans="2:35" s="27" customFormat="1" ht="18" customHeight="1" x14ac:dyDescent="0.35">
      <c r="B3" s="27" t="s">
        <v>163</v>
      </c>
      <c r="AH3" s="20"/>
      <c r="AI3" s="20"/>
    </row>
    <row r="4" spans="2:35" s="27" customFormat="1" ht="18" customHeight="1" x14ac:dyDescent="0.35">
      <c r="B4" s="27" t="s">
        <v>23</v>
      </c>
      <c r="AH4" s="20"/>
      <c r="AI4" s="20"/>
    </row>
    <row r="5" spans="2:35" s="27" customFormat="1" ht="18" customHeight="1" x14ac:dyDescent="0.35">
      <c r="B5" s="116" t="s">
        <v>168</v>
      </c>
      <c r="C5" s="116"/>
      <c r="D5" s="116"/>
      <c r="E5" s="117" t="s">
        <v>170</v>
      </c>
      <c r="AH5" s="20"/>
      <c r="AI5" s="20"/>
    </row>
    <row r="6" spans="2:35" s="27" customFormat="1" ht="18" customHeight="1" x14ac:dyDescent="0.35">
      <c r="B6" s="116" t="s">
        <v>164</v>
      </c>
      <c r="C6" s="116"/>
      <c r="D6" s="116"/>
      <c r="E6" s="117" t="s">
        <v>169</v>
      </c>
      <c r="AH6" s="20"/>
      <c r="AI6" s="20"/>
    </row>
    <row r="7" spans="2:35" s="27" customFormat="1" ht="18" customHeight="1" x14ac:dyDescent="0.35">
      <c r="B7" s="27" t="s">
        <v>165</v>
      </c>
      <c r="AH7" s="20"/>
      <c r="AI7" s="20"/>
    </row>
    <row r="8" spans="2:35" s="27" customFormat="1" ht="18" customHeight="1" x14ac:dyDescent="0.35">
      <c r="AH8" s="20"/>
      <c r="AI8" s="20"/>
    </row>
    <row r="9" spans="2:35" ht="32.25" customHeight="1" x14ac:dyDescent="0.4">
      <c r="B9" s="215" t="s">
        <v>96</v>
      </c>
      <c r="C9" s="215" t="s">
        <v>94</v>
      </c>
      <c r="D9" s="94"/>
      <c r="E9" s="205" t="s">
        <v>125</v>
      </c>
      <c r="F9" s="206"/>
      <c r="G9" s="207"/>
      <c r="H9" s="95"/>
      <c r="I9" s="192" t="s">
        <v>2</v>
      </c>
      <c r="J9" s="192"/>
      <c r="K9" s="192"/>
      <c r="L9" s="97"/>
      <c r="M9" s="192" t="s">
        <v>124</v>
      </c>
      <c r="N9" s="98"/>
      <c r="O9" s="198" t="s">
        <v>112</v>
      </c>
      <c r="P9" s="199"/>
      <c r="Q9" s="199"/>
      <c r="R9" s="200"/>
      <c r="S9" s="98"/>
      <c r="T9" s="198" t="s">
        <v>120</v>
      </c>
      <c r="U9" s="199"/>
      <c r="V9" s="200"/>
      <c r="W9" s="94"/>
      <c r="X9" s="192" t="s">
        <v>5</v>
      </c>
      <c r="Y9" s="192"/>
      <c r="Z9" s="192"/>
      <c r="AB9" s="223" t="s">
        <v>271</v>
      </c>
      <c r="AC9" s="96"/>
      <c r="AD9" s="192" t="s">
        <v>265</v>
      </c>
      <c r="AE9" s="96"/>
      <c r="AF9" s="223" t="s">
        <v>269</v>
      </c>
      <c r="AH9" s="192" t="s">
        <v>277</v>
      </c>
    </row>
    <row r="10" spans="2:35" s="27" customFormat="1" ht="45.65" customHeight="1" x14ac:dyDescent="0.35">
      <c r="B10" s="215"/>
      <c r="C10" s="215"/>
      <c r="D10" s="94"/>
      <c r="E10" s="93" t="s">
        <v>166</v>
      </c>
      <c r="F10" s="96" t="s">
        <v>167</v>
      </c>
      <c r="G10" s="21" t="s">
        <v>95</v>
      </c>
      <c r="H10" s="95"/>
      <c r="I10" s="93" t="s">
        <v>121</v>
      </c>
      <c r="J10" s="96" t="s">
        <v>123</v>
      </c>
      <c r="K10" s="21" t="s">
        <v>95</v>
      </c>
      <c r="L10" s="20"/>
      <c r="M10" s="192"/>
      <c r="O10" s="96" t="s">
        <v>171</v>
      </c>
      <c r="P10" s="21" t="s">
        <v>158</v>
      </c>
      <c r="Q10" s="96" t="s">
        <v>157</v>
      </c>
      <c r="R10" s="21" t="s">
        <v>95</v>
      </c>
      <c r="T10" s="21" t="s">
        <v>122</v>
      </c>
      <c r="U10" s="96" t="s">
        <v>126</v>
      </c>
      <c r="V10" s="21" t="s">
        <v>16</v>
      </c>
      <c r="W10" s="101"/>
      <c r="X10" s="21" t="s">
        <v>122</v>
      </c>
      <c r="Y10" s="96" t="s">
        <v>126</v>
      </c>
      <c r="Z10" s="21" t="s">
        <v>16</v>
      </c>
      <c r="AB10" s="223"/>
      <c r="AC10" s="96"/>
      <c r="AD10" s="192"/>
      <c r="AE10" s="96"/>
      <c r="AF10" s="223"/>
      <c r="AH10" s="193"/>
      <c r="AI10" s="20"/>
    </row>
    <row r="11" spans="2:35" s="27" customFormat="1" ht="25" customHeight="1" x14ac:dyDescent="0.35">
      <c r="B11" s="93" t="s">
        <v>97</v>
      </c>
      <c r="C11" s="93">
        <v>1</v>
      </c>
      <c r="D11" s="20"/>
      <c r="E11" s="102"/>
      <c r="F11" s="26"/>
      <c r="G11" s="26">
        <f>E11*F11</f>
        <v>0</v>
      </c>
      <c r="H11" s="103"/>
      <c r="I11" s="102"/>
      <c r="J11" s="26"/>
      <c r="K11" s="26">
        <f>I11*J11</f>
        <v>0</v>
      </c>
      <c r="M11" s="26"/>
      <c r="O11" s="26"/>
      <c r="P11" s="23"/>
      <c r="Q11" s="26"/>
      <c r="R11" s="26">
        <f>O11+(P11*Q11)</f>
        <v>0</v>
      </c>
      <c r="T11" s="23"/>
      <c r="U11" s="26"/>
      <c r="V11" s="26">
        <f>T11*U11</f>
        <v>0</v>
      </c>
      <c r="W11" s="104"/>
      <c r="X11" s="23"/>
      <c r="Y11" s="26"/>
      <c r="Z11" s="26">
        <f>X11*Y11</f>
        <v>0</v>
      </c>
      <c r="AB11" s="105">
        <v>270</v>
      </c>
      <c r="AC11" s="26"/>
      <c r="AD11" s="26">
        <f>+G11+K11+M11+R11+V11+Z11</f>
        <v>0</v>
      </c>
      <c r="AE11" s="26"/>
      <c r="AF11" s="105">
        <f>C11*AB11</f>
        <v>270</v>
      </c>
      <c r="AH11" s="118">
        <f>+C11*AD11</f>
        <v>0</v>
      </c>
      <c r="AI11" s="20"/>
    </row>
    <row r="12" spans="2:35" s="27" customFormat="1" ht="25" customHeight="1" x14ac:dyDescent="0.35">
      <c r="B12" s="93" t="s">
        <v>159</v>
      </c>
      <c r="C12" s="93">
        <v>2</v>
      </c>
      <c r="D12" s="20"/>
      <c r="E12" s="102"/>
      <c r="F12" s="26"/>
      <c r="G12" s="26">
        <f>E12*F12</f>
        <v>0</v>
      </c>
      <c r="H12" s="103"/>
      <c r="I12" s="102"/>
      <c r="J12" s="26"/>
      <c r="K12" s="26">
        <f>I12*J12</f>
        <v>0</v>
      </c>
      <c r="M12" s="26"/>
      <c r="O12" s="26"/>
      <c r="P12" s="23"/>
      <c r="Q12" s="26"/>
      <c r="R12" s="26">
        <f>O12+(P12*Q12)</f>
        <v>0</v>
      </c>
      <c r="T12" s="23"/>
      <c r="U12" s="26"/>
      <c r="V12" s="26">
        <f>T12*U12</f>
        <v>0</v>
      </c>
      <c r="W12" s="104"/>
      <c r="X12" s="23"/>
      <c r="Y12" s="26"/>
      <c r="Z12" s="26">
        <f>X12*Y12</f>
        <v>0</v>
      </c>
      <c r="AB12" s="105">
        <v>250</v>
      </c>
      <c r="AC12" s="26"/>
      <c r="AD12" s="26">
        <f t="shared" ref="AD12:AD14" si="0">+G12+K12+M12+R12+V12+Z12</f>
        <v>0</v>
      </c>
      <c r="AE12" s="26"/>
      <c r="AF12" s="105">
        <f>C12*AB12</f>
        <v>500</v>
      </c>
      <c r="AH12" s="118">
        <f>+C12*AD12</f>
        <v>0</v>
      </c>
      <c r="AI12" s="20"/>
    </row>
    <row r="13" spans="2:35" s="27" customFormat="1" ht="25" customHeight="1" x14ac:dyDescent="0.35">
      <c r="B13" s="93" t="s">
        <v>160</v>
      </c>
      <c r="C13" s="93">
        <v>3</v>
      </c>
      <c r="D13" s="20"/>
      <c r="E13" s="102"/>
      <c r="F13" s="26"/>
      <c r="G13" s="26">
        <f>E13*F13</f>
        <v>0</v>
      </c>
      <c r="H13" s="103"/>
      <c r="I13" s="102"/>
      <c r="J13" s="26"/>
      <c r="K13" s="26">
        <f>I13*J13</f>
        <v>0</v>
      </c>
      <c r="M13" s="26"/>
      <c r="O13" s="26"/>
      <c r="P13" s="23"/>
      <c r="Q13" s="26"/>
      <c r="R13" s="26">
        <f>O13+(P13*Q13)</f>
        <v>0</v>
      </c>
      <c r="T13" s="23"/>
      <c r="U13" s="26"/>
      <c r="V13" s="26">
        <f>T13*U13</f>
        <v>0</v>
      </c>
      <c r="W13" s="104"/>
      <c r="X13" s="23"/>
      <c r="Y13" s="26"/>
      <c r="Z13" s="26">
        <f>X13*Y13</f>
        <v>0</v>
      </c>
      <c r="AB13" s="105">
        <v>270</v>
      </c>
      <c r="AC13" s="26"/>
      <c r="AD13" s="26">
        <f t="shared" si="0"/>
        <v>0</v>
      </c>
      <c r="AE13" s="26"/>
      <c r="AF13" s="105">
        <f>C13*AB13</f>
        <v>810</v>
      </c>
      <c r="AH13" s="118">
        <f>+C13*AD13</f>
        <v>0</v>
      </c>
      <c r="AI13" s="20"/>
    </row>
    <row r="14" spans="2:35" s="27" customFormat="1" ht="25" customHeight="1" x14ac:dyDescent="0.35">
      <c r="B14" s="93" t="s">
        <v>161</v>
      </c>
      <c r="C14" s="93">
        <v>1</v>
      </c>
      <c r="D14" s="20"/>
      <c r="E14" s="102"/>
      <c r="F14" s="26"/>
      <c r="G14" s="26">
        <f>E14*F14</f>
        <v>0</v>
      </c>
      <c r="H14" s="104"/>
      <c r="I14" s="102"/>
      <c r="J14" s="26"/>
      <c r="K14" s="26">
        <f>I14*J14</f>
        <v>0</v>
      </c>
      <c r="M14" s="26"/>
      <c r="O14" s="26"/>
      <c r="P14" s="23"/>
      <c r="Q14" s="26"/>
      <c r="R14" s="26">
        <f>O14+(P14*Q14)</f>
        <v>0</v>
      </c>
      <c r="T14" s="23"/>
      <c r="U14" s="26"/>
      <c r="V14" s="26">
        <f>T14*U14</f>
        <v>0</v>
      </c>
      <c r="W14" s="104"/>
      <c r="X14" s="23"/>
      <c r="Y14" s="26"/>
      <c r="Z14" s="26">
        <f>X14*Y14</f>
        <v>0</v>
      </c>
      <c r="AB14" s="105">
        <v>410</v>
      </c>
      <c r="AC14" s="26"/>
      <c r="AD14" s="26">
        <f t="shared" si="0"/>
        <v>0</v>
      </c>
      <c r="AE14" s="26"/>
      <c r="AF14" s="105">
        <f>C14*AB14</f>
        <v>410</v>
      </c>
      <c r="AH14" s="118">
        <f>+C14*AD14</f>
        <v>0</v>
      </c>
      <c r="AI14" s="20"/>
    </row>
    <row r="15" spans="2:35" ht="20.5" customHeight="1" x14ac:dyDescent="0.4"/>
    <row r="16" spans="2:35" s="27" customFormat="1" ht="52.4" customHeight="1" x14ac:dyDescent="0.35">
      <c r="X16" s="217" t="s">
        <v>267</v>
      </c>
      <c r="Y16" s="217"/>
      <c r="Z16" s="217"/>
      <c r="AA16" s="217"/>
      <c r="AB16" s="217"/>
      <c r="AC16" s="119"/>
      <c r="AD16" s="219">
        <f>SUM(AF11:AF14)</f>
        <v>1990</v>
      </c>
      <c r="AE16" s="219"/>
      <c r="AF16" s="219"/>
      <c r="AH16" s="20"/>
      <c r="AI16" s="20"/>
    </row>
    <row r="18" spans="2:32" ht="50.25" customHeight="1" x14ac:dyDescent="0.55000000000000004">
      <c r="X18" s="218" t="s">
        <v>268</v>
      </c>
      <c r="Y18" s="218"/>
      <c r="Z18" s="218"/>
      <c r="AA18" s="218"/>
      <c r="AB18" s="218"/>
      <c r="AC18" s="120"/>
      <c r="AD18" s="220">
        <f>SUM(AH11:AH14)</f>
        <v>0</v>
      </c>
      <c r="AE18" s="221"/>
      <c r="AF18" s="222"/>
    </row>
    <row r="21" spans="2:32" ht="30" customHeight="1" x14ac:dyDescent="0.4">
      <c r="B21" s="98"/>
      <c r="C21" s="98"/>
      <c r="D21" s="98"/>
    </row>
    <row r="22" spans="2:32" ht="25" customHeight="1" x14ac:dyDescent="0.4">
      <c r="B22" s="110"/>
      <c r="C22" s="110"/>
      <c r="D22" s="110"/>
    </row>
    <row r="23" spans="2:32" ht="25" customHeight="1" x14ac:dyDescent="0.4">
      <c r="B23" s="110"/>
      <c r="C23" s="110"/>
      <c r="D23" s="110"/>
    </row>
    <row r="24" spans="2:32" ht="25" customHeight="1" x14ac:dyDescent="0.4">
      <c r="B24" s="110"/>
      <c r="C24" s="110"/>
      <c r="D24" s="110"/>
    </row>
    <row r="25" spans="2:32" ht="25" customHeight="1" x14ac:dyDescent="0.4">
      <c r="B25" s="110"/>
      <c r="C25" s="110"/>
      <c r="D25" s="110"/>
    </row>
    <row r="26" spans="2:32" ht="25" customHeight="1" x14ac:dyDescent="0.4">
      <c r="B26" s="110"/>
      <c r="C26" s="110"/>
      <c r="D26" s="110"/>
    </row>
    <row r="27" spans="2:32" ht="11.25" customHeight="1" x14ac:dyDescent="0.4"/>
    <row r="28" spans="2:32" ht="25" customHeight="1" x14ac:dyDescent="0.4">
      <c r="B28" s="112"/>
      <c r="C28" s="112"/>
      <c r="D28" s="112"/>
    </row>
    <row r="31" spans="2:32" ht="30" customHeight="1" x14ac:dyDescent="0.4">
      <c r="B31" s="98"/>
      <c r="C31" s="98"/>
      <c r="D31" s="98"/>
    </row>
    <row r="32" spans="2:32" ht="25" customHeight="1" x14ac:dyDescent="0.4">
      <c r="B32" s="110"/>
      <c r="C32" s="110"/>
      <c r="D32" s="110"/>
    </row>
    <row r="33" spans="2:4" ht="25" customHeight="1" x14ac:dyDescent="0.4">
      <c r="B33" s="110"/>
      <c r="C33" s="110"/>
      <c r="D33" s="110"/>
    </row>
    <row r="34" spans="2:4" ht="25" customHeight="1" x14ac:dyDescent="0.4">
      <c r="B34" s="110"/>
      <c r="C34" s="110"/>
      <c r="D34" s="110"/>
    </row>
    <row r="35" spans="2:4" ht="25" customHeight="1" x14ac:dyDescent="0.4">
      <c r="B35" s="110"/>
      <c r="C35" s="110"/>
      <c r="D35" s="110"/>
    </row>
    <row r="36" spans="2:4" ht="25" customHeight="1" x14ac:dyDescent="0.4">
      <c r="B36" s="110"/>
      <c r="C36" s="110"/>
      <c r="D36" s="110"/>
    </row>
    <row r="37" spans="2:4" ht="8.25" customHeight="1" x14ac:dyDescent="0.4"/>
    <row r="38" spans="2:4" ht="25" customHeight="1" x14ac:dyDescent="0.4">
      <c r="B38" s="112"/>
      <c r="C38" s="112"/>
      <c r="D38" s="112"/>
    </row>
    <row r="41" spans="2:4" ht="30" customHeight="1" x14ac:dyDescent="0.4">
      <c r="B41" s="98"/>
      <c r="C41" s="98"/>
      <c r="D41" s="98"/>
    </row>
    <row r="42" spans="2:4" ht="25" customHeight="1" x14ac:dyDescent="0.4">
      <c r="B42" s="110"/>
      <c r="C42" s="110"/>
      <c r="D42" s="110"/>
    </row>
    <row r="43" spans="2:4" ht="25" customHeight="1" x14ac:dyDescent="0.4">
      <c r="B43" s="110"/>
      <c r="C43" s="110"/>
      <c r="D43" s="110"/>
    </row>
    <row r="44" spans="2:4" ht="25" customHeight="1" x14ac:dyDescent="0.4">
      <c r="B44" s="110"/>
      <c r="C44" s="110"/>
      <c r="D44" s="110"/>
    </row>
    <row r="45" spans="2:4" ht="25" customHeight="1" x14ac:dyDescent="0.4">
      <c r="B45" s="110"/>
      <c r="C45" s="110"/>
      <c r="D45" s="110"/>
    </row>
    <row r="46" spans="2:4" ht="25" customHeight="1" x14ac:dyDescent="0.4">
      <c r="B46" s="110"/>
      <c r="C46" s="110"/>
      <c r="D46" s="110"/>
    </row>
    <row r="47" spans="2:4" ht="8.25" customHeight="1" x14ac:dyDescent="0.4"/>
    <row r="48" spans="2:4" ht="25" customHeight="1" x14ac:dyDescent="0.4">
      <c r="B48" s="112"/>
      <c r="C48" s="112"/>
      <c r="D48" s="112"/>
    </row>
    <row r="51" spans="2:4" ht="30" customHeight="1" x14ac:dyDescent="0.4">
      <c r="B51" s="98"/>
      <c r="C51" s="98"/>
      <c r="D51" s="98"/>
    </row>
    <row r="52" spans="2:4" ht="25" customHeight="1" x14ac:dyDescent="0.4">
      <c r="B52" s="110"/>
      <c r="C52" s="110"/>
      <c r="D52" s="110"/>
    </row>
    <row r="53" spans="2:4" ht="25" customHeight="1" x14ac:dyDescent="0.4">
      <c r="B53" s="110"/>
      <c r="C53" s="110"/>
      <c r="D53" s="110"/>
    </row>
    <row r="54" spans="2:4" ht="25" customHeight="1" x14ac:dyDescent="0.4">
      <c r="B54" s="110"/>
      <c r="C54" s="110"/>
      <c r="D54" s="110"/>
    </row>
    <row r="55" spans="2:4" ht="25" customHeight="1" x14ac:dyDescent="0.4">
      <c r="B55" s="110"/>
      <c r="C55" s="110"/>
      <c r="D55" s="110"/>
    </row>
    <row r="56" spans="2:4" ht="25" customHeight="1" x14ac:dyDescent="0.4">
      <c r="B56" s="110"/>
      <c r="C56" s="110"/>
      <c r="D56" s="110"/>
    </row>
    <row r="57" spans="2:4" ht="8.25" customHeight="1" x14ac:dyDescent="0.4"/>
    <row r="58" spans="2:4" ht="25" customHeight="1" x14ac:dyDescent="0.4">
      <c r="B58" s="112"/>
      <c r="C58" s="112"/>
      <c r="D58" s="112"/>
    </row>
    <row r="61" spans="2:4" ht="30" customHeight="1" x14ac:dyDescent="0.4">
      <c r="B61" s="98"/>
      <c r="C61" s="98"/>
      <c r="D61" s="98"/>
    </row>
    <row r="62" spans="2:4" ht="25" customHeight="1" x14ac:dyDescent="0.4">
      <c r="B62" s="110"/>
      <c r="C62" s="110"/>
      <c r="D62" s="110"/>
    </row>
    <row r="63" spans="2:4" ht="25" customHeight="1" x14ac:dyDescent="0.4">
      <c r="B63" s="110"/>
      <c r="C63" s="110"/>
      <c r="D63" s="110"/>
    </row>
    <row r="64" spans="2:4" ht="25" customHeight="1" x14ac:dyDescent="0.4">
      <c r="B64" s="110"/>
      <c r="C64" s="110"/>
      <c r="D64" s="110"/>
    </row>
    <row r="65" spans="2:4" ht="25" customHeight="1" x14ac:dyDescent="0.4">
      <c r="B65" s="110"/>
      <c r="C65" s="110"/>
      <c r="D65" s="110"/>
    </row>
    <row r="66" spans="2:4" ht="25" customHeight="1" x14ac:dyDescent="0.4">
      <c r="B66" s="110"/>
      <c r="C66" s="110"/>
      <c r="D66" s="110"/>
    </row>
    <row r="67" spans="2:4" ht="11.25" customHeight="1" x14ac:dyDescent="0.4"/>
    <row r="68" spans="2:4" ht="25" customHeight="1" x14ac:dyDescent="0.4">
      <c r="B68" s="112"/>
      <c r="C68" s="112"/>
      <c r="D68" s="112"/>
    </row>
    <row r="71" spans="2:4" ht="30" customHeight="1" x14ac:dyDescent="0.4">
      <c r="B71" s="98"/>
      <c r="C71" s="98"/>
      <c r="D71" s="98"/>
    </row>
    <row r="72" spans="2:4" ht="25" customHeight="1" x14ac:dyDescent="0.4">
      <c r="B72" s="110"/>
      <c r="C72" s="110"/>
      <c r="D72" s="110"/>
    </row>
    <row r="73" spans="2:4" ht="25" customHeight="1" x14ac:dyDescent="0.4">
      <c r="B73" s="110"/>
      <c r="C73" s="110"/>
      <c r="D73" s="110"/>
    </row>
    <row r="74" spans="2:4" ht="25" customHeight="1" x14ac:dyDescent="0.4">
      <c r="B74" s="110"/>
      <c r="C74" s="110"/>
      <c r="D74" s="110"/>
    </row>
    <row r="75" spans="2:4" ht="25" customHeight="1" x14ac:dyDescent="0.4">
      <c r="B75" s="110"/>
      <c r="C75" s="110"/>
      <c r="D75" s="110"/>
    </row>
    <row r="76" spans="2:4" ht="25" customHeight="1" x14ac:dyDescent="0.4">
      <c r="B76" s="110"/>
      <c r="C76" s="110"/>
      <c r="D76" s="110"/>
    </row>
    <row r="77" spans="2:4" ht="11.25" customHeight="1" x14ac:dyDescent="0.4"/>
    <row r="78" spans="2:4" ht="25" customHeight="1" x14ac:dyDescent="0.4">
      <c r="B78" s="112"/>
      <c r="C78" s="112"/>
      <c r="D78" s="112"/>
    </row>
    <row r="80" spans="2:4" ht="30" customHeight="1" x14ac:dyDescent="0.4">
      <c r="B80" s="98"/>
      <c r="C80" s="98"/>
      <c r="D80" s="98"/>
    </row>
    <row r="81" spans="2:4" ht="25" customHeight="1" x14ac:dyDescent="0.4">
      <c r="B81" s="110"/>
      <c r="C81" s="110"/>
      <c r="D81" s="110"/>
    </row>
    <row r="82" spans="2:4" ht="25" customHeight="1" x14ac:dyDescent="0.4">
      <c r="B82" s="110"/>
      <c r="C82" s="110"/>
      <c r="D82" s="110"/>
    </row>
    <row r="83" spans="2:4" ht="25" customHeight="1" x14ac:dyDescent="0.4">
      <c r="B83" s="110"/>
      <c r="C83" s="110"/>
      <c r="D83" s="110"/>
    </row>
    <row r="84" spans="2:4" ht="25" customHeight="1" x14ac:dyDescent="0.4">
      <c r="B84" s="110"/>
      <c r="C84" s="110"/>
      <c r="D84" s="110"/>
    </row>
    <row r="85" spans="2:4" ht="25" customHeight="1" x14ac:dyDescent="0.4">
      <c r="B85" s="110"/>
      <c r="C85" s="110"/>
      <c r="D85" s="110"/>
    </row>
    <row r="86" spans="2:4" ht="8.25" customHeight="1" x14ac:dyDescent="0.4"/>
    <row r="87" spans="2:4" ht="25" customHeight="1" x14ac:dyDescent="0.4">
      <c r="B87" s="112"/>
      <c r="C87" s="112"/>
      <c r="D87" s="112"/>
    </row>
    <row r="90" spans="2:4" ht="30" customHeight="1" x14ac:dyDescent="0.4">
      <c r="B90" s="98"/>
      <c r="C90" s="98"/>
      <c r="D90" s="98"/>
    </row>
    <row r="91" spans="2:4" ht="25" customHeight="1" x14ac:dyDescent="0.4">
      <c r="B91" s="110"/>
      <c r="C91" s="110"/>
      <c r="D91" s="110"/>
    </row>
    <row r="92" spans="2:4" ht="25" customHeight="1" x14ac:dyDescent="0.4">
      <c r="B92" s="110"/>
      <c r="C92" s="110"/>
      <c r="D92" s="110"/>
    </row>
    <row r="93" spans="2:4" ht="25" customHeight="1" x14ac:dyDescent="0.4">
      <c r="B93" s="110"/>
      <c r="C93" s="110"/>
      <c r="D93" s="110"/>
    </row>
    <row r="94" spans="2:4" ht="25" customHeight="1" x14ac:dyDescent="0.4">
      <c r="B94" s="110"/>
      <c r="C94" s="110"/>
      <c r="D94" s="110"/>
    </row>
    <row r="95" spans="2:4" ht="25" customHeight="1" x14ac:dyDescent="0.4">
      <c r="B95" s="110"/>
      <c r="C95" s="110"/>
      <c r="D95" s="110"/>
    </row>
    <row r="96" spans="2:4" ht="8.25" customHeight="1" x14ac:dyDescent="0.4"/>
    <row r="97" spans="2:4" ht="25" customHeight="1" x14ac:dyDescent="0.4">
      <c r="B97" s="112"/>
      <c r="C97" s="112"/>
      <c r="D97" s="112"/>
    </row>
    <row r="100" spans="2:4" ht="30" customHeight="1" x14ac:dyDescent="0.4">
      <c r="B100" s="98"/>
      <c r="C100" s="98"/>
      <c r="D100" s="98"/>
    </row>
    <row r="101" spans="2:4" ht="25" customHeight="1" x14ac:dyDescent="0.4">
      <c r="B101" s="110"/>
      <c r="C101" s="110"/>
      <c r="D101" s="110"/>
    </row>
    <row r="102" spans="2:4" ht="25" customHeight="1" x14ac:dyDescent="0.4">
      <c r="B102" s="110"/>
      <c r="C102" s="110"/>
      <c r="D102" s="110"/>
    </row>
    <row r="103" spans="2:4" ht="25" customHeight="1" x14ac:dyDescent="0.4">
      <c r="B103" s="110"/>
      <c r="C103" s="110"/>
      <c r="D103" s="110"/>
    </row>
    <row r="104" spans="2:4" ht="25" customHeight="1" x14ac:dyDescent="0.4">
      <c r="B104" s="110"/>
      <c r="C104" s="110"/>
      <c r="D104" s="110"/>
    </row>
    <row r="105" spans="2:4" ht="25" customHeight="1" x14ac:dyDescent="0.4">
      <c r="B105" s="110"/>
      <c r="C105" s="110"/>
      <c r="D105" s="110"/>
    </row>
    <row r="106" spans="2:4" ht="8.25" customHeight="1" x14ac:dyDescent="0.4"/>
    <row r="107" spans="2:4" ht="25" customHeight="1" x14ac:dyDescent="0.4">
      <c r="B107" s="112"/>
      <c r="C107" s="112"/>
      <c r="D107" s="112"/>
    </row>
  </sheetData>
  <sheetProtection algorithmName="SHA-512" hashValue="k9LXUXwVcyj+6b2ZG1u7v4OrmkEAOGYNSYBfVhEVnxBQTwoEUlQrYiBHwjrIfBe/g3TtJmOB0B+SCtE+uaVeuA==" saltValue="oxVC3SeWIpRDRlnqzow/eA==" spinCount="100000" sheet="1" objects="1" scenarios="1" selectLockedCells="1"/>
  <mergeCells count="17">
    <mergeCell ref="X18:AB18"/>
    <mergeCell ref="AD9:AD10"/>
    <mergeCell ref="AD16:AF16"/>
    <mergeCell ref="AD18:AF18"/>
    <mergeCell ref="X9:Z9"/>
    <mergeCell ref="AB9:AB10"/>
    <mergeCell ref="AF9:AF10"/>
    <mergeCell ref="M9:M10"/>
    <mergeCell ref="T9:V9"/>
    <mergeCell ref="AH9:AH10"/>
    <mergeCell ref="B2:AH2"/>
    <mergeCell ref="X16:AB16"/>
    <mergeCell ref="E9:G9"/>
    <mergeCell ref="O9:R9"/>
    <mergeCell ref="B9:B10"/>
    <mergeCell ref="C9:C10"/>
    <mergeCell ref="I9:K9"/>
  </mergeCells>
  <pageMargins left="0.51181102362204722" right="0.9055118110236221" top="0.74803149606299213" bottom="0.55118110236220474" header="0.31496062992125984" footer="0.11811023622047245"/>
  <pageSetup paperSize="9" scale="85" orientation="portrait" r:id="rId1"/>
  <rowBreaks count="2" manualBreakCount="2">
    <brk id="39" max="16383" man="1"/>
    <brk id="78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799DC-DC72-4EED-98F1-C14957536EA1}">
  <dimension ref="A1:M47"/>
  <sheetViews>
    <sheetView zoomScale="90" zoomScaleNormal="90" workbookViewId="0">
      <selection activeCell="Q39" sqref="Q39"/>
    </sheetView>
  </sheetViews>
  <sheetFormatPr baseColWidth="10" defaultColWidth="10.81640625" defaultRowHeight="16" x14ac:dyDescent="0.4"/>
  <cols>
    <col min="1" max="1" width="25.453125" style="18" customWidth="1"/>
    <col min="2" max="2" width="13.453125" style="29" customWidth="1"/>
    <col min="3" max="3" width="2.81640625" style="18" customWidth="1"/>
    <col min="4" max="4" width="13.453125" style="18" customWidth="1"/>
    <col min="5" max="5" width="13.1796875" style="18" customWidth="1"/>
    <col min="6" max="6" width="13.453125" style="18" customWidth="1"/>
    <col min="7" max="7" width="3.81640625" style="18" customWidth="1"/>
    <col min="8" max="8" width="25.453125" style="18" customWidth="1"/>
    <col min="9" max="9" width="13.453125" style="18" customWidth="1"/>
    <col min="10" max="10" width="2.81640625" style="18" customWidth="1"/>
    <col min="11" max="11" width="13.453125" style="18" customWidth="1"/>
    <col min="12" max="12" width="13.1796875" style="18" customWidth="1"/>
    <col min="13" max="13" width="13.453125" style="18" customWidth="1"/>
    <col min="14" max="14" width="2.1796875" style="18" customWidth="1"/>
    <col min="15" max="17" width="13.453125" style="18" customWidth="1"/>
    <col min="18" max="18" width="1.453125" style="18" customWidth="1"/>
    <col min="19" max="19" width="14.453125" style="18" customWidth="1"/>
    <col min="20" max="20" width="1.81640625" style="18" customWidth="1"/>
    <col min="21" max="22" width="14.453125" style="18" customWidth="1"/>
    <col min="23" max="16384" width="10.81640625" style="18"/>
  </cols>
  <sheetData>
    <row r="1" spans="1:13" ht="42.65" customHeight="1" x14ac:dyDescent="0.4">
      <c r="A1" s="225" t="s">
        <v>272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</row>
    <row r="3" spans="1:13" x14ac:dyDescent="0.4">
      <c r="A3" s="19" t="s">
        <v>185</v>
      </c>
      <c r="H3" s="19" t="s">
        <v>283</v>
      </c>
    </row>
    <row r="4" spans="1:13" x14ac:dyDescent="0.4">
      <c r="A4" s="18" t="s">
        <v>30</v>
      </c>
      <c r="H4" s="18" t="s">
        <v>194</v>
      </c>
    </row>
    <row r="5" spans="1:13" x14ac:dyDescent="0.4">
      <c r="A5" s="18" t="s">
        <v>188</v>
      </c>
      <c r="H5" s="18" t="s">
        <v>195</v>
      </c>
    </row>
    <row r="6" spans="1:13" x14ac:dyDescent="0.4">
      <c r="A6" s="18" t="s">
        <v>31</v>
      </c>
      <c r="H6" s="18" t="s">
        <v>23</v>
      </c>
    </row>
    <row r="7" spans="1:13" x14ac:dyDescent="0.4">
      <c r="A7" s="18" t="s">
        <v>186</v>
      </c>
      <c r="H7" s="18" t="s">
        <v>196</v>
      </c>
    </row>
    <row r="8" spans="1:13" x14ac:dyDescent="0.4">
      <c r="A8" s="18" t="s">
        <v>187</v>
      </c>
      <c r="H8" s="18" t="s">
        <v>187</v>
      </c>
    </row>
    <row r="10" spans="1:13" ht="35.25" customHeight="1" x14ac:dyDescent="0.4">
      <c r="A10" s="197" t="s">
        <v>185</v>
      </c>
      <c r="B10" s="197"/>
      <c r="C10" s="197" t="s">
        <v>15</v>
      </c>
      <c r="D10" s="197"/>
      <c r="E10" s="197"/>
      <c r="F10" s="96" t="s">
        <v>95</v>
      </c>
      <c r="G10" s="98"/>
      <c r="H10" s="197" t="s">
        <v>193</v>
      </c>
      <c r="I10" s="197"/>
      <c r="J10" s="197" t="s">
        <v>15</v>
      </c>
      <c r="K10" s="197"/>
      <c r="L10" s="197"/>
      <c r="M10" s="96" t="s">
        <v>95</v>
      </c>
    </row>
    <row r="11" spans="1:13" ht="25" customHeight="1" x14ac:dyDescent="0.4">
      <c r="A11" s="22" t="s">
        <v>1</v>
      </c>
      <c r="B11" s="23"/>
      <c r="C11" s="23" t="s">
        <v>0</v>
      </c>
      <c r="D11" s="24"/>
      <c r="E11" s="25" t="s">
        <v>9</v>
      </c>
      <c r="F11" s="26">
        <f>+D11*B11</f>
        <v>0</v>
      </c>
      <c r="G11" s="110"/>
      <c r="H11" s="22" t="s">
        <v>1</v>
      </c>
      <c r="I11" s="23"/>
      <c r="J11" s="23" t="s">
        <v>0</v>
      </c>
      <c r="K11" s="24"/>
      <c r="L11" s="25" t="s">
        <v>9</v>
      </c>
      <c r="M11" s="26">
        <f>+K11*I11</f>
        <v>0</v>
      </c>
    </row>
    <row r="12" spans="1:13" ht="25" customHeight="1" x14ac:dyDescent="0.4">
      <c r="A12" s="22" t="s">
        <v>93</v>
      </c>
      <c r="B12" s="23"/>
      <c r="C12" s="23" t="s">
        <v>0</v>
      </c>
      <c r="D12" s="24"/>
      <c r="E12" s="25" t="s">
        <v>8</v>
      </c>
      <c r="F12" s="26">
        <f>+D12*B12</f>
        <v>0</v>
      </c>
      <c r="G12" s="110"/>
      <c r="H12" s="22" t="s">
        <v>93</v>
      </c>
      <c r="I12" s="23"/>
      <c r="J12" s="23" t="s">
        <v>0</v>
      </c>
      <c r="K12" s="24"/>
      <c r="L12" s="25" t="s">
        <v>8</v>
      </c>
      <c r="M12" s="26">
        <f>+K12*I12</f>
        <v>0</v>
      </c>
    </row>
    <row r="13" spans="1:13" ht="25" customHeight="1" x14ac:dyDescent="0.4">
      <c r="A13" s="22" t="s">
        <v>3</v>
      </c>
      <c r="B13" s="198" t="s">
        <v>19</v>
      </c>
      <c r="C13" s="199"/>
      <c r="D13" s="199"/>
      <c r="E13" s="200"/>
      <c r="F13" s="26"/>
      <c r="G13" s="110"/>
      <c r="H13" s="22" t="s">
        <v>3</v>
      </c>
      <c r="I13" s="198" t="s">
        <v>19</v>
      </c>
      <c r="J13" s="199"/>
      <c r="K13" s="199"/>
      <c r="L13" s="200"/>
      <c r="M13" s="26"/>
    </row>
    <row r="14" spans="1:13" ht="25" customHeight="1" x14ac:dyDescent="0.4">
      <c r="A14" s="22" t="s">
        <v>4</v>
      </c>
      <c r="B14" s="23"/>
      <c r="C14" s="23" t="s">
        <v>0</v>
      </c>
      <c r="D14" s="24"/>
      <c r="E14" s="25" t="s">
        <v>10</v>
      </c>
      <c r="F14" s="26">
        <f>+D14*B14</f>
        <v>0</v>
      </c>
      <c r="G14" s="110"/>
      <c r="H14" s="22" t="s">
        <v>4</v>
      </c>
      <c r="I14" s="23"/>
      <c r="J14" s="23" t="s">
        <v>0</v>
      </c>
      <c r="K14" s="24"/>
      <c r="L14" s="25" t="s">
        <v>10</v>
      </c>
      <c r="M14" s="26">
        <f>+K14*I14</f>
        <v>0</v>
      </c>
    </row>
    <row r="15" spans="1:13" ht="25" customHeight="1" x14ac:dyDescent="0.4">
      <c r="A15" s="22" t="s">
        <v>5</v>
      </c>
      <c r="B15" s="23"/>
      <c r="C15" s="23" t="s">
        <v>0</v>
      </c>
      <c r="D15" s="24"/>
      <c r="E15" s="25" t="s">
        <v>11</v>
      </c>
      <c r="F15" s="26">
        <f>+D15*B15</f>
        <v>0</v>
      </c>
      <c r="G15" s="110"/>
      <c r="H15" s="22" t="s">
        <v>5</v>
      </c>
      <c r="I15" s="23"/>
      <c r="J15" s="23" t="s">
        <v>0</v>
      </c>
      <c r="K15" s="24"/>
      <c r="L15" s="25" t="s">
        <v>11</v>
      </c>
      <c r="M15" s="26">
        <f>+K15*I15</f>
        <v>0</v>
      </c>
    </row>
    <row r="16" spans="1:13" ht="11.25" customHeight="1" x14ac:dyDescent="0.4">
      <c r="I16" s="29"/>
    </row>
    <row r="17" spans="1:13" ht="48.75" customHeight="1" x14ac:dyDescent="0.4">
      <c r="A17" s="31"/>
      <c r="B17" s="146" t="s">
        <v>223</v>
      </c>
      <c r="C17" s="147"/>
      <c r="D17" s="147"/>
      <c r="E17" s="226"/>
      <c r="F17" s="1">
        <v>485</v>
      </c>
      <c r="G17" s="112"/>
      <c r="H17" s="31"/>
      <c r="I17" s="227" t="s">
        <v>223</v>
      </c>
      <c r="J17" s="228"/>
      <c r="K17" s="228"/>
      <c r="L17" s="229"/>
      <c r="M17" s="8">
        <v>535</v>
      </c>
    </row>
    <row r="18" spans="1:13" ht="33.65" customHeight="1" x14ac:dyDescent="0.4">
      <c r="B18" s="198" t="s">
        <v>229</v>
      </c>
      <c r="C18" s="199"/>
      <c r="D18" s="199"/>
      <c r="E18" s="200"/>
      <c r="F18" s="30">
        <f>SUM(F11:F15)</f>
        <v>0</v>
      </c>
      <c r="I18" s="198" t="s">
        <v>229</v>
      </c>
      <c r="J18" s="199"/>
      <c r="K18" s="199"/>
      <c r="L18" s="200"/>
      <c r="M18" s="30">
        <f>SUM(M11:M15)</f>
        <v>0</v>
      </c>
    </row>
    <row r="20" spans="1:13" ht="30" customHeight="1" x14ac:dyDescent="0.4">
      <c r="B20" s="18"/>
    </row>
    <row r="21" spans="1:13" ht="16" customHeight="1" x14ac:dyDescent="0.4">
      <c r="A21" s="31" t="s">
        <v>197</v>
      </c>
      <c r="B21" s="27"/>
      <c r="C21" s="20"/>
      <c r="D21" s="27"/>
      <c r="E21" s="27"/>
      <c r="F21" s="27"/>
      <c r="G21" s="27"/>
      <c r="H21" s="31" t="s">
        <v>197</v>
      </c>
      <c r="J21" s="20"/>
    </row>
    <row r="22" spans="1:13" ht="16" customHeight="1" x14ac:dyDescent="0.4">
      <c r="A22" s="27" t="s">
        <v>189</v>
      </c>
      <c r="B22" s="27"/>
      <c r="C22" s="20"/>
      <c r="D22" s="27"/>
      <c r="E22" s="27"/>
      <c r="F22" s="27"/>
      <c r="G22" s="27"/>
      <c r="H22" s="27" t="s">
        <v>75</v>
      </c>
      <c r="J22" s="20"/>
    </row>
    <row r="23" spans="1:13" ht="16" customHeight="1" x14ac:dyDescent="0.4">
      <c r="A23" s="27" t="s">
        <v>198</v>
      </c>
      <c r="B23" s="27"/>
      <c r="C23" s="20"/>
      <c r="D23" s="27"/>
      <c r="E23" s="27"/>
      <c r="F23" s="27"/>
      <c r="G23" s="27"/>
      <c r="H23" s="27" t="s">
        <v>198</v>
      </c>
      <c r="J23" s="20"/>
    </row>
    <row r="24" spans="1:13" ht="16" customHeight="1" x14ac:dyDescent="0.4">
      <c r="A24" s="27" t="s">
        <v>23</v>
      </c>
      <c r="B24" s="27"/>
      <c r="C24" s="20"/>
      <c r="D24" s="27"/>
      <c r="E24" s="27"/>
      <c r="F24" s="27"/>
      <c r="G24" s="27"/>
      <c r="H24" s="27" t="s">
        <v>23</v>
      </c>
      <c r="J24" s="20"/>
    </row>
    <row r="25" spans="1:13" ht="16" customHeight="1" x14ac:dyDescent="0.4">
      <c r="A25" s="27" t="s">
        <v>77</v>
      </c>
      <c r="B25" s="27"/>
      <c r="C25" s="20"/>
      <c r="D25" s="27"/>
      <c r="E25" s="27"/>
      <c r="F25" s="27"/>
      <c r="G25" s="27"/>
      <c r="H25" s="27" t="s">
        <v>77</v>
      </c>
      <c r="J25" s="20"/>
    </row>
    <row r="26" spans="1:13" ht="25" customHeight="1" x14ac:dyDescent="0.4">
      <c r="B26" s="18"/>
      <c r="C26" s="20"/>
      <c r="J26" s="20"/>
    </row>
    <row r="27" spans="1:13" ht="35.25" customHeight="1" x14ac:dyDescent="0.4">
      <c r="A27" s="197" t="s">
        <v>20</v>
      </c>
      <c r="B27" s="197"/>
      <c r="C27" s="197" t="s">
        <v>15</v>
      </c>
      <c r="D27" s="197"/>
      <c r="E27" s="197"/>
      <c r="F27" s="21" t="s">
        <v>16</v>
      </c>
      <c r="H27" s="197" t="s">
        <v>20</v>
      </c>
      <c r="I27" s="197"/>
      <c r="J27" s="197" t="s">
        <v>15</v>
      </c>
      <c r="K27" s="197"/>
      <c r="L27" s="197"/>
      <c r="M27" s="21" t="s">
        <v>16</v>
      </c>
    </row>
    <row r="28" spans="1:13" ht="25" customHeight="1" x14ac:dyDescent="0.4">
      <c r="A28" s="22" t="s">
        <v>1</v>
      </c>
      <c r="B28" s="23"/>
      <c r="C28" s="23" t="s">
        <v>0</v>
      </c>
      <c r="D28" s="24"/>
      <c r="E28" s="25" t="s">
        <v>9</v>
      </c>
      <c r="F28" s="26">
        <f>+D28*B28</f>
        <v>0</v>
      </c>
      <c r="H28" s="22" t="s">
        <v>1</v>
      </c>
      <c r="I28" s="23"/>
      <c r="J28" s="23" t="s">
        <v>0</v>
      </c>
      <c r="K28" s="24"/>
      <c r="L28" s="25" t="s">
        <v>9</v>
      </c>
      <c r="M28" s="26">
        <f>+K28*I28</f>
        <v>0</v>
      </c>
    </row>
    <row r="29" spans="1:13" ht="30" customHeight="1" x14ac:dyDescent="0.4">
      <c r="A29" s="22" t="s">
        <v>2</v>
      </c>
      <c r="B29" s="23"/>
      <c r="C29" s="23" t="s">
        <v>0</v>
      </c>
      <c r="D29" s="24"/>
      <c r="E29" s="25" t="s">
        <v>8</v>
      </c>
      <c r="F29" s="26">
        <f>+D29*B29</f>
        <v>0</v>
      </c>
      <c r="H29" s="22" t="s">
        <v>2</v>
      </c>
      <c r="I29" s="23"/>
      <c r="J29" s="23" t="s">
        <v>0</v>
      </c>
      <c r="K29" s="24"/>
      <c r="L29" s="25" t="s">
        <v>8</v>
      </c>
      <c r="M29" s="26">
        <f>+K29*I29</f>
        <v>0</v>
      </c>
    </row>
    <row r="30" spans="1:13" ht="6" customHeight="1" x14ac:dyDescent="0.4">
      <c r="A30" s="28"/>
      <c r="B30" s="27"/>
      <c r="C30" s="20"/>
      <c r="D30" s="27"/>
      <c r="E30" s="27"/>
      <c r="F30" s="27"/>
      <c r="H30" s="28"/>
      <c r="I30" s="27"/>
      <c r="J30" s="20"/>
      <c r="K30" s="27"/>
      <c r="L30" s="27"/>
      <c r="M30" s="27"/>
    </row>
    <row r="31" spans="1:13" ht="25" customHeight="1" x14ac:dyDescent="0.4">
      <c r="A31" s="22" t="s">
        <v>3</v>
      </c>
      <c r="B31" s="198" t="s">
        <v>19</v>
      </c>
      <c r="C31" s="199"/>
      <c r="D31" s="199"/>
      <c r="E31" s="200"/>
      <c r="F31" s="26"/>
      <c r="H31" s="22" t="s">
        <v>3</v>
      </c>
      <c r="I31" s="198" t="s">
        <v>19</v>
      </c>
      <c r="J31" s="199"/>
      <c r="K31" s="199"/>
      <c r="L31" s="200"/>
      <c r="M31" s="26"/>
    </row>
    <row r="32" spans="1:13" ht="6" customHeight="1" x14ac:dyDescent="0.4">
      <c r="A32" s="28"/>
      <c r="B32" s="27"/>
      <c r="C32" s="20"/>
      <c r="D32" s="27"/>
      <c r="E32" s="27"/>
      <c r="F32" s="27"/>
      <c r="G32" s="110"/>
      <c r="H32" s="28"/>
      <c r="I32" s="27"/>
      <c r="J32" s="20"/>
      <c r="K32" s="27"/>
      <c r="L32" s="27"/>
      <c r="M32" s="27"/>
    </row>
    <row r="33" spans="1:13" ht="25" customHeight="1" x14ac:dyDescent="0.4">
      <c r="A33" s="22" t="s">
        <v>27</v>
      </c>
      <c r="B33" s="23"/>
      <c r="C33" s="23" t="s">
        <v>28</v>
      </c>
      <c r="D33" s="24"/>
      <c r="E33" s="25" t="s">
        <v>9</v>
      </c>
      <c r="F33" s="26">
        <f>+D33*B33</f>
        <v>0</v>
      </c>
      <c r="G33" s="110"/>
      <c r="H33" s="22" t="s">
        <v>27</v>
      </c>
      <c r="I33" s="23"/>
      <c r="J33" s="23" t="s">
        <v>28</v>
      </c>
      <c r="K33" s="24"/>
      <c r="L33" s="25" t="s">
        <v>9</v>
      </c>
      <c r="M33" s="26">
        <f>+K33*I33</f>
        <v>0</v>
      </c>
    </row>
    <row r="34" spans="1:13" ht="25" customHeight="1" x14ac:dyDescent="0.4">
      <c r="A34" s="22" t="s">
        <v>24</v>
      </c>
      <c r="B34" s="23"/>
      <c r="C34" s="23" t="s">
        <v>0</v>
      </c>
      <c r="D34" s="24"/>
      <c r="E34" s="25" t="s">
        <v>7</v>
      </c>
      <c r="F34" s="26">
        <f>+D34*B34</f>
        <v>0</v>
      </c>
      <c r="G34" s="110"/>
      <c r="H34" s="22" t="s">
        <v>24</v>
      </c>
      <c r="I34" s="23"/>
      <c r="J34" s="23" t="s">
        <v>0</v>
      </c>
      <c r="K34" s="24"/>
      <c r="L34" s="25" t="s">
        <v>7</v>
      </c>
      <c r="M34" s="26">
        <f>+K34*I34</f>
        <v>0</v>
      </c>
    </row>
    <row r="35" spans="1:13" ht="8.25" customHeight="1" x14ac:dyDescent="0.4">
      <c r="A35" s="28"/>
      <c r="B35" s="27"/>
      <c r="C35" s="20"/>
      <c r="D35" s="27"/>
      <c r="E35" s="27"/>
      <c r="F35" s="27"/>
      <c r="H35" s="28"/>
      <c r="I35" s="27"/>
      <c r="J35" s="20"/>
      <c r="K35" s="27"/>
      <c r="L35" s="27"/>
      <c r="M35" s="27"/>
    </row>
    <row r="36" spans="1:13" ht="25" customHeight="1" x14ac:dyDescent="0.4">
      <c r="A36" s="22" t="s">
        <v>4</v>
      </c>
      <c r="B36" s="23"/>
      <c r="C36" s="23" t="s">
        <v>0</v>
      </c>
      <c r="D36" s="24"/>
      <c r="E36" s="25" t="s">
        <v>10</v>
      </c>
      <c r="F36" s="26">
        <f>+D36*B36</f>
        <v>0</v>
      </c>
      <c r="G36" s="112"/>
      <c r="H36" s="22" t="s">
        <v>4</v>
      </c>
      <c r="I36" s="23"/>
      <c r="J36" s="23" t="s">
        <v>0</v>
      </c>
      <c r="K36" s="24"/>
      <c r="L36" s="25" t="s">
        <v>10</v>
      </c>
      <c r="M36" s="26">
        <f>+K36*I36</f>
        <v>0</v>
      </c>
    </row>
    <row r="37" spans="1:13" ht="6" customHeight="1" x14ac:dyDescent="0.4">
      <c r="A37" s="28"/>
      <c r="B37" s="27"/>
      <c r="C37" s="20"/>
      <c r="D37" s="27"/>
      <c r="E37" s="27"/>
      <c r="F37" s="27"/>
      <c r="H37" s="28"/>
      <c r="I37" s="27"/>
      <c r="J37" s="20"/>
      <c r="K37" s="27"/>
      <c r="L37" s="27"/>
      <c r="M37" s="27"/>
    </row>
    <row r="38" spans="1:13" ht="25" customHeight="1" x14ac:dyDescent="0.4">
      <c r="A38" s="22" t="s">
        <v>5</v>
      </c>
      <c r="B38" s="23"/>
      <c r="C38" s="23" t="s">
        <v>0</v>
      </c>
      <c r="D38" s="24"/>
      <c r="E38" s="25" t="s">
        <v>11</v>
      </c>
      <c r="F38" s="26">
        <f>+D38*B38</f>
        <v>0</v>
      </c>
      <c r="H38" s="22" t="s">
        <v>5</v>
      </c>
      <c r="I38" s="23"/>
      <c r="J38" s="23" t="s">
        <v>0</v>
      </c>
      <c r="K38" s="24"/>
      <c r="L38" s="25" t="s">
        <v>11</v>
      </c>
      <c r="M38" s="26">
        <f>+K38*I38</f>
        <v>0</v>
      </c>
    </row>
    <row r="39" spans="1:13" ht="6" customHeight="1" x14ac:dyDescent="0.4">
      <c r="A39" s="31"/>
      <c r="B39" s="27"/>
      <c r="C39" s="20"/>
      <c r="D39" s="27"/>
      <c r="E39" s="27"/>
      <c r="F39" s="27"/>
      <c r="G39" s="98"/>
      <c r="H39" s="31"/>
      <c r="I39" s="27"/>
      <c r="J39" s="20"/>
      <c r="K39" s="27"/>
      <c r="L39" s="27"/>
      <c r="M39" s="27"/>
    </row>
    <row r="40" spans="1:13" ht="39" customHeight="1" x14ac:dyDescent="0.4">
      <c r="B40" s="227" t="s">
        <v>223</v>
      </c>
      <c r="C40" s="228"/>
      <c r="D40" s="228"/>
      <c r="E40" s="229"/>
      <c r="F40" s="8">
        <v>110</v>
      </c>
      <c r="G40" s="110"/>
      <c r="I40" s="227" t="s">
        <v>223</v>
      </c>
      <c r="J40" s="228"/>
      <c r="K40" s="228"/>
      <c r="L40" s="229"/>
      <c r="M40" s="8">
        <v>120</v>
      </c>
    </row>
    <row r="41" spans="1:13" ht="8.25" customHeight="1" x14ac:dyDescent="0.4">
      <c r="B41" s="18"/>
      <c r="C41" s="20"/>
    </row>
    <row r="42" spans="1:13" ht="31.4" customHeight="1" x14ac:dyDescent="0.4">
      <c r="B42" s="198" t="s">
        <v>229</v>
      </c>
      <c r="C42" s="199"/>
      <c r="D42" s="199"/>
      <c r="E42" s="200"/>
      <c r="F42" s="30">
        <f>SUM(F28:F39)</f>
        <v>0</v>
      </c>
      <c r="I42" s="198" t="s">
        <v>229</v>
      </c>
      <c r="J42" s="199"/>
      <c r="K42" s="199"/>
      <c r="L42" s="200"/>
      <c r="M42" s="30">
        <f>SUM(M28:M39)</f>
        <v>0</v>
      </c>
    </row>
    <row r="43" spans="1:13" ht="29.5" customHeight="1" x14ac:dyDescent="0.4"/>
    <row r="44" spans="1:13" ht="21.65" customHeight="1" x14ac:dyDescent="0.4"/>
    <row r="45" spans="1:13" ht="67.5" customHeight="1" x14ac:dyDescent="0.4">
      <c r="I45" s="194" t="s">
        <v>273</v>
      </c>
      <c r="J45" s="194"/>
      <c r="K45" s="194"/>
      <c r="L45" s="194"/>
      <c r="M45" s="10">
        <f>F17+M17+F40+M40</f>
        <v>1250</v>
      </c>
    </row>
    <row r="47" spans="1:13" ht="54.65" customHeight="1" x14ac:dyDescent="0.4">
      <c r="I47" s="224" t="s">
        <v>274</v>
      </c>
      <c r="J47" s="224"/>
      <c r="K47" s="224"/>
      <c r="L47" s="224"/>
      <c r="M47" s="121">
        <f>SUM(F18,F42,M18,M42)</f>
        <v>0</v>
      </c>
    </row>
  </sheetData>
  <sheetProtection algorithmName="SHA-512" hashValue="etOaOFatEPPa5PZ/fa7dYqUnHIXX9NfJYa+QpGfQ3ZXKsWbWJIabmkxwmtRFSeooj+fc9WpA2zHIK4rKMXoa3A==" saltValue="ljJtCaj9CfrY17A+ygwPvw==" spinCount="100000" sheet="1" objects="1" scenarios="1" selectLockedCells="1"/>
  <mergeCells count="23">
    <mergeCell ref="I42:L42"/>
    <mergeCell ref="B42:E42"/>
    <mergeCell ref="C27:E27"/>
    <mergeCell ref="B31:E31"/>
    <mergeCell ref="H27:I27"/>
    <mergeCell ref="J27:L27"/>
    <mergeCell ref="I31:L31"/>
    <mergeCell ref="I45:L45"/>
    <mergeCell ref="I47:L47"/>
    <mergeCell ref="A1:M1"/>
    <mergeCell ref="B17:E17"/>
    <mergeCell ref="I17:L17"/>
    <mergeCell ref="B40:E40"/>
    <mergeCell ref="I40:L40"/>
    <mergeCell ref="H10:I10"/>
    <mergeCell ref="J10:L10"/>
    <mergeCell ref="I13:L13"/>
    <mergeCell ref="B13:E13"/>
    <mergeCell ref="A10:B10"/>
    <mergeCell ref="C10:E10"/>
    <mergeCell ref="A27:B27"/>
    <mergeCell ref="B18:E18"/>
    <mergeCell ref="I18:L18"/>
  </mergeCells>
  <pageMargins left="0.51181102362204722" right="0.51181102362204722" top="0.55118110236220474" bottom="0.55118110236220474" header="0.31496062992125984" footer="0.11811023622047245"/>
  <pageSetup paperSize="9" scale="80" orientation="landscape" r:id="rId1"/>
  <rowBreaks count="1" manualBreakCount="1">
    <brk id="1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E4A3-C6C2-4ED3-AF54-FED8B9E6D13B}">
  <dimension ref="B1:F14"/>
  <sheetViews>
    <sheetView workbookViewId="0">
      <selection activeCell="D6" sqref="D6"/>
    </sheetView>
  </sheetViews>
  <sheetFormatPr baseColWidth="10" defaultColWidth="10.81640625" defaultRowHeight="18.5" x14ac:dyDescent="0.35"/>
  <cols>
    <col min="1" max="1" width="10.81640625" style="2"/>
    <col min="2" max="2" width="44.54296875" style="2" customWidth="1"/>
    <col min="3" max="3" width="29.81640625" style="2" customWidth="1"/>
    <col min="4" max="4" width="26.81640625" style="2" customWidth="1"/>
    <col min="5" max="6" width="0" style="2" hidden="1" customWidth="1"/>
    <col min="7" max="16384" width="10.81640625" style="2"/>
  </cols>
  <sheetData>
    <row r="1" spans="2:6" ht="39.75" customHeight="1" x14ac:dyDescent="0.35">
      <c r="B1" s="230" t="s">
        <v>253</v>
      </c>
      <c r="C1" s="231"/>
      <c r="D1" s="231"/>
    </row>
    <row r="3" spans="2:6" ht="40" customHeight="1" x14ac:dyDescent="0.35">
      <c r="B3" s="5" t="s">
        <v>219</v>
      </c>
      <c r="C3" s="12" t="s">
        <v>275</v>
      </c>
      <c r="D3" s="3" t="s">
        <v>276</v>
      </c>
    </row>
    <row r="4" spans="2:6" ht="35.25" customHeight="1" x14ac:dyDescent="0.35">
      <c r="B4" s="6" t="s">
        <v>212</v>
      </c>
      <c r="C4" s="13">
        <f>'PASES FERIAS LICITACIÓN'!W112</f>
        <v>4750</v>
      </c>
      <c r="D4" s="4">
        <f>'PASES FERIAS LICITACIÓN'!W113</f>
        <v>0</v>
      </c>
    </row>
    <row r="5" spans="2:6" ht="35.25" customHeight="1" x14ac:dyDescent="0.35">
      <c r="B5" s="6" t="s">
        <v>213</v>
      </c>
      <c r="C5" s="13">
        <f>'TALONARIOS IMPRESOS LICITACIÓN'!N109</f>
        <v>13050</v>
      </c>
      <c r="D5" s="4">
        <f>'TALONARIOS IMPRESOS LICITACIÓN'!N110</f>
        <v>0</v>
      </c>
    </row>
    <row r="6" spans="2:6" ht="35.25" customHeight="1" x14ac:dyDescent="0.35">
      <c r="B6" s="6" t="s">
        <v>214</v>
      </c>
      <c r="C6" s="13">
        <f>'TARJETAS VISITA IMP.LICITACIÓN'!I20</f>
        <v>7960</v>
      </c>
      <c r="D6" s="4">
        <f>'TARJETAS VISITA IMP.LICITACIÓN'!K20</f>
        <v>0</v>
      </c>
    </row>
    <row r="7" spans="2:6" ht="35.25" customHeight="1" x14ac:dyDescent="0.35">
      <c r="B7" s="6" t="s">
        <v>215</v>
      </c>
      <c r="C7" s="13">
        <f>'LIBRO Y MEMORIA ARCO LICITACIÓN'!G61</f>
        <v>3075</v>
      </c>
      <c r="D7" s="4">
        <f>'LIBRO Y MEMORIA ARCO LICITACIÓN'!G62</f>
        <v>0</v>
      </c>
    </row>
    <row r="8" spans="2:6" ht="35.25" customHeight="1" x14ac:dyDescent="0.35">
      <c r="B8" s="6" t="s">
        <v>216</v>
      </c>
      <c r="C8" s="13">
        <f>'ELEMENTOS PERSONALIZ.LICITACIÓN'!O35</f>
        <v>6730</v>
      </c>
      <c r="D8" s="4">
        <f>'ELEMENTOS PERSONALIZ.LICITACIÓN'!O37</f>
        <v>0</v>
      </c>
    </row>
    <row r="9" spans="2:6" ht="35.25" customHeight="1" x14ac:dyDescent="0.35">
      <c r="B9" s="6" t="s">
        <v>199</v>
      </c>
      <c r="C9" s="13">
        <f>'FOLLETOS DIPTICOS LICITACIÓN'!AL37</f>
        <v>3690</v>
      </c>
      <c r="D9" s="4">
        <f>'FOLLETOS DIPTICOS LICITACIÓN'!AL39</f>
        <v>0</v>
      </c>
    </row>
    <row r="10" spans="2:6" ht="35.25" customHeight="1" x14ac:dyDescent="0.35">
      <c r="B10" s="6" t="s">
        <v>217</v>
      </c>
      <c r="C10" s="13">
        <f>'TARJETAS POSTALES VALORADO '!AD16</f>
        <v>1990</v>
      </c>
      <c r="D10" s="4" cm="1">
        <f t="array" ref="D10:F10">'TARJETAS POSTALES VALORADO '!AD18:AF18</f>
        <v>0</v>
      </c>
      <c r="E10" s="2">
        <v>0</v>
      </c>
      <c r="F10" s="2">
        <v>0</v>
      </c>
    </row>
    <row r="11" spans="2:6" ht="35.25" customHeight="1" x14ac:dyDescent="0.35">
      <c r="B11" s="6" t="s">
        <v>218</v>
      </c>
      <c r="C11" s="13">
        <f>'RESTO MATERIALES VALORADOS'!M45</f>
        <v>1250</v>
      </c>
      <c r="D11" s="4">
        <f>'RESTO MATERIALES VALORADOS'!M47</f>
        <v>0</v>
      </c>
    </row>
    <row r="12" spans="2:6" ht="10.5" customHeight="1" x14ac:dyDescent="0.35">
      <c r="B12" s="7"/>
      <c r="C12" s="7"/>
    </row>
    <row r="13" spans="2:6" ht="40" customHeight="1" x14ac:dyDescent="0.35">
      <c r="B13" s="14" t="s">
        <v>285</v>
      </c>
      <c r="C13" s="17">
        <f>SUM(C4:C11)</f>
        <v>42495</v>
      </c>
      <c r="D13" s="15"/>
    </row>
    <row r="14" spans="2:6" ht="43.4" customHeight="1" x14ac:dyDescent="0.35">
      <c r="B14" s="14" t="s">
        <v>286</v>
      </c>
      <c r="D14" s="16">
        <f>SUM(D4:D11)</f>
        <v>0</v>
      </c>
    </row>
  </sheetData>
  <sheetProtection algorithmName="SHA-512" hashValue="CjR6HRhkjw+5g/VxqzqWIJqgaU6euyJ1pY28EoF9Qz7XemvF9fP939sFlwYS0//kn/WJY6Unnt4XsWl0PKEtjw==" saltValue="Z7DCU1A/z6IIO/7BAsXxSw==" spinCount="100000" sheet="1" objects="1" scenarios="1" selectLockedCells="1"/>
  <mergeCells count="1">
    <mergeCell ref="B1:D1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3</vt:i4>
      </vt:variant>
    </vt:vector>
  </HeadingPairs>
  <TitlesOfParts>
    <vt:vector size="12" baseType="lpstr">
      <vt:lpstr>PASES FERIAS LICITACIÓN</vt:lpstr>
      <vt:lpstr>TALONARIOS IMPRESOS LICITACIÓN</vt:lpstr>
      <vt:lpstr>TARJETAS VISITA IMP.LICITACIÓN</vt:lpstr>
      <vt:lpstr>LIBRO Y MEMORIA ARCO LICITACIÓN</vt:lpstr>
      <vt:lpstr>ELEMENTOS PERSONALIZ.LICITACIÓN</vt:lpstr>
      <vt:lpstr>FOLLETOS DIPTICOS LICITACIÓN</vt:lpstr>
      <vt:lpstr>TARJETAS POSTALES VALORADO </vt:lpstr>
      <vt:lpstr>RESTO MATERIALES VALORADOS</vt:lpstr>
      <vt:lpstr>RESUMEN TARIFAS</vt:lpstr>
      <vt:lpstr>'LIBRO Y MEMORIA ARCO LICITACIÓN'!Área_de_impresión</vt:lpstr>
      <vt:lpstr>'PASES FERIAS LICITACIÓN'!Área_de_impresión</vt:lpstr>
      <vt:lpstr>'TALONARIOS IMPRESOS LICITACIÓN'!Área_de_impresión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Jiménez</dc:creator>
  <cp:lastModifiedBy>Fabián Jiménez</cp:lastModifiedBy>
  <cp:lastPrinted>2023-06-26T12:41:38Z</cp:lastPrinted>
  <dcterms:created xsi:type="dcterms:W3CDTF">2023-06-07T12:59:07Z</dcterms:created>
  <dcterms:modified xsi:type="dcterms:W3CDTF">2025-07-08T11:07:35Z</dcterms:modified>
</cp:coreProperties>
</file>