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80610A8E-5010-04F8-B4C4-4C4527662162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Y:\2025\25-140 Outsourcing de Compras F1\3 Pliego y calendario\"/>
    </mc:Choice>
  </mc:AlternateContent>
  <xr:revisionPtr revIDLastSave="0" documentId="13_ncr:1_{C0C5EB09-543C-4BAC-BAAB-417EF7DD952A}" xr6:coauthVersionLast="47" xr6:coauthVersionMax="47" xr10:uidLastSave="{00000000-0000-0000-0000-000000000000}"/>
  <bookViews>
    <workbookView xWindow="-108" yWindow="-108" windowWidth="23256" windowHeight="12456" xr2:uid="{A8AC2432-F49F-4588-85C4-2A2D46A31A1E}"/>
  </bookViews>
  <sheets>
    <sheet name="Concursos Lote 1" sheetId="13" r:id="rId1"/>
    <sheet name="Concursos Lote 2" sheetId="14" r:id="rId2"/>
    <sheet name="Despleg." sheetId="2" state="hidden" r:id="rId3"/>
    <sheet name="Festivos" sheetId="5" state="hidden" r:id="rId4"/>
    <sheet name="FORMULAS" sheetId="4" state="hidden" r:id="rId5"/>
  </sheets>
  <externalReferences>
    <externalReference r:id="rId6"/>
  </externalReferences>
  <definedNames>
    <definedName name="_xlnm._FilterDatabase" localSheetId="0" hidden="1">'Concursos Lote 1'!$A$3:$F$32</definedName>
    <definedName name="_xlnm._FilterDatabase" localSheetId="1" hidden="1">'Concursos Lote 2'!$A$3:$F$38</definedName>
    <definedName name="_xlnm._FilterDatabase" localSheetId="2" hidden="1">Despleg.!$A$1:$Q$9455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4" l="1"/>
  <c r="C33" i="14"/>
  <c r="D32" i="14"/>
  <c r="D31" i="14"/>
  <c r="D30" i="14"/>
  <c r="D29" i="14"/>
  <c r="D28" i="14"/>
  <c r="D27" i="14"/>
  <c r="C26" i="14"/>
  <c r="D25" i="14"/>
  <c r="D24" i="14"/>
  <c r="D23" i="14"/>
  <c r="D22" i="14"/>
  <c r="D21" i="14"/>
  <c r="D20" i="14"/>
  <c r="D19" i="14"/>
  <c r="E18" i="14"/>
  <c r="C17" i="14"/>
  <c r="D16" i="14"/>
  <c r="C15" i="14"/>
  <c r="C14" i="14"/>
  <c r="D13" i="14"/>
  <c r="C12" i="14"/>
  <c r="D11" i="14"/>
  <c r="C10" i="14"/>
  <c r="D9" i="14"/>
  <c r="D8" i="14"/>
  <c r="D7" i="14"/>
  <c r="D6" i="14"/>
  <c r="D5" i="14"/>
  <c r="C4" i="14"/>
  <c r="F36" i="13"/>
  <c r="C36" i="13"/>
  <c r="C35" i="13"/>
  <c r="C34" i="13"/>
  <c r="C33" i="13"/>
  <c r="C32" i="13"/>
  <c r="C31" i="13"/>
  <c r="C30" i="13"/>
  <c r="D29" i="13"/>
  <c r="C28" i="13"/>
  <c r="C27" i="13"/>
  <c r="C26" i="13"/>
  <c r="C25" i="13"/>
  <c r="D24" i="13"/>
  <c r="D23" i="13"/>
  <c r="D22" i="13"/>
  <c r="D21" i="13"/>
  <c r="D20" i="13"/>
  <c r="D19" i="13"/>
  <c r="D18" i="13"/>
  <c r="D17" i="13"/>
  <c r="C16" i="13"/>
  <c r="D15" i="13"/>
  <c r="C14" i="13"/>
  <c r="C13" i="13"/>
  <c r="C12" i="13"/>
  <c r="C11" i="13"/>
  <c r="C10" i="13"/>
  <c r="C9" i="13"/>
  <c r="C8" i="13"/>
  <c r="C7" i="13"/>
  <c r="C6" i="13"/>
  <c r="C5" i="13"/>
  <c r="C4" i="13"/>
  <c r="K29" i="5" l="1"/>
  <c r="M26" i="5"/>
  <c r="M25" i="5"/>
  <c r="M24" i="5"/>
  <c r="M23" i="5"/>
  <c r="M22" i="5"/>
  <c r="M21" i="5"/>
  <c r="M20" i="5"/>
  <c r="L20" i="5"/>
  <c r="L21" i="5"/>
  <c r="L22" i="5"/>
  <c r="L23" i="5"/>
  <c r="L24" i="5"/>
  <c r="L25" i="5"/>
  <c r="L26" i="5"/>
  <c r="M19" i="5"/>
  <c r="L19" i="5"/>
  <c r="P22" i="5"/>
  <c r="K15" i="2" l="1"/>
  <c r="L10" i="2"/>
  <c r="L11" i="2" s="1"/>
  <c r="L15" i="2" s="1"/>
  <c r="L9" i="2"/>
  <c r="L8" i="2"/>
  <c r="L7" i="2"/>
  <c r="L6" i="2"/>
  <c r="L5" i="2"/>
  <c r="L4" i="2"/>
</calcChain>
</file>

<file path=xl/sharedStrings.xml><?xml version="1.0" encoding="utf-8"?>
<sst xmlns="http://schemas.openxmlformats.org/spreadsheetml/2006/main" count="557" uniqueCount="404">
  <si>
    <t>A cumplimentar por Compras</t>
  </si>
  <si>
    <t>A cumplimentar por ambos (actualización y seguimiento)</t>
  </si>
  <si>
    <t>Campos automáticos</t>
  </si>
  <si>
    <t>OBJETO (*)</t>
  </si>
  <si>
    <t>FECHA INICIO (*)</t>
  </si>
  <si>
    <t>DÍAS (*)</t>
  </si>
  <si>
    <t>FECHA LÍMITE INICIO CONTRATO (*)</t>
  </si>
  <si>
    <t>IMPORTE ESTIMADO (*)</t>
  </si>
  <si>
    <t>CRITICIDAD</t>
  </si>
  <si>
    <t>DESVIACIONES</t>
  </si>
  <si>
    <t>MEDIA OPERATIONS. Ejecución de instalaciones y atención permanente a los medios. Incluye gestión del centro de acreditaciones (MAC), del media center, del TV pen, de la sal de prensa de la FIA y una atención permanente a los medios acorada con los promotores.</t>
  </si>
  <si>
    <t xml:space="preserve">Dirección de la F1 </t>
  </si>
  <si>
    <t>Luis García Abad</t>
  </si>
  <si>
    <t>Nira Juanco</t>
  </si>
  <si>
    <t>Macarena</t>
  </si>
  <si>
    <t>Exp. Servicio</t>
  </si>
  <si>
    <t>OPEX</t>
  </si>
  <si>
    <t>VIP SERVICES &amp; F1 PROTOCOLS. Incluye planificación y ejecución de servicios para asistentes VIP. Gestión de asuntos de protocolo de la FIA y F1 para el promotor (himno, parrillo y podio incluido). Actuar como enlace estratégico entre IFEMA, los equipos de F1 y las partes interesadas para mejorar la experiencia de los invitados VIP.</t>
  </si>
  <si>
    <t>AGENCIA DE COMUNICACIÓN Y PR. Agencia comunicación que nos ayude a promocionar los contenidos del GP de España de F1, teniendo en cuenta su alncance y repercusión internación. Debe incluir labores de PR y de elaboración de notas de prensa durante el GP. Debe inluir también gestión de posibles crisis.</t>
  </si>
  <si>
    <t>Exp. Suministro</t>
  </si>
  <si>
    <t xml:space="preserve">F1 TV. Contratar el servicio que ofrece F1 de poder disponer de su programa de televisión que ameniza los previos y los post de las carreras. </t>
  </si>
  <si>
    <t>Fotógrafos propios que nos den cobertura todo el año, con un refuerzo importante la semana de GP</t>
  </si>
  <si>
    <t xml:space="preserve">AGENCIA DE PRESS CLIPPING. Agencia que nos haga resumen diario de todo lo que se publica respecto al GP de España de F1 y MADRING teniendo especialmente en cuenta la parte de cobertura internacional, que debe ser potente. </t>
  </si>
  <si>
    <t>Fabián</t>
  </si>
  <si>
    <t>Dirección de Tecnologías de la Información</t>
  </si>
  <si>
    <t>Rubén Rodríguez</t>
  </si>
  <si>
    <t>Amy</t>
  </si>
  <si>
    <t>NO</t>
  </si>
  <si>
    <t>Alta</t>
  </si>
  <si>
    <t>NOC OPERACIONES (CENTRO DE CONTROL DE SERVICIOS DE RED)</t>
  </si>
  <si>
    <t>SUMINISTRO EQUIPAMIENTO INFORMÁTICO (alquiler): salas de prensa, organización … básicos</t>
  </si>
  <si>
    <t>CONTROLADORA WIFI (nos la quedamos para explotación en el recinto - parte Valdebebas)</t>
  </si>
  <si>
    <t>CAPEX</t>
  </si>
  <si>
    <t>CAPEX + OPEX</t>
  </si>
  <si>
    <t>Marcelo López</t>
  </si>
  <si>
    <t xml:space="preserve">Vigilancia ambiental </t>
  </si>
  <si>
    <t>Dirección de Calidad, Sostenibilidad y Compliance</t>
  </si>
  <si>
    <t>Santiago Quiroga</t>
  </si>
  <si>
    <t>Joana Gutiérrez</t>
  </si>
  <si>
    <t>Beatriz</t>
  </si>
  <si>
    <t>Monitorización ruido, vibraciones, calidad de aire e isla de calor</t>
  </si>
  <si>
    <t>Modificado</t>
  </si>
  <si>
    <t>Gestión HV100 Biocombustible F1 próximas ediciones</t>
  </si>
  <si>
    <t>Dirección Técnica</t>
  </si>
  <si>
    <t>Javier Martín</t>
  </si>
  <si>
    <t>SÍ</t>
  </si>
  <si>
    <t>Indira</t>
  </si>
  <si>
    <t>Exp. Obra</t>
  </si>
  <si>
    <t>Adriana</t>
  </si>
  <si>
    <t>Exp. Suministro + Servicio</t>
  </si>
  <si>
    <t>Modernización escaleras mecánicas N1_3 Y N2_4</t>
  </si>
  <si>
    <t>Luis Rubia</t>
  </si>
  <si>
    <t>Dirección de Seguridad y Autoprotección</t>
  </si>
  <si>
    <t>Miguel Iruela</t>
  </si>
  <si>
    <t>Rafael Hernández</t>
  </si>
  <si>
    <t>Dulce</t>
  </si>
  <si>
    <t>Helicóptero medicalizado</t>
  </si>
  <si>
    <t>Control Accesos</t>
  </si>
  <si>
    <t>Lector Aforos</t>
  </si>
  <si>
    <t>Autobuses lanzaderas</t>
  </si>
  <si>
    <t>Extintores varios</t>
  </si>
  <si>
    <t>Gestión Aparcamientos</t>
  </si>
  <si>
    <t>Dirección de Producción de Eventos</t>
  </si>
  <si>
    <t>Angel Ballesteros</t>
  </si>
  <si>
    <t>Roberto Antón</t>
  </si>
  <si>
    <t>Enrique</t>
  </si>
  <si>
    <t>Alquiler de baños portátiles</t>
  </si>
  <si>
    <t>Decoración de zona de paddock</t>
  </si>
  <si>
    <t>Alquiler de mobiliario</t>
  </si>
  <si>
    <t>Alquiler equipamiento (grúas, manitous)</t>
  </si>
  <si>
    <t>Adquisición césped artificial</t>
  </si>
  <si>
    <t>Plan de movilidad, multitudes y accesibilidad</t>
  </si>
  <si>
    <t>Servicio de empresas de trabajo temporal</t>
  </si>
  <si>
    <t>Dirección de Personas</t>
  </si>
  <si>
    <t>María Sánchez</t>
  </si>
  <si>
    <t>Servicio de personal auxiliar</t>
  </si>
  <si>
    <t>OPEX / CAPEX</t>
  </si>
  <si>
    <t>SOURCING PROCESS</t>
  </si>
  <si>
    <t>CENTRO GESTOR</t>
  </si>
  <si>
    <t xml:space="preserve">RESPONSABLE DEL CONTRATO </t>
  </si>
  <si>
    <t>TIPO</t>
  </si>
  <si>
    <t>ÓRGANO DE CONTRATACIÓN</t>
  </si>
  <si>
    <t>TÉCNICO CATEGORÍA DE COMPRAS</t>
  </si>
  <si>
    <t>ESTADO ACCIÓN CONTRATACIÓN</t>
  </si>
  <si>
    <t>PESO PONDERADO DE C/ESTADO</t>
  </si>
  <si>
    <t>ACUMULADO DEL PESO PONDERADO</t>
  </si>
  <si>
    <t>MOTIVO DE LAS DESVIACIONES</t>
  </si>
  <si>
    <t>Dirección de Análisis de Estrategia</t>
  </si>
  <si>
    <t>Daniel Martinez</t>
  </si>
  <si>
    <t>Vicepresidente Ejecutivo</t>
  </si>
  <si>
    <t>V</t>
  </si>
  <si>
    <t>V.-Vacaciones / Período de Formación</t>
  </si>
  <si>
    <t>SI</t>
  </si>
  <si>
    <t xml:space="preserve">Priorizar respecto a otro Exp. </t>
  </si>
  <si>
    <t>Dirección De Asesoría Jurídica</t>
  </si>
  <si>
    <t>Emilio Cremades</t>
  </si>
  <si>
    <t>Presidente Del Comité Ejecutivo</t>
  </si>
  <si>
    <t>Media</t>
  </si>
  <si>
    <t>0.-En Espera</t>
  </si>
  <si>
    <t>No incluido en la planificación inicial</t>
  </si>
  <si>
    <t>Dirección de Compras y Logística</t>
  </si>
  <si>
    <t xml:space="preserve">Alvaro Natal </t>
  </si>
  <si>
    <t>Comité Ejecutivo</t>
  </si>
  <si>
    <t>Baja</t>
  </si>
  <si>
    <t>SP</t>
  </si>
  <si>
    <t>SP.-Sourcing Process</t>
  </si>
  <si>
    <t>Retraso en la entrega del PPT</t>
  </si>
  <si>
    <t>Juan Saavedra</t>
  </si>
  <si>
    <t>Prórroga</t>
  </si>
  <si>
    <t>Jara</t>
  </si>
  <si>
    <t>CD</t>
  </si>
  <si>
    <t>CD.-Comité de Dirección</t>
  </si>
  <si>
    <t>Retraso en el informe de valoración subjetivo</t>
  </si>
  <si>
    <t>Javier Carracedo</t>
  </si>
  <si>
    <t>Andrea</t>
  </si>
  <si>
    <t>1.-Preparación PPT / Carta de Proyecto</t>
  </si>
  <si>
    <t>Retraso en el informe de valoración objetivo</t>
  </si>
  <si>
    <t>Dirección de Comunicación y Prensa</t>
  </si>
  <si>
    <t>José Chacín</t>
  </si>
  <si>
    <t>Contrato Menor</t>
  </si>
  <si>
    <t>2.-En Revisión Conjunta Gestor-Compras</t>
  </si>
  <si>
    <t>Retraso por informe de justificación de baja temeraria</t>
  </si>
  <si>
    <t>Dirección de Relaciones Institucionales</t>
  </si>
  <si>
    <t>Bárbara Hernández</t>
  </si>
  <si>
    <t>Elena</t>
  </si>
  <si>
    <t>3.-En Dir. Compras y Revisión CCC</t>
  </si>
  <si>
    <t>Sol. Pedido pendiente de elaboración y/o aprobación</t>
  </si>
  <si>
    <t>Dirección de Marketing y Estrategia Digital</t>
  </si>
  <si>
    <t>Jane Herráiz</t>
  </si>
  <si>
    <t>4.-Licitación</t>
  </si>
  <si>
    <t>Dirección de Patrocinios</t>
  </si>
  <si>
    <t>María Victoria Berroya</t>
  </si>
  <si>
    <t>5.-Mejor Oferta</t>
  </si>
  <si>
    <t>Dirección Madrid Turismo</t>
  </si>
  <si>
    <t>Josefina Manchado</t>
  </si>
  <si>
    <t>Claudia</t>
  </si>
  <si>
    <t>6.-Adjudicado</t>
  </si>
  <si>
    <t>Dirección Económica - Financiera</t>
  </si>
  <si>
    <t>Francisco Monge</t>
  </si>
  <si>
    <t>Leticia</t>
  </si>
  <si>
    <t>7.-Desierto</t>
  </si>
  <si>
    <t>Dirección de Control De Gestión</t>
  </si>
  <si>
    <t>Ignacio Gómez</t>
  </si>
  <si>
    <t>Ignacio</t>
  </si>
  <si>
    <t>8.-Cancelado</t>
  </si>
  <si>
    <t>Fabián Jiménez</t>
  </si>
  <si>
    <t>Elena - Outsourcing</t>
  </si>
  <si>
    <t>Enrique Hernández</t>
  </si>
  <si>
    <t>Rosa</t>
  </si>
  <si>
    <t>Dulce Pardillo</t>
  </si>
  <si>
    <t>Dirección de Planificación y Control</t>
  </si>
  <si>
    <t>Eva García</t>
  </si>
  <si>
    <t>Dirección de Desarrollo de Negocio e Innovación</t>
  </si>
  <si>
    <t>David Montoro</t>
  </si>
  <si>
    <t>Dirección de Expansión Internacional</t>
  </si>
  <si>
    <t>Dirección de Servicios y Experiencia de Cliente</t>
  </si>
  <si>
    <t>Maika Rodriguez</t>
  </si>
  <si>
    <t>Dirección de Convenciones</t>
  </si>
  <si>
    <t>Dirección de Ferias de Público y Eventos de Ocio</t>
  </si>
  <si>
    <t>Raúl Díez</t>
  </si>
  <si>
    <t xml:space="preserve">Grupo Ferial 1 </t>
  </si>
  <si>
    <t xml:space="preserve">Pedro Rosillo </t>
  </si>
  <si>
    <t>Grupo Ferial 2</t>
  </si>
  <si>
    <t>Nuria de Miguel</t>
  </si>
  <si>
    <t>Grupo Ferial 3</t>
  </si>
  <si>
    <t>Miguel A. Cerezo</t>
  </si>
  <si>
    <t>Grupo Ferial 5</t>
  </si>
  <si>
    <t>Juan Manuel Sánchez</t>
  </si>
  <si>
    <t>Grupo Ferial 8</t>
  </si>
  <si>
    <t>Juan Ruiz</t>
  </si>
  <si>
    <t>Grupo Ferial 9</t>
  </si>
  <si>
    <t>Lola Martín</t>
  </si>
  <si>
    <t>Grupo Ferial 10</t>
  </si>
  <si>
    <t>Mariví Abad</t>
  </si>
  <si>
    <t>Grupo Ferial 12</t>
  </si>
  <si>
    <t>Victoria Perezagua</t>
  </si>
  <si>
    <t>María Aranguren</t>
  </si>
  <si>
    <t>Javier Bagüés</t>
  </si>
  <si>
    <t>José Antonio Navarro</t>
  </si>
  <si>
    <t>José Luis Vásquez</t>
  </si>
  <si>
    <t>Javier de la Rosa</t>
  </si>
  <si>
    <t>Eusebio Sierra</t>
  </si>
  <si>
    <t>Indira Fermín</t>
  </si>
  <si>
    <t>Silvia Merino</t>
  </si>
  <si>
    <t>Francisco Lozano</t>
  </si>
  <si>
    <t>Carlos Jiménez</t>
  </si>
  <si>
    <t>Roger de Pablo</t>
  </si>
  <si>
    <t>Sonia Sanz</t>
  </si>
  <si>
    <t>Luis Chumbo</t>
  </si>
  <si>
    <t>Samuel Marcos</t>
  </si>
  <si>
    <t>Silvia Muñoz</t>
  </si>
  <si>
    <t>Nuria Mayo</t>
  </si>
  <si>
    <t>Mauricio Barroso</t>
  </si>
  <si>
    <t>María José Pascual</t>
  </si>
  <si>
    <t>Jesús Gómez</t>
  </si>
  <si>
    <t>Antonio Espada</t>
  </si>
  <si>
    <t>Manuel Villamil</t>
  </si>
  <si>
    <t>Susana Jiménez</t>
  </si>
  <si>
    <t>Alvaro Herrero</t>
  </si>
  <si>
    <t>Antonio Hermana</t>
  </si>
  <si>
    <t>Eva Revilla</t>
  </si>
  <si>
    <t>David Fonseca</t>
  </si>
  <si>
    <t>Carlos Gallardo</t>
  </si>
  <si>
    <t>Santiago López</t>
  </si>
  <si>
    <t>Inés Martínez</t>
  </si>
  <si>
    <t>Juan Pablo Lagos</t>
  </si>
  <si>
    <t>Juan Luis Vizoso</t>
  </si>
  <si>
    <t>Sofia Alonso</t>
  </si>
  <si>
    <t>Alejandro Vivó</t>
  </si>
  <si>
    <t>Francisco Ardura</t>
  </si>
  <si>
    <t>José Ignacio Migueláñez</t>
  </si>
  <si>
    <t>Juan Manuel Uriarte</t>
  </si>
  <si>
    <t>Alejandro del Teso</t>
  </si>
  <si>
    <t>Sandra Rodríguez</t>
  </si>
  <si>
    <t>Rafael Díaz-Guerra</t>
  </si>
  <si>
    <t>Arancha Priede</t>
  </si>
  <si>
    <t>José Luis García</t>
  </si>
  <si>
    <t>Blanca Torres</t>
  </si>
  <si>
    <t xml:space="preserve">Lourdes Sierra </t>
  </si>
  <si>
    <t>José Antonio Manzanares</t>
  </si>
  <si>
    <t>Daira Villegas</t>
  </si>
  <si>
    <t>Charo Castaño</t>
  </si>
  <si>
    <t>Lola González</t>
  </si>
  <si>
    <t>Antonio Martín</t>
  </si>
  <si>
    <t>Leo Pizarroso</t>
  </si>
  <si>
    <t>Mercedes Ferrero</t>
  </si>
  <si>
    <t>Santiago Díez</t>
  </si>
  <si>
    <t>Jaime Martín</t>
  </si>
  <si>
    <t>Ana Sánchez-Terán</t>
  </si>
  <si>
    <t>Fernando Gómez</t>
  </si>
  <si>
    <t>Marcela Lupi</t>
  </si>
  <si>
    <t>Cristina Granado</t>
  </si>
  <si>
    <t>Alberto Sánchez</t>
  </si>
  <si>
    <t xml:space="preserve">Jose Manuel Castro </t>
  </si>
  <si>
    <t>Yolanda Martínez</t>
  </si>
  <si>
    <t>Belén Mann</t>
  </si>
  <si>
    <t>Blanca Vaquero</t>
  </si>
  <si>
    <t>Esther Jiménez</t>
  </si>
  <si>
    <t>Jesús Rincón</t>
  </si>
  <si>
    <t>Cristina Sarmiento</t>
  </si>
  <si>
    <t>Ana Carrazón</t>
  </si>
  <si>
    <t>Itziar Benguria</t>
  </si>
  <si>
    <t>Asier Labarga</t>
  </si>
  <si>
    <t>Arantza Zeberio</t>
  </si>
  <si>
    <t>Mercedes Monasterio</t>
  </si>
  <si>
    <t>Ana Rodríguez</t>
  </si>
  <si>
    <t>Ana Isabel López</t>
  </si>
  <si>
    <t>Isabel Alcántara</t>
  </si>
  <si>
    <t>Pilar Heredero</t>
  </si>
  <si>
    <t>Teresa Mérida</t>
  </si>
  <si>
    <t>Valentina Brambilla</t>
  </si>
  <si>
    <t>David Moneo</t>
  </si>
  <si>
    <t>Félix Pérez-Fajardo</t>
  </si>
  <si>
    <t>Javier Sanz de Andino</t>
  </si>
  <si>
    <t>María García de Tuñón</t>
  </si>
  <si>
    <t>Vicente Toldos</t>
  </si>
  <si>
    <t>Alberto Leal</t>
  </si>
  <si>
    <t>Beatriz Pérez-Frade</t>
  </si>
  <si>
    <t>Marta Ariste</t>
  </si>
  <si>
    <t>Yolanda Cruz</t>
  </si>
  <si>
    <t>María Valcarce</t>
  </si>
  <si>
    <t>Ainhoa de la Cruz</t>
  </si>
  <si>
    <t>Angela Lozano</t>
  </si>
  <si>
    <t>David Solar</t>
  </si>
  <si>
    <t>José Sánchez</t>
  </si>
  <si>
    <t>M. Cruz Martín</t>
  </si>
  <si>
    <t>Marta Hernández</t>
  </si>
  <si>
    <t>Julia González</t>
  </si>
  <si>
    <t>Juan José Estévez</t>
  </si>
  <si>
    <t>Mónica Sánchez</t>
  </si>
  <si>
    <t>Natalia García</t>
  </si>
  <si>
    <t>Silvia Bueno</t>
  </si>
  <si>
    <t>Maribel López</t>
  </si>
  <si>
    <t>Carmen Tasende</t>
  </si>
  <si>
    <t>María José Sánchez</t>
  </si>
  <si>
    <t>Ana de Quadros</t>
  </si>
  <si>
    <t>Natividad López</t>
  </si>
  <si>
    <t>Olga Berrendo</t>
  </si>
  <si>
    <t>Ruth García</t>
  </si>
  <si>
    <t>Estrella Valenciano</t>
  </si>
  <si>
    <t>María Ortiz</t>
  </si>
  <si>
    <t>Joaquim Hernández</t>
  </si>
  <si>
    <t>Carolina García</t>
  </si>
  <si>
    <t>Natalia Jiménez</t>
  </si>
  <si>
    <t>Paloma Espinosa</t>
  </si>
  <si>
    <t>Rahul Awatramani</t>
  </si>
  <si>
    <t>Listado de feriados y días no laborables</t>
  </si>
  <si>
    <t>Feriado</t>
  </si>
  <si>
    <t>Fecha</t>
  </si>
  <si>
    <t>Festivos Nacionales y Municipales</t>
  </si>
  <si>
    <t>Año Nuevo</t>
  </si>
  <si>
    <t>Epifanía del Señor</t>
  </si>
  <si>
    <t>Semana Santa</t>
  </si>
  <si>
    <t>Día del Trabajador</t>
  </si>
  <si>
    <t>LEYENDA COLORES TABLA PRINCIPAL</t>
  </si>
  <si>
    <t>Día de LD fijado por convenio</t>
  </si>
  <si>
    <t>Fiesta de la Comunidad de Madrid</t>
  </si>
  <si>
    <t>A cumplimentar por el centro gestor</t>
  </si>
  <si>
    <t>San Isidro Labrador</t>
  </si>
  <si>
    <t>Santiago Apóstol</t>
  </si>
  <si>
    <t>Asunción de la Virgen</t>
  </si>
  <si>
    <t>Fiesta Nacional de España</t>
  </si>
  <si>
    <t>Día de todos los Santos</t>
  </si>
  <si>
    <t>LEYENDA DE ESTADO DEL EXPEDIENTE</t>
  </si>
  <si>
    <t>PESO PONDERADO DE C/TAREA SI SE CUMPLEN TODAS LAS FASES</t>
  </si>
  <si>
    <t>Nuestra Señora de la Almudena</t>
  </si>
  <si>
    <t>#FFFFFF</t>
  </si>
  <si>
    <t>Vacaciones / Período de Formación</t>
  </si>
  <si>
    <t>Día de la Constitución Española</t>
  </si>
  <si>
    <t>En Espera</t>
  </si>
  <si>
    <t>#DEC8EE</t>
  </si>
  <si>
    <t>Sourcing Process</t>
  </si>
  <si>
    <t>#FFCCCC</t>
  </si>
  <si>
    <t>Comité de Dirección</t>
  </si>
  <si>
    <t xml:space="preserve"> =Y($Y17&gt;=$J18;$Y17&lt;=$M18)</t>
  </si>
  <si>
    <t>Natividad del Señor</t>
  </si>
  <si>
    <t>#FFF2CC</t>
  </si>
  <si>
    <t>Preparación PPT / Carta de Proyecto</t>
  </si>
  <si>
    <t>En Revisión Conjunta Gestor-Compras</t>
  </si>
  <si>
    <t>F. MINIMA:</t>
  </si>
  <si>
    <t>Día de AP fijado por convenio</t>
  </si>
  <si>
    <t>En Dir. Compras y Revisión CCC</t>
  </si>
  <si>
    <t>Licitación</t>
  </si>
  <si>
    <t>Mejor Oferta</t>
  </si>
  <si>
    <t>Adjudicado</t>
  </si>
  <si>
    <t>#E9AC33</t>
  </si>
  <si>
    <t>Desierto</t>
  </si>
  <si>
    <t>#CC99FF</t>
  </si>
  <si>
    <t>Cancelado</t>
  </si>
  <si>
    <t>ÍNDICE($A$1:$A$10, COINCIDIR(VERDADERO, B1:D10&lt;&gt;"", 1))</t>
  </si>
  <si>
    <t>INDICE(1:1, CORRESP(MAX(2:2), 2:2, 0))</t>
  </si>
  <si>
    <t>ÍNDICE(1:1, COINCIDIR(VERDADERO, 2:2&lt;&gt;"", -1))</t>
  </si>
  <si>
    <t>INDICE(W15:EN15; COINCIDIR(MAX(W16:EN16); W16:EN16; 0))</t>
  </si>
  <si>
    <t>SI(COINCIDIR(valor_buscado, A:A, 0), ÍNDICE(B:B, COINCIDIR(valor_buscado, A:A, 0)), "No encontrado")</t>
  </si>
  <si>
    <t>INDICE(W15:EN15; COINCIDIR(9,99999999E+307;W15:EN15))</t>
  </si>
  <si>
    <t xml:space="preserve"> =INDICE(X17:EO17; COINCIDIR(MAX(X18:EO18); X18:EO18; 0))</t>
  </si>
  <si>
    <t>FECHA COMPROMISO ENTREGA INFORMACIÓN A COMPRAS POR PARTE DEL CENTRO GESTOR (*)</t>
  </si>
  <si>
    <t>AVANCE REAL</t>
  </si>
  <si>
    <t xml:space="preserve"> =SI($R18=$V$5; $X$5;SI($R18=$V$6;$X$6; SI($R18=$V$7; $X$7; SI($R18=$V$8;$X$8; SI($R18=$V$9;$X$9; SI($R18=$V$10;$X$10;SI($R18=$V$11;$X$11;0)))))))</t>
  </si>
  <si>
    <t xml:space="preserve"> =SI(HOY()&gt;=$J21;(HOY()-$J21)/$M21;0)</t>
  </si>
  <si>
    <t>AVANCE REAL TABLA MALO</t>
  </si>
  <si>
    <t xml:space="preserve"> =SI($R11=Festivos!$I$19;Festivos!$K$19;SI($R11=Festivos!$I$20;Festivos!$K$20+Festivos!$K$19;SI($R11=Festivos!$I$21;Festivos!$K$21+Festivos!$K$20+Festivos!$K$19;SI($R11=Festivos!$I$22;Festivos!$K$22+Festivos!$K$21+Festivos!$K$20+Festivos!$K$19;SI($R11=Festivos!$I$23;Festivos!$K$23+Festivos!$K$22+Festivos!$K$21+Festivos!$K$20+Festivos!$K$19;SI($R11=Festivos!$I$24;Festivos!$K$24+Festivos!$K$23+Festivos!$K$22+Festivos!$K$21+Festivos!$K$20+Festivos!$K$19;SI($R11=Festivos!$I$25;Festivos!$K$25+Festivos!$K$24+Festivos!$K$23+Festivos!$K$22+Festivos!$K$21+Festivos!$K$20+Festivos!$K$19;SI($R11=Festivos!$I$26;Festivos!$K$26+Festivos!$K$25+Festivos!$K$24+Festivos!$K$23+Festivos!$K$22+Festivos!$K$21+Festivos!$K$20+Festivos!$K$19;SI($R11=Festivos!$I$27;"Desierto";SI($R11=Festivos!$I$28;"100%";SI($R11=Festivos!#¡REF!;"Cancelado"; 0)))))))))))</t>
  </si>
  <si>
    <t>PARA PINTAR EL PROGRESO EN LA BARRA DEL GANTT</t>
  </si>
  <si>
    <t xml:space="preserve"> =Y(</t>
  </si>
  <si>
    <t>FORMULA PARA AVANCE TEÓRICO</t>
  </si>
  <si>
    <t xml:space="preserve"> =SI(O(ESBLANCO($J11);O(ESBLANCO($M11)));0%;SI($M11&lt;HOY();100%;SI(HOY()&gt;=$J11;(HOY()-$J11)/$M11;0)))</t>
  </si>
  <si>
    <t xml:space="preserve"> =y(X$10&gt;=$J11;X$10&lt;=((($L11-$J11+1)*$S11)+$J11-1))</t>
  </si>
  <si>
    <t xml:space="preserve"> =y(y$10&gt;=$J11;y$10&lt;=$M11)</t>
  </si>
  <si>
    <t xml:space="preserve"> =y(y$10&gt;=$J11;y$10&lt;=((($M11-$J11+1)*$T11)+$J11-1))</t>
  </si>
  <si>
    <t>Montaje y desmontaje de pasarelas (7-8 pasarelas de pista, de exterior al circuito a interior)</t>
  </si>
  <si>
    <t>Alquiler de jaimas y carpas y almacenas cocina central</t>
  </si>
  <si>
    <t>Construcción Race Control (similar a carpa)</t>
  </si>
  <si>
    <t>Alquiler Vallado perimetral de zonas para circuito FOM (Tipo obra)</t>
  </si>
  <si>
    <t>Kits anti derrame zona Fuel storage</t>
  </si>
  <si>
    <t>Construcción International Press Conference room (construcción modular)</t>
  </si>
  <si>
    <t>Construcción Commentary booths y Speaker room (construcción modular)</t>
  </si>
  <si>
    <t>Montaje del centro de acreditaciones (mobiliario y mostradores)</t>
  </si>
  <si>
    <t>Alquiler de taquillas / casilleros</t>
  </si>
  <si>
    <t>CATEGORÍA</t>
  </si>
  <si>
    <t>DIRECCIÓN TÉCNICA</t>
  </si>
  <si>
    <t>DIRECCIÓN DE TECNOLOGÍAS DE LA INFORMACIÓN</t>
  </si>
  <si>
    <t>D. COMUNICACIÓN Y MARKETING</t>
  </si>
  <si>
    <t>DIRECCIÓN DE CALIDAD</t>
  </si>
  <si>
    <t>D. DE SEGURIDAD Y AUTOPROTECCIÓN</t>
  </si>
  <si>
    <t>D. DE PRODUCCIÓN DE EVENTOS</t>
  </si>
  <si>
    <t>D. DE PERSONAS</t>
  </si>
  <si>
    <t>PROGRAMA DE EMBAJADORES / INFLUENCERS. Contratación de una serie de embajadores de distintos espectros de la sociedad para que ejerzan como embajadores del GP de España de F1.</t>
  </si>
  <si>
    <t>AGENCIA CREATIVA. Agencia creativa que nos elabore todo el materal audiovisual necesario para dar servicio al evento F1 durante todo el año (videos, artes finales de campañas, videos de campañas…)</t>
  </si>
  <si>
    <t>CONSULTORIA RECURRENTE TELECO PARA ACTUALIZAR TECNOLOGÍA.</t>
  </si>
  <si>
    <t>CONECTIVIDAD GRADAS (CABLEADO, WIFI Y  SWITCHING).</t>
  </si>
  <si>
    <t>SISTEMA DE TORNOS (alquiler).</t>
  </si>
  <si>
    <t>SISTEMA IPTV + DVB-T (señal TV a transmitir a otras unidades).</t>
  </si>
  <si>
    <t>PANTALLAS GIGANTES EXTERIORES (67 UNIDADES) + MONITORES DE INTERIOR (800 UNIDADES) PARA SALAS DE PRENSA, PADDOCKS, NOC ETC.</t>
  </si>
  <si>
    <t>SISTEMA DE MEGAFONÍA PARA EMERGENCIAS, LÚDICA E INFORMATIVA. Diseñado por zonas. Esta partida incluye las gradas, hospitalities y alrededores del perímetro del circuito.</t>
  </si>
  <si>
    <t>SERVICIO WIFI EN OTRAS ZONAS, EJEMPLO: WIFI  RACECONTROL (P02) y EDIFICACIONES TEMPORALES ASOCIADAS A LA CARRERA.</t>
  </si>
  <si>
    <t>MEGAFONÍA (RESTO ZONAS CIRCUITO), EMERGENCIAS, LÚDICA E INFORMATIVA.</t>
  </si>
  <si>
    <t>Servicio de Bomberos</t>
  </si>
  <si>
    <t xml:space="preserve">SIMULADOR F1. Compra de un simulador de F1 que podamos tener en IFEMA de forma permanente y podamos usar en las diferentes ferias que tienen lugar a lo largo del año, además de poder ofrecer su uso a posibles patrocinadores o clientes del GP, además de periodistas. </t>
  </si>
  <si>
    <t xml:space="preserve">DESARROLLO SIMULADOR F1. Desarrollo de nuestro propio simulador de F1 (del circuito MADRING). </t>
  </si>
  <si>
    <t>Material de Merchan y gestión logística de compra.</t>
  </si>
  <si>
    <t>NOVA CORE GALERIA NORTE CAMBIO INFRAESTRUCTURAS FO DESDE CENTRO CONTROL P06 A TODOS LOS CENTROS DE CONTROL (CREACIÓN DEL CENTRO CONTROL ALTERNATIVO) Y DESPLIEGUE DE FO Y CABLEADO ESTRUCTURADO EN LOS PUNTOS INDICADOS EN PROYECTO.</t>
  </si>
  <si>
    <t>Accesibilidad. Itinerarios accesibles.</t>
  </si>
  <si>
    <t xml:space="preserve">Código QR discapacidad visual. </t>
  </si>
  <si>
    <t>Tratamiento de residuos orgánicos lo convierte en agua (va a la red de saneamiento). Ver si incorporar en las zonas de catering.</t>
  </si>
  <si>
    <t>Suministro y/o Alquiler de Scanners de Rayos X para control de bultos</t>
  </si>
  <si>
    <t>Señalética general asociada al evento</t>
  </si>
  <si>
    <t>Adquisición uniformidad para el equipo de Marshals</t>
  </si>
  <si>
    <t>Montaje césped artificial</t>
  </si>
  <si>
    <t>Servicio de Voluntarios</t>
  </si>
  <si>
    <t>GLOSARIO DE TÉRMINOS:</t>
  </si>
  <si>
    <r>
      <rPr>
        <b/>
        <sz val="11"/>
        <color theme="1"/>
        <rFont val="Barlow"/>
      </rPr>
      <t>FECHA INICIO (*):</t>
    </r>
    <r>
      <rPr>
        <sz val="11"/>
        <color theme="1"/>
        <rFont val="Barlow"/>
      </rPr>
      <t xml:space="preserve"> Fecha  para iniciar el trámite de contratación (carta de proyecto - Sourcing Process - o pliego de prescripciones técnicas).</t>
    </r>
  </si>
  <si>
    <r>
      <rPr>
        <b/>
        <sz val="11"/>
        <color theme="1"/>
        <rFont val="Barlow"/>
      </rPr>
      <t>OBJETO (*)</t>
    </r>
    <r>
      <rPr>
        <sz val="11"/>
        <color theme="1"/>
        <rFont val="Barlow"/>
      </rPr>
      <t xml:space="preserve">: Describir la prestación a la que el contrato se refiere; es decir, la que constituye el objeto de las obligaciones derivadas del mismo. </t>
    </r>
  </si>
  <si>
    <r>
      <rPr>
        <b/>
        <sz val="11"/>
        <color theme="1"/>
        <rFont val="Barlow"/>
      </rPr>
      <t>FECHA LÍMITE INICIO CONTRATO (*):</t>
    </r>
    <r>
      <rPr>
        <sz val="11"/>
        <color theme="1"/>
        <rFont val="Barlow"/>
      </rPr>
      <t xml:space="preserve"> Fecha determinada por el centro gestor para el inicio de la ejecución del contrato y por tanto la adjudicación y posterior contrato, deben ser gestionadas antes de estas fechas.</t>
    </r>
  </si>
  <si>
    <t>LISTADO DE DETALLE DE POSIBLES CONCURSOS POR CATEGORÍA - LOTE 1</t>
  </si>
  <si>
    <t>LISTADO DE DETALLE DE POSIBLES CONCURSOS POR CATEGORÍA - LOTE 2</t>
  </si>
  <si>
    <t xml:space="preserve">COMPLEJIDAD Y DEDICACIÓN </t>
  </si>
  <si>
    <t>MEDIA</t>
  </si>
  <si>
    <t>BAJA</t>
  </si>
  <si>
    <t>ALTA</t>
  </si>
  <si>
    <t xml:space="preserve">Compensación huella de carbono </t>
  </si>
  <si>
    <t>Dirección Facultativa Obra Novacore Túnel Norte Recinto</t>
  </si>
  <si>
    <t>Dirección Facultativa Centro médico</t>
  </si>
  <si>
    <t>Dirección Facultativa Obra derivada estudio prestacionel pab. 12 y 14</t>
  </si>
  <si>
    <t>Servicio Médico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</si>
</sst>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;0;"/>
    <numFmt numFmtId="166" formatCode="_-* #,##0.00\ [$€-C0A]_-;\-* #,##0.00\ [$€-C0A]_-;_-* &quot;-&quot;??\ [$€-C0A]_-;_-@_-"/>
    <numFmt numFmtId="167" formatCode="ddd\,\ dd/mm/yyyy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Barlow"/>
    </font>
    <font>
      <b/>
      <sz val="12"/>
      <color theme="1"/>
      <name val="Barlow"/>
    </font>
    <font>
      <sz val="12"/>
      <name val="Barlow"/>
    </font>
    <font>
      <sz val="12"/>
      <color rgb="FF000000"/>
      <name val="Barlow"/>
    </font>
    <font>
      <b/>
      <sz val="12"/>
      <color rgb="FF000000"/>
      <name val="Barlow"/>
    </font>
    <font>
      <sz val="8"/>
      <name val="Calibri"/>
      <family val="2"/>
      <scheme val="minor"/>
    </font>
    <font>
      <sz val="10"/>
      <color theme="1"/>
      <name val="Barlow"/>
    </font>
    <font>
      <sz val="11"/>
      <color theme="1"/>
      <name val="Barlow"/>
    </font>
    <font>
      <sz val="11"/>
      <color theme="1"/>
      <name val="Calibri"/>
      <family val="2"/>
      <scheme val="minor"/>
    </font>
    <font>
      <sz val="10"/>
      <name val="Barlow"/>
    </font>
    <font>
      <b/>
      <sz val="10"/>
      <color theme="1"/>
      <name val="Barlow"/>
    </font>
    <font>
      <b/>
      <sz val="10"/>
      <name val="Barlow"/>
    </font>
    <font>
      <b/>
      <sz val="10"/>
      <color rgb="FF000000"/>
      <name val="Barlow"/>
    </font>
    <font>
      <sz val="10"/>
      <color rgb="FF000000"/>
      <name val="Barlow"/>
    </font>
    <font>
      <sz val="11"/>
      <color rgb="FF000000"/>
      <name val="Barlow"/>
    </font>
    <font>
      <sz val="11"/>
      <name val="Barlow"/>
    </font>
    <font>
      <sz val="10"/>
      <name val="Arial"/>
      <family val="2"/>
    </font>
    <font>
      <b/>
      <sz val="15"/>
      <color theme="1"/>
      <name val="Barlow"/>
    </font>
    <font>
      <b/>
      <sz val="12"/>
      <color theme="0"/>
      <name val="Barlow"/>
    </font>
    <font>
      <b/>
      <sz val="11"/>
      <color theme="1"/>
      <name val="Barlow"/>
    </font>
    <font>
      <b/>
      <u/>
      <sz val="11"/>
      <color theme="1"/>
      <name val="Barlow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C000"/>
        </stop>
      </gradient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45">
        <stop position="0">
          <color theme="0"/>
        </stop>
        <stop position="1">
          <color theme="6"/>
        </stop>
      </gradientFill>
    </fill>
    <fill>
      <patternFill patternType="solid">
        <fgColor theme="4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9AC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4"/>
        <bgColor theme="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0" borderId="0"/>
    <xf numFmtId="0" fontId="17" fillId="0" borderId="0"/>
  </cellStyleXfs>
  <cellXfs count="109">
    <xf numFmtId="0" fontId="0" fillId="0" borderId="0" xfId="0"/>
    <xf numFmtId="0" fontId="1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1" fillId="1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3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164" fontId="1" fillId="13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 wrapText="1"/>
      <protection locked="0"/>
    </xf>
    <xf numFmtId="165" fontId="7" fillId="15" borderId="0" xfId="1" applyNumberFormat="1" applyFont="1" applyFill="1" applyAlignment="1" applyProtection="1">
      <alignment horizontal="left" vertical="center"/>
    </xf>
    <xf numFmtId="0" fontId="7" fillId="12" borderId="0" xfId="2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  <protection locked="0"/>
    </xf>
    <xf numFmtId="9" fontId="7" fillId="0" borderId="0" xfId="0" applyNumberFormat="1" applyFont="1" applyAlignment="1">
      <alignment horizontal="center" vertical="center"/>
    </xf>
    <xf numFmtId="9" fontId="11" fillId="0" borderId="0" xfId="0" applyNumberFormat="1" applyFont="1" applyAlignment="1">
      <alignment horizontal="center" vertical="center"/>
    </xf>
    <xf numFmtId="14" fontId="3" fillId="0" borderId="0" xfId="0" applyNumberFormat="1" applyFont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2" fillId="14" borderId="3" xfId="3" applyFont="1" applyFill="1" applyBorder="1" applyAlignment="1">
      <alignment horizontal="center" vertical="center"/>
    </xf>
    <xf numFmtId="14" fontId="12" fillId="14" borderId="3" xfId="3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5" borderId="2" xfId="0" applyFont="1" applyFill="1" applyBorder="1" applyAlignment="1" applyProtection="1">
      <alignment vertical="center"/>
      <protection locked="0"/>
    </xf>
    <xf numFmtId="0" fontId="7" fillId="9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16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3" xfId="3" applyFont="1" applyBorder="1" applyAlignment="1">
      <alignment vertical="center"/>
    </xf>
    <xf numFmtId="14" fontId="10" fillId="0" borderId="3" xfId="3" applyNumberFormat="1" applyFont="1" applyBorder="1" applyAlignment="1">
      <alignment horizontal="center" vertical="center"/>
    </xf>
    <xf numFmtId="0" fontId="8" fillId="0" borderId="0" xfId="0" applyFont="1"/>
    <xf numFmtId="0" fontId="8" fillId="13" borderId="0" xfId="0" applyFont="1" applyFill="1"/>
    <xf numFmtId="0" fontId="14" fillId="0" borderId="0" xfId="0" applyFont="1" applyAlignment="1">
      <alignment horizontal="center" vertical="center" wrapText="1"/>
    </xf>
    <xf numFmtId="0" fontId="7" fillId="10" borderId="0" xfId="0" applyFont="1" applyFill="1" applyAlignment="1" applyProtection="1">
      <alignment horizontal="center" vertical="center" wrapText="1"/>
      <protection locked="0"/>
    </xf>
    <xf numFmtId="0" fontId="7" fillId="8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16" borderId="0" xfId="0" applyFont="1" applyFill="1" applyAlignment="1">
      <alignment horizontal="center" vertical="center" wrapText="1"/>
    </xf>
    <xf numFmtId="0" fontId="7" fillId="17" borderId="0" xfId="0" applyFont="1" applyFill="1" applyAlignment="1">
      <alignment horizontal="center" vertical="center" wrapText="1"/>
    </xf>
    <xf numFmtId="10" fontId="7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0" fontId="7" fillId="18" borderId="0" xfId="0" applyFont="1" applyFill="1" applyAlignment="1">
      <alignment horizontal="center" vertical="center" wrapText="1"/>
    </xf>
    <xf numFmtId="0" fontId="7" fillId="19" borderId="0" xfId="0" applyFont="1" applyFill="1" applyAlignment="1">
      <alignment horizontal="center" vertical="center" wrapText="1"/>
    </xf>
    <xf numFmtId="0" fontId="7" fillId="2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11" fillId="0" borderId="0" xfId="0" applyNumberFormat="1" applyFont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10" fontId="1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 applyProtection="1">
      <alignment horizontal="right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3" fontId="8" fillId="0" borderId="0" xfId="0" applyNumberFormat="1" applyFont="1" applyAlignment="1">
      <alignment horizontal="center" vertical="center" wrapText="1"/>
    </xf>
    <xf numFmtId="164" fontId="8" fillId="0" borderId="0" xfId="0" applyNumberFormat="1" applyFont="1" applyAlignment="1" applyProtection="1">
      <alignment horizontal="right" vertical="center" wrapText="1"/>
      <protection locked="0"/>
    </xf>
    <xf numFmtId="167" fontId="1" fillId="0" borderId="0" xfId="0" applyNumberFormat="1" applyFont="1" applyAlignment="1" applyProtection="1">
      <alignment horizontal="center" vertical="center" wrapText="1"/>
      <protection locked="0"/>
    </xf>
    <xf numFmtId="167" fontId="8" fillId="0" borderId="0" xfId="0" applyNumberFormat="1" applyFont="1" applyAlignment="1" applyProtection="1">
      <alignment horizontal="center" vertical="center" wrapText="1"/>
      <protection locked="0"/>
    </xf>
    <xf numFmtId="0" fontId="19" fillId="21" borderId="11" xfId="0" applyFont="1" applyFill="1" applyBorder="1" applyAlignment="1">
      <alignment horizontal="center" vertical="center" wrapText="1"/>
    </xf>
    <xf numFmtId="0" fontId="19" fillId="21" borderId="12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justify" vertical="center" wrapText="1"/>
    </xf>
    <xf numFmtId="167" fontId="16" fillId="0" borderId="13" xfId="0" applyNumberFormat="1" applyFont="1" applyBorder="1" applyAlignment="1">
      <alignment horizontal="center" vertical="center" wrapText="1"/>
    </xf>
    <xf numFmtId="3" fontId="16" fillId="0" borderId="13" xfId="0" applyNumberFormat="1" applyFont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justify" vertical="center" wrapText="1"/>
    </xf>
    <xf numFmtId="167" fontId="16" fillId="0" borderId="8" xfId="0" applyNumberFormat="1" applyFont="1" applyBorder="1" applyAlignment="1">
      <alignment horizontal="center" vertical="center" wrapText="1"/>
    </xf>
    <xf numFmtId="3" fontId="16" fillId="0" borderId="8" xfId="0" applyNumberFormat="1" applyFont="1" applyBorder="1" applyAlignment="1">
      <alignment horizontal="center" vertical="center" wrapText="1"/>
    </xf>
    <xf numFmtId="166" fontId="8" fillId="0" borderId="14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justify" vertical="center" wrapText="1"/>
    </xf>
    <xf numFmtId="167" fontId="16" fillId="0" borderId="10" xfId="0" applyNumberFormat="1" applyFont="1" applyBorder="1" applyAlignment="1">
      <alignment horizontal="center" vertical="center" wrapText="1"/>
    </xf>
    <xf numFmtId="3" fontId="16" fillId="0" borderId="10" xfId="0" applyNumberFormat="1" applyFont="1" applyBorder="1" applyAlignment="1">
      <alignment horizontal="center" vertical="center" wrapText="1"/>
    </xf>
    <xf numFmtId="166" fontId="8" fillId="0" borderId="9" xfId="0" applyNumberFormat="1" applyFont="1" applyBorder="1" applyAlignment="1">
      <alignment horizontal="center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1" fillId="0" borderId="6" xfId="3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6" fontId="8" fillId="0" borderId="1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justify" vertical="center" wrapText="1"/>
    </xf>
    <xf numFmtId="167" fontId="16" fillId="0" borderId="2" xfId="0" applyNumberFormat="1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/>
    </xf>
    <xf numFmtId="166" fontId="8" fillId="0" borderId="15" xfId="0" applyNumberFormat="1" applyFont="1" applyBorder="1" applyAlignment="1">
      <alignment horizontal="center" vertical="center"/>
    </xf>
  </cellXfs>
  <cellStyles count="5">
    <cellStyle name="20% - Énfasis1" xfId="1" builtinId="30"/>
    <cellStyle name="60% - Énfasis2" xfId="2" builtinId="36"/>
    <cellStyle name="Normal" xfId="0" builtinId="0"/>
    <cellStyle name="Normal 2" xfId="4" xr:uid="{26DCDD8E-C201-46B5-A7E9-4617F31A95B8}"/>
    <cellStyle name="Normal 3" xfId="3" xr:uid="{ED47570C-9F79-4AD1-9FF7-E67A627D8928}"/>
  </cellStyles>
  <dxfs count="10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2" defaultPivotStyle="PivotStyleLight16"/>
  <colors>
    <mruColors>
      <color rgb="FF000000"/>
      <color rgb="FFF8CBAD"/>
      <color rgb="FFFF0000"/>
      <color rgb="FFE9AC33"/>
      <color rgb="FFCC99FF"/>
      <color rgb="FF70AD47"/>
      <color rgb="FFDDEBF7"/>
      <color rgb="FFCCCCFF"/>
      <color rgb="FFFFCCCC"/>
      <color rgb="FFDEC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2025\25-140%20Outsourcing%20de%20Compras%20F1\3%20Pliego%20y%20calendario\C&#225;lculo%20presupuesto_Exp.%2025-140_Outsourcing_Rev2.xlsm" TargetMode="External"/><Relationship Id="rId1" Type="http://schemas.openxmlformats.org/officeDocument/2006/relationships/externalLinkPath" Target="C&#225;lculo%20presupuesto_Exp.%2025-140_Outsourcing_Re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."/>
      <sheetName val="Análisis licitaciones"/>
      <sheetName val="P.U. Lote 1"/>
      <sheetName val="P.U. Lote 2"/>
      <sheetName val="Concursos Lote 1"/>
      <sheetName val="Concursos Lote 2"/>
      <sheetName val="Resumen "/>
      <sheetName val="Base de datos"/>
      <sheetName val="Glosario"/>
      <sheetName val="Ofertas anterior concurso "/>
      <sheetName val="Despleg."/>
      <sheetName val="Festivos"/>
      <sheetName val="FORMULAS"/>
    </sheetNames>
    <sheetDataSet>
      <sheetData sheetId="0"/>
      <sheetData sheetId="1"/>
      <sheetData sheetId="2"/>
      <sheetData sheetId="3"/>
      <sheetData sheetId="4">
        <row r="15">
          <cell r="C15">
            <v>45931</v>
          </cell>
          <cell r="E15">
            <v>46143</v>
          </cell>
        </row>
        <row r="18">
          <cell r="C18">
            <v>45931</v>
          </cell>
          <cell r="E18">
            <v>46055</v>
          </cell>
        </row>
        <row r="19">
          <cell r="C19">
            <v>45992</v>
          </cell>
          <cell r="E19">
            <v>46143</v>
          </cell>
        </row>
        <row r="20">
          <cell r="C20">
            <v>45931</v>
          </cell>
          <cell r="E20">
            <v>46143</v>
          </cell>
        </row>
        <row r="21">
          <cell r="C21">
            <v>45931</v>
          </cell>
          <cell r="E21">
            <v>46143</v>
          </cell>
        </row>
        <row r="22">
          <cell r="C22">
            <v>45931</v>
          </cell>
          <cell r="E22">
            <v>46143</v>
          </cell>
        </row>
        <row r="23">
          <cell r="C23">
            <v>45931</v>
          </cell>
          <cell r="E23">
            <v>46143</v>
          </cell>
        </row>
        <row r="24">
          <cell r="C24">
            <v>45931</v>
          </cell>
          <cell r="E24">
            <v>46143</v>
          </cell>
        </row>
        <row r="25">
          <cell r="C25">
            <v>45901</v>
          </cell>
          <cell r="E25">
            <v>46055</v>
          </cell>
        </row>
        <row r="35">
          <cell r="D35">
            <v>120</v>
          </cell>
          <cell r="E35">
            <v>46098</v>
          </cell>
        </row>
        <row r="36">
          <cell r="D36">
            <v>130</v>
          </cell>
          <cell r="E36">
            <v>46098</v>
          </cell>
        </row>
        <row r="37">
          <cell r="D37">
            <v>145</v>
          </cell>
          <cell r="E37">
            <v>46098</v>
          </cell>
        </row>
      </sheetData>
      <sheetData sheetId="5">
        <row r="4">
          <cell r="D4">
            <v>115</v>
          </cell>
          <cell r="E4">
            <v>46006</v>
          </cell>
        </row>
        <row r="10">
          <cell r="D10">
            <v>117</v>
          </cell>
          <cell r="E10">
            <v>46203</v>
          </cell>
        </row>
        <row r="12">
          <cell r="D12">
            <v>117</v>
          </cell>
          <cell r="E12">
            <v>46203</v>
          </cell>
        </row>
        <row r="14">
          <cell r="D14">
            <v>117</v>
          </cell>
          <cell r="E14">
            <v>46204</v>
          </cell>
        </row>
        <row r="15">
          <cell r="D15">
            <v>117</v>
          </cell>
          <cell r="E15">
            <v>46204</v>
          </cell>
        </row>
        <row r="17">
          <cell r="D17">
            <v>117</v>
          </cell>
          <cell r="E17">
            <v>46204</v>
          </cell>
        </row>
        <row r="19">
          <cell r="C19">
            <v>45992</v>
          </cell>
          <cell r="E19">
            <v>46203</v>
          </cell>
        </row>
        <row r="20">
          <cell r="C20">
            <v>46037</v>
          </cell>
          <cell r="E20">
            <v>46170</v>
          </cell>
        </row>
        <row r="21">
          <cell r="C21">
            <v>46037</v>
          </cell>
          <cell r="E21">
            <v>46140</v>
          </cell>
        </row>
        <row r="23">
          <cell r="C23">
            <v>46006</v>
          </cell>
          <cell r="E23">
            <v>46174</v>
          </cell>
        </row>
        <row r="24">
          <cell r="C24">
            <v>46070</v>
          </cell>
          <cell r="E24">
            <v>46204</v>
          </cell>
        </row>
        <row r="25">
          <cell r="C25">
            <v>46023</v>
          </cell>
          <cell r="E25">
            <v>46143</v>
          </cell>
        </row>
        <row r="26">
          <cell r="C26">
            <v>46083</v>
          </cell>
          <cell r="E26">
            <v>46218</v>
          </cell>
        </row>
        <row r="27">
          <cell r="D27">
            <v>222</v>
          </cell>
          <cell r="E27">
            <v>46204</v>
          </cell>
        </row>
        <row r="28">
          <cell r="C28">
            <v>46083</v>
          </cell>
          <cell r="E28">
            <v>46204</v>
          </cell>
        </row>
        <row r="29">
          <cell r="C29">
            <v>46083</v>
          </cell>
          <cell r="E29">
            <v>46218</v>
          </cell>
        </row>
        <row r="30">
          <cell r="C30">
            <v>46055</v>
          </cell>
          <cell r="E30">
            <v>46204</v>
          </cell>
        </row>
        <row r="31">
          <cell r="C31">
            <v>46054</v>
          </cell>
          <cell r="E31">
            <v>46174</v>
          </cell>
        </row>
        <row r="32">
          <cell r="C32">
            <v>46097</v>
          </cell>
          <cell r="E32">
            <v>46204</v>
          </cell>
        </row>
        <row r="33">
          <cell r="C33">
            <v>46055</v>
          </cell>
          <cell r="E33">
            <v>46174</v>
          </cell>
        </row>
        <row r="34">
          <cell r="D34">
            <v>120</v>
          </cell>
          <cell r="E34">
            <v>46024</v>
          </cell>
        </row>
        <row r="35">
          <cell r="C35">
            <v>45945</v>
          </cell>
          <cell r="E35">
            <v>46083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5768B-8C04-4619-A83C-D59AFE1BD274}">
  <sheetPr codeName="Hoja7"/>
  <dimension ref="A1:G332"/>
  <sheetViews>
    <sheetView showGridLines="0" tabSelected="1" zoomScale="70" zoomScaleNormal="70" workbookViewId="0">
      <selection activeCell="B30" sqref="B30"/>
    </sheetView>
  </sheetViews>
  <sheetFormatPr baseColWidth="10" defaultColWidth="8.5546875" defaultRowHeight="18" x14ac:dyDescent="0.3"/>
  <cols>
    <col min="1" max="1" width="27.88671875" style="1" bestFit="1" customWidth="1"/>
    <col min="2" max="2" width="98.5546875" style="1" customWidth="1"/>
    <col min="3" max="3" width="17.5546875" style="71" bestFit="1" customWidth="1"/>
    <col min="4" max="4" width="10.77734375" style="66" customWidth="1"/>
    <col min="5" max="5" width="21.88671875" style="71" bestFit="1" customWidth="1"/>
    <col min="6" max="6" width="20.88671875" style="67" bestFit="1" customWidth="1"/>
    <col min="7" max="7" width="20.109375" style="67" bestFit="1" customWidth="1"/>
    <col min="8" max="16384" width="8.5546875" style="1"/>
  </cols>
  <sheetData>
    <row r="1" spans="1:7" ht="22.8" customHeight="1" x14ac:dyDescent="0.3">
      <c r="A1" s="91" t="s">
        <v>393</v>
      </c>
      <c r="B1" s="91"/>
      <c r="C1" s="91"/>
      <c r="D1" s="91"/>
      <c r="E1" s="91"/>
      <c r="F1" s="91"/>
      <c r="G1" s="91"/>
    </row>
    <row r="3" spans="1:7" ht="36" x14ac:dyDescent="0.3">
      <c r="A3" s="73" t="s">
        <v>358</v>
      </c>
      <c r="B3" s="73" t="s">
        <v>3</v>
      </c>
      <c r="C3" s="73" t="s">
        <v>4</v>
      </c>
      <c r="D3" s="73" t="s">
        <v>5</v>
      </c>
      <c r="E3" s="73" t="s">
        <v>6</v>
      </c>
      <c r="F3" s="74" t="s">
        <v>7</v>
      </c>
      <c r="G3" s="74" t="s">
        <v>395</v>
      </c>
    </row>
    <row r="4" spans="1:7" ht="48.6" x14ac:dyDescent="0.3">
      <c r="A4" s="75" t="s">
        <v>361</v>
      </c>
      <c r="B4" s="76" t="s">
        <v>10</v>
      </c>
      <c r="C4" s="77">
        <f t="shared" ref="C4:C13" si="0">E4-D4</f>
        <v>45936</v>
      </c>
      <c r="D4" s="78">
        <v>115</v>
      </c>
      <c r="E4" s="77">
        <v>46051</v>
      </c>
      <c r="F4" s="79">
        <v>165200</v>
      </c>
      <c r="G4" s="79" t="s">
        <v>396</v>
      </c>
    </row>
    <row r="5" spans="1:7" ht="64.8" x14ac:dyDescent="0.3">
      <c r="A5" s="75" t="s">
        <v>361</v>
      </c>
      <c r="B5" s="76" t="s">
        <v>17</v>
      </c>
      <c r="C5" s="77">
        <f t="shared" si="0"/>
        <v>45936</v>
      </c>
      <c r="D5" s="78">
        <v>115</v>
      </c>
      <c r="E5" s="77">
        <v>46051</v>
      </c>
      <c r="F5" s="79">
        <v>57750</v>
      </c>
      <c r="G5" s="79" t="s">
        <v>397</v>
      </c>
    </row>
    <row r="6" spans="1:7" ht="48.6" x14ac:dyDescent="0.3">
      <c r="A6" s="75" t="s">
        <v>361</v>
      </c>
      <c r="B6" s="76" t="s">
        <v>18</v>
      </c>
      <c r="C6" s="77">
        <f t="shared" si="0"/>
        <v>45965</v>
      </c>
      <c r="D6" s="78">
        <v>115</v>
      </c>
      <c r="E6" s="77">
        <v>46080</v>
      </c>
      <c r="F6" s="79">
        <v>120000</v>
      </c>
      <c r="G6" s="79" t="s">
        <v>396</v>
      </c>
    </row>
    <row r="7" spans="1:7" ht="48.6" x14ac:dyDescent="0.3">
      <c r="A7" s="75" t="s">
        <v>361</v>
      </c>
      <c r="B7" s="76" t="s">
        <v>377</v>
      </c>
      <c r="C7" s="77">
        <f t="shared" si="0"/>
        <v>45895</v>
      </c>
      <c r="D7" s="78">
        <v>115</v>
      </c>
      <c r="E7" s="77">
        <v>46010</v>
      </c>
      <c r="F7" s="79">
        <v>20000</v>
      </c>
      <c r="G7" s="79" t="s">
        <v>397</v>
      </c>
    </row>
    <row r="8" spans="1:7" ht="32.4" x14ac:dyDescent="0.3">
      <c r="A8" s="75" t="s">
        <v>361</v>
      </c>
      <c r="B8" s="76" t="s">
        <v>378</v>
      </c>
      <c r="C8" s="77">
        <f t="shared" si="0"/>
        <v>46149</v>
      </c>
      <c r="D8" s="78">
        <v>117</v>
      </c>
      <c r="E8" s="77">
        <v>46266</v>
      </c>
      <c r="F8" s="79">
        <v>300000</v>
      </c>
      <c r="G8" s="79" t="s">
        <v>398</v>
      </c>
    </row>
    <row r="9" spans="1:7" ht="32.4" x14ac:dyDescent="0.3">
      <c r="A9" s="75" t="s">
        <v>361</v>
      </c>
      <c r="B9" s="76" t="s">
        <v>20</v>
      </c>
      <c r="C9" s="77">
        <f t="shared" si="0"/>
        <v>46149</v>
      </c>
      <c r="D9" s="78">
        <v>117</v>
      </c>
      <c r="E9" s="77">
        <v>46266</v>
      </c>
      <c r="F9" s="79">
        <v>28000</v>
      </c>
      <c r="G9" s="79" t="s">
        <v>397</v>
      </c>
    </row>
    <row r="10" spans="1:7" ht="32.4" x14ac:dyDescent="0.3">
      <c r="A10" s="75" t="s">
        <v>361</v>
      </c>
      <c r="B10" s="76" t="s">
        <v>366</v>
      </c>
      <c r="C10" s="77">
        <f t="shared" si="0"/>
        <v>46027</v>
      </c>
      <c r="D10" s="78">
        <v>115</v>
      </c>
      <c r="E10" s="77">
        <v>46142</v>
      </c>
      <c r="F10" s="79">
        <v>100000</v>
      </c>
      <c r="G10" s="79" t="s">
        <v>397</v>
      </c>
    </row>
    <row r="11" spans="1:7" ht="32.4" x14ac:dyDescent="0.3">
      <c r="A11" s="75" t="s">
        <v>361</v>
      </c>
      <c r="B11" s="76" t="s">
        <v>367</v>
      </c>
      <c r="C11" s="77">
        <f t="shared" si="0"/>
        <v>46149</v>
      </c>
      <c r="D11" s="78">
        <v>117</v>
      </c>
      <c r="E11" s="77">
        <v>46266</v>
      </c>
      <c r="F11" s="79">
        <v>160000</v>
      </c>
      <c r="G11" s="79" t="s">
        <v>396</v>
      </c>
    </row>
    <row r="12" spans="1:7" ht="32.4" x14ac:dyDescent="0.3">
      <c r="A12" s="75" t="s">
        <v>361</v>
      </c>
      <c r="B12" s="76" t="s">
        <v>21</v>
      </c>
      <c r="C12" s="77">
        <f t="shared" si="0"/>
        <v>45894</v>
      </c>
      <c r="D12" s="78">
        <v>115</v>
      </c>
      <c r="E12" s="77">
        <v>46009</v>
      </c>
      <c r="F12" s="79">
        <v>50000</v>
      </c>
      <c r="G12" s="79" t="s">
        <v>397</v>
      </c>
    </row>
    <row r="13" spans="1:7" ht="48.6" x14ac:dyDescent="0.3">
      <c r="A13" s="75" t="s">
        <v>361</v>
      </c>
      <c r="B13" s="76" t="s">
        <v>22</v>
      </c>
      <c r="C13" s="77">
        <f t="shared" si="0"/>
        <v>45895</v>
      </c>
      <c r="D13" s="78">
        <v>115</v>
      </c>
      <c r="E13" s="77">
        <v>46010</v>
      </c>
      <c r="F13" s="79">
        <v>150000</v>
      </c>
      <c r="G13" s="79" t="s">
        <v>396</v>
      </c>
    </row>
    <row r="14" spans="1:7" ht="32.4" x14ac:dyDescent="0.3">
      <c r="A14" s="75" t="s">
        <v>361</v>
      </c>
      <c r="B14" s="76" t="s">
        <v>379</v>
      </c>
      <c r="C14" s="77">
        <f>E14-D14</f>
        <v>45967</v>
      </c>
      <c r="D14" s="78">
        <v>117</v>
      </c>
      <c r="E14" s="77">
        <v>46084</v>
      </c>
      <c r="F14" s="79">
        <v>250000</v>
      </c>
      <c r="G14" s="79" t="s">
        <v>398</v>
      </c>
    </row>
    <row r="15" spans="1:7" ht="32.4" x14ac:dyDescent="0.3">
      <c r="A15" s="75" t="s">
        <v>360</v>
      </c>
      <c r="B15" s="76" t="s">
        <v>29</v>
      </c>
      <c r="C15" s="77">
        <v>45931</v>
      </c>
      <c r="D15" s="78">
        <f>'[1]Concursos Lote 1'!$E15-'[1]Concursos Lote 1'!$C15</f>
        <v>212</v>
      </c>
      <c r="E15" s="77">
        <v>46143</v>
      </c>
      <c r="F15" s="79">
        <v>965000</v>
      </c>
      <c r="G15" s="79" t="s">
        <v>398</v>
      </c>
    </row>
    <row r="16" spans="1:7" ht="32.4" x14ac:dyDescent="0.3">
      <c r="A16" s="75" t="s">
        <v>360</v>
      </c>
      <c r="B16" s="76" t="s">
        <v>368</v>
      </c>
      <c r="C16" s="77">
        <f t="shared" ref="C16" si="1">E16-D16</f>
        <v>46164</v>
      </c>
      <c r="D16" s="78">
        <v>164</v>
      </c>
      <c r="E16" s="77">
        <v>46328</v>
      </c>
      <c r="F16" s="79">
        <v>90000</v>
      </c>
      <c r="G16" s="79" t="s">
        <v>396</v>
      </c>
    </row>
    <row r="17" spans="1:7" ht="32.4" x14ac:dyDescent="0.3">
      <c r="A17" s="75" t="s">
        <v>360</v>
      </c>
      <c r="B17" s="76" t="s">
        <v>369</v>
      </c>
      <c r="C17" s="77">
        <v>45931</v>
      </c>
      <c r="D17" s="78">
        <f>'[1]Concursos Lote 1'!$E18-'[1]Concursos Lote 1'!$C18</f>
        <v>124</v>
      </c>
      <c r="E17" s="77">
        <v>46055</v>
      </c>
      <c r="F17" s="79">
        <v>320000</v>
      </c>
      <c r="G17" s="79" t="s">
        <v>398</v>
      </c>
    </row>
    <row r="18" spans="1:7" ht="32.4" x14ac:dyDescent="0.3">
      <c r="A18" s="75" t="s">
        <v>360</v>
      </c>
      <c r="B18" s="76" t="s">
        <v>30</v>
      </c>
      <c r="C18" s="77">
        <v>45992</v>
      </c>
      <c r="D18" s="78">
        <f>'[1]Concursos Lote 1'!$E19-'[1]Concursos Lote 1'!$C19</f>
        <v>151</v>
      </c>
      <c r="E18" s="77">
        <v>46143</v>
      </c>
      <c r="F18" s="79">
        <v>90000</v>
      </c>
      <c r="G18" s="84" t="s">
        <v>396</v>
      </c>
    </row>
    <row r="19" spans="1:7" ht="32.4" x14ac:dyDescent="0.3">
      <c r="A19" s="75" t="s">
        <v>360</v>
      </c>
      <c r="B19" s="76" t="s">
        <v>370</v>
      </c>
      <c r="C19" s="77">
        <v>45931</v>
      </c>
      <c r="D19" s="78">
        <f>'[1]Concursos Lote 1'!$E20-'[1]Concursos Lote 1'!$C20</f>
        <v>212</v>
      </c>
      <c r="E19" s="77">
        <v>46143</v>
      </c>
      <c r="F19" s="79">
        <v>650000</v>
      </c>
      <c r="G19" s="79" t="s">
        <v>398</v>
      </c>
    </row>
    <row r="20" spans="1:7" ht="32.4" x14ac:dyDescent="0.3">
      <c r="A20" s="75" t="s">
        <v>360</v>
      </c>
      <c r="B20" s="76" t="s">
        <v>371</v>
      </c>
      <c r="C20" s="77">
        <v>45931</v>
      </c>
      <c r="D20" s="78">
        <f>'[1]Concursos Lote 1'!$E21-'[1]Concursos Lote 1'!$C21</f>
        <v>212</v>
      </c>
      <c r="E20" s="77">
        <v>46143</v>
      </c>
      <c r="F20" s="79">
        <v>100000</v>
      </c>
      <c r="G20" s="79" t="s">
        <v>397</v>
      </c>
    </row>
    <row r="21" spans="1:7" ht="32.4" x14ac:dyDescent="0.3">
      <c r="A21" s="75" t="s">
        <v>360</v>
      </c>
      <c r="B21" s="76" t="s">
        <v>372</v>
      </c>
      <c r="C21" s="77">
        <v>45931</v>
      </c>
      <c r="D21" s="78">
        <f>'[1]Concursos Lote 1'!$E22-'[1]Concursos Lote 1'!$C22</f>
        <v>212</v>
      </c>
      <c r="E21" s="77">
        <v>46143</v>
      </c>
      <c r="F21" s="79">
        <v>1700000</v>
      </c>
      <c r="G21" s="79" t="s">
        <v>398</v>
      </c>
    </row>
    <row r="22" spans="1:7" ht="32.4" x14ac:dyDescent="0.3">
      <c r="A22" s="75" t="s">
        <v>360</v>
      </c>
      <c r="B22" s="76" t="s">
        <v>373</v>
      </c>
      <c r="C22" s="77">
        <v>45931</v>
      </c>
      <c r="D22" s="78">
        <f>'[1]Concursos Lote 1'!$E23-'[1]Concursos Lote 1'!$C23</f>
        <v>212</v>
      </c>
      <c r="E22" s="77">
        <v>46143</v>
      </c>
      <c r="F22" s="79">
        <v>400000</v>
      </c>
      <c r="G22" s="79" t="s">
        <v>397</v>
      </c>
    </row>
    <row r="23" spans="1:7" ht="32.4" x14ac:dyDescent="0.3">
      <c r="A23" s="75" t="s">
        <v>360</v>
      </c>
      <c r="B23" s="76" t="s">
        <v>31</v>
      </c>
      <c r="C23" s="77">
        <v>45931</v>
      </c>
      <c r="D23" s="78">
        <f>'[1]Concursos Lote 1'!$E24-'[1]Concursos Lote 1'!$C24</f>
        <v>212</v>
      </c>
      <c r="E23" s="77">
        <v>46143</v>
      </c>
      <c r="F23" s="79">
        <v>400000</v>
      </c>
      <c r="G23" s="79" t="s">
        <v>397</v>
      </c>
    </row>
    <row r="24" spans="1:7" ht="48.6" x14ac:dyDescent="0.3">
      <c r="A24" s="80" t="s">
        <v>360</v>
      </c>
      <c r="B24" s="81" t="s">
        <v>380</v>
      </c>
      <c r="C24" s="82">
        <v>45901</v>
      </c>
      <c r="D24" s="83">
        <f>'[1]Concursos Lote 1'!$E25-'[1]Concursos Lote 1'!$C25</f>
        <v>154</v>
      </c>
      <c r="E24" s="82">
        <v>46055</v>
      </c>
      <c r="F24" s="84">
        <v>500000</v>
      </c>
      <c r="G24" s="102" t="s">
        <v>396</v>
      </c>
    </row>
    <row r="25" spans="1:7" ht="32.4" x14ac:dyDescent="0.3">
      <c r="A25" s="75" t="s">
        <v>360</v>
      </c>
      <c r="B25" s="76" t="s">
        <v>374</v>
      </c>
      <c r="C25" s="77">
        <f t="shared" ref="C25:C26" si="2">E25-D25</f>
        <v>45999</v>
      </c>
      <c r="D25" s="78">
        <v>175</v>
      </c>
      <c r="E25" s="77">
        <v>46174</v>
      </c>
      <c r="F25" s="79">
        <v>100000</v>
      </c>
      <c r="G25" s="79" t="s">
        <v>397</v>
      </c>
    </row>
    <row r="26" spans="1:7" ht="32.4" x14ac:dyDescent="0.3">
      <c r="A26" s="75" t="s">
        <v>360</v>
      </c>
      <c r="B26" s="76" t="s">
        <v>375</v>
      </c>
      <c r="C26" s="77">
        <f t="shared" si="2"/>
        <v>45999</v>
      </c>
      <c r="D26" s="78">
        <v>175</v>
      </c>
      <c r="E26" s="77">
        <v>46174</v>
      </c>
      <c r="F26" s="79">
        <v>70000</v>
      </c>
      <c r="G26" s="79" t="s">
        <v>397</v>
      </c>
    </row>
    <row r="27" spans="1:7" ht="32.549999999999997" customHeight="1" x14ac:dyDescent="0.3">
      <c r="A27" s="75" t="s">
        <v>362</v>
      </c>
      <c r="B27" s="76" t="s">
        <v>35</v>
      </c>
      <c r="C27" s="77">
        <f>E27-D27</f>
        <v>45996</v>
      </c>
      <c r="D27" s="78">
        <v>117</v>
      </c>
      <c r="E27" s="77">
        <v>46113</v>
      </c>
      <c r="F27" s="79">
        <v>50000</v>
      </c>
      <c r="G27" s="79" t="s">
        <v>397</v>
      </c>
    </row>
    <row r="28" spans="1:7" ht="32.549999999999997" customHeight="1" x14ac:dyDescent="0.3">
      <c r="A28" s="75" t="s">
        <v>362</v>
      </c>
      <c r="B28" s="76" t="s">
        <v>40</v>
      </c>
      <c r="C28" s="77">
        <f>E28-D28</f>
        <v>45968</v>
      </c>
      <c r="D28" s="78">
        <v>115</v>
      </c>
      <c r="E28" s="77">
        <v>46083</v>
      </c>
      <c r="F28" s="79">
        <v>17000</v>
      </c>
      <c r="G28" s="79" t="s">
        <v>397</v>
      </c>
    </row>
    <row r="29" spans="1:7" ht="32.549999999999997" customHeight="1" x14ac:dyDescent="0.3">
      <c r="A29" s="75" t="s">
        <v>362</v>
      </c>
      <c r="B29" s="76" t="s">
        <v>399</v>
      </c>
      <c r="C29" s="77">
        <v>46101</v>
      </c>
      <c r="D29" s="78">
        <f>E29-C29</f>
        <v>117</v>
      </c>
      <c r="E29" s="77">
        <v>46218</v>
      </c>
      <c r="F29" s="79">
        <v>1100000</v>
      </c>
      <c r="G29" s="79" t="s">
        <v>397</v>
      </c>
    </row>
    <row r="30" spans="1:7" ht="32.549999999999997" customHeight="1" x14ac:dyDescent="0.3">
      <c r="A30" s="75" t="s">
        <v>362</v>
      </c>
      <c r="B30" s="76" t="s">
        <v>381</v>
      </c>
      <c r="C30" s="77">
        <f t="shared" ref="C30:C33" si="3">E30-D30</f>
        <v>45968</v>
      </c>
      <c r="D30" s="78">
        <v>115</v>
      </c>
      <c r="E30" s="77">
        <v>46083</v>
      </c>
      <c r="F30" s="79">
        <v>15000</v>
      </c>
      <c r="G30" s="79" t="s">
        <v>397</v>
      </c>
    </row>
    <row r="31" spans="1:7" ht="32.549999999999997" customHeight="1" x14ac:dyDescent="0.3">
      <c r="A31" s="75" t="s">
        <v>362</v>
      </c>
      <c r="B31" s="76" t="s">
        <v>382</v>
      </c>
      <c r="C31" s="77">
        <f t="shared" si="3"/>
        <v>46059</v>
      </c>
      <c r="D31" s="78">
        <v>115</v>
      </c>
      <c r="E31" s="77">
        <v>46174</v>
      </c>
      <c r="F31" s="79">
        <v>800000</v>
      </c>
      <c r="G31" s="84" t="s">
        <v>397</v>
      </c>
    </row>
    <row r="32" spans="1:7" ht="32.549999999999997" customHeight="1" x14ac:dyDescent="0.3">
      <c r="A32" s="75" t="s">
        <v>362</v>
      </c>
      <c r="B32" s="76" t="s">
        <v>383</v>
      </c>
      <c r="C32" s="77">
        <f t="shared" si="3"/>
        <v>46101</v>
      </c>
      <c r="D32" s="78">
        <v>117</v>
      </c>
      <c r="E32" s="77">
        <v>46218</v>
      </c>
      <c r="F32" s="79">
        <v>15000</v>
      </c>
      <c r="G32" s="79" t="s">
        <v>397</v>
      </c>
    </row>
    <row r="33" spans="1:7" ht="32.549999999999997" customHeight="1" x14ac:dyDescent="0.3">
      <c r="A33" s="103" t="s">
        <v>362</v>
      </c>
      <c r="B33" s="104" t="s">
        <v>42</v>
      </c>
      <c r="C33" s="105">
        <f t="shared" si="3"/>
        <v>46346</v>
      </c>
      <c r="D33" s="106">
        <v>115</v>
      </c>
      <c r="E33" s="105">
        <v>46461</v>
      </c>
      <c r="F33" s="107">
        <v>20000</v>
      </c>
      <c r="G33" s="79" t="s">
        <v>397</v>
      </c>
    </row>
    <row r="34" spans="1:7" ht="32.549999999999997" customHeight="1" x14ac:dyDescent="0.3">
      <c r="A34" s="103" t="s">
        <v>365</v>
      </c>
      <c r="B34" s="104" t="s">
        <v>72</v>
      </c>
      <c r="C34" s="105">
        <f>'[1]Concursos Lote 1'!$E35-'[1]Concursos Lote 1'!$D35</f>
        <v>45978</v>
      </c>
      <c r="D34" s="106">
        <v>120</v>
      </c>
      <c r="E34" s="105">
        <v>46098</v>
      </c>
      <c r="F34" s="107">
        <v>2500000</v>
      </c>
      <c r="G34" s="107" t="s">
        <v>398</v>
      </c>
    </row>
    <row r="35" spans="1:7" ht="32.549999999999997" customHeight="1" x14ac:dyDescent="0.3">
      <c r="A35" s="85" t="s">
        <v>365</v>
      </c>
      <c r="B35" s="86" t="s">
        <v>75</v>
      </c>
      <c r="C35" s="87">
        <f>'[1]Concursos Lote 1'!$E36-'[1]Concursos Lote 1'!$D36</f>
        <v>45968</v>
      </c>
      <c r="D35" s="88">
        <v>130</v>
      </c>
      <c r="E35" s="87">
        <v>46098</v>
      </c>
      <c r="F35" s="89">
        <v>50000</v>
      </c>
      <c r="G35" s="108" t="s">
        <v>397</v>
      </c>
    </row>
    <row r="36" spans="1:7" ht="32.549999999999997" customHeight="1" x14ac:dyDescent="0.3">
      <c r="A36" s="80" t="s">
        <v>365</v>
      </c>
      <c r="B36" s="81" t="s">
        <v>388</v>
      </c>
      <c r="C36" s="82">
        <f>'[1]Concursos Lote 1'!$E37-'[1]Concursos Lote 1'!$D37</f>
        <v>45953</v>
      </c>
      <c r="D36" s="83">
        <v>145</v>
      </c>
      <c r="E36" s="82">
        <v>46098</v>
      </c>
      <c r="F36" s="84">
        <f>100*1000</f>
        <v>100000</v>
      </c>
      <c r="G36" s="84" t="s">
        <v>397</v>
      </c>
    </row>
    <row r="37" spans="1:7" x14ac:dyDescent="0.3">
      <c r="A37" s="68"/>
      <c r="B37" s="68"/>
      <c r="C37" s="72"/>
      <c r="D37" s="69"/>
      <c r="E37" s="72"/>
      <c r="F37" s="70"/>
      <c r="G37" s="1"/>
    </row>
    <row r="38" spans="1:7" ht="25.05" customHeight="1" x14ac:dyDescent="0.3">
      <c r="A38" s="90" t="s">
        <v>389</v>
      </c>
      <c r="B38" s="68"/>
      <c r="C38" s="72"/>
      <c r="D38" s="69"/>
      <c r="E38" s="72"/>
      <c r="F38" s="70"/>
      <c r="G38" s="70"/>
    </row>
    <row r="39" spans="1:7" ht="25.05" customHeight="1" x14ac:dyDescent="0.3">
      <c r="A39" s="92" t="s">
        <v>391</v>
      </c>
      <c r="B39" s="92"/>
      <c r="C39" s="92"/>
      <c r="D39" s="92"/>
      <c r="E39" s="92"/>
      <c r="F39" s="92"/>
      <c r="G39" s="70"/>
    </row>
    <row r="40" spans="1:7" ht="25.05" customHeight="1" x14ac:dyDescent="0.3">
      <c r="A40" s="92" t="s">
        <v>390</v>
      </c>
      <c r="B40" s="92"/>
      <c r="C40" s="92"/>
      <c r="D40" s="92"/>
      <c r="E40" s="92"/>
      <c r="F40" s="92"/>
      <c r="G40" s="70"/>
    </row>
    <row r="41" spans="1:7" ht="39" customHeight="1" x14ac:dyDescent="0.3">
      <c r="A41" s="92" t="s">
        <v>392</v>
      </c>
      <c r="B41" s="92"/>
      <c r="C41" s="92"/>
      <c r="D41" s="92"/>
      <c r="E41" s="92"/>
      <c r="F41" s="92"/>
      <c r="G41" s="70"/>
    </row>
    <row r="42" spans="1:7" ht="25.05" customHeight="1" x14ac:dyDescent="0.3">
      <c r="A42" s="68"/>
      <c r="B42" s="68"/>
      <c r="C42" s="72"/>
      <c r="D42" s="69"/>
      <c r="E42" s="72"/>
      <c r="F42" s="70"/>
      <c r="G42" s="70"/>
    </row>
    <row r="43" spans="1:7" ht="25.05" customHeight="1" x14ac:dyDescent="0.3">
      <c r="A43" s="68"/>
      <c r="B43" s="68"/>
      <c r="C43" s="72"/>
      <c r="D43" s="69"/>
      <c r="E43" s="72"/>
      <c r="F43" s="70"/>
      <c r="G43" s="70"/>
    </row>
    <row r="44" spans="1:7" ht="25.05" customHeight="1" x14ac:dyDescent="0.3">
      <c r="A44" s="68"/>
      <c r="B44" s="68"/>
      <c r="C44" s="72"/>
      <c r="D44" s="69"/>
      <c r="E44" s="72"/>
      <c r="F44" s="70"/>
      <c r="G44" s="70"/>
    </row>
    <row r="45" spans="1:7" ht="25.05" customHeight="1" x14ac:dyDescent="0.3">
      <c r="A45" s="68"/>
      <c r="B45" s="68"/>
      <c r="C45" s="72"/>
      <c r="D45" s="69"/>
      <c r="E45" s="72"/>
      <c r="F45" s="70"/>
      <c r="G45" s="70"/>
    </row>
    <row r="46" spans="1:7" s="15" customFormat="1" ht="25.05" customHeight="1" x14ac:dyDescent="0.3">
      <c r="A46" s="68"/>
      <c r="B46" s="68"/>
      <c r="C46" s="72"/>
      <c r="D46" s="69"/>
      <c r="E46" s="72"/>
      <c r="F46" s="70"/>
      <c r="G46" s="70"/>
    </row>
    <row r="47" spans="1:7" s="15" customFormat="1" ht="25.05" customHeight="1" x14ac:dyDescent="0.3">
      <c r="A47" s="68"/>
      <c r="B47" s="68"/>
      <c r="C47" s="72"/>
      <c r="D47" s="69"/>
      <c r="E47" s="72"/>
      <c r="F47" s="70"/>
      <c r="G47" s="70"/>
    </row>
    <row r="48" spans="1:7" s="15" customFormat="1" ht="25.05" customHeight="1" x14ac:dyDescent="0.3">
      <c r="A48" s="68"/>
      <c r="B48" s="68"/>
      <c r="C48" s="72"/>
      <c r="D48" s="69"/>
      <c r="E48" s="72"/>
      <c r="F48" s="70"/>
      <c r="G48" s="70"/>
    </row>
    <row r="49" spans="1:7" s="15" customFormat="1" ht="25.05" customHeight="1" x14ac:dyDescent="0.3">
      <c r="A49" s="68"/>
      <c r="B49" s="68"/>
      <c r="C49" s="72"/>
      <c r="D49" s="69"/>
      <c r="E49" s="72"/>
      <c r="F49" s="70"/>
      <c r="G49" s="70"/>
    </row>
    <row r="50" spans="1:7" s="15" customFormat="1" ht="25.05" customHeight="1" x14ac:dyDescent="0.3">
      <c r="A50" s="68"/>
      <c r="B50" s="68"/>
      <c r="C50" s="72"/>
      <c r="D50" s="69"/>
      <c r="E50" s="72"/>
      <c r="F50" s="70"/>
      <c r="G50" s="70"/>
    </row>
    <row r="51" spans="1:7" s="15" customFormat="1" ht="25.05" customHeight="1" x14ac:dyDescent="0.3">
      <c r="A51" s="68"/>
      <c r="B51" s="68"/>
      <c r="C51" s="72"/>
      <c r="D51" s="69"/>
      <c r="E51" s="72"/>
      <c r="F51" s="70"/>
      <c r="G51" s="70"/>
    </row>
    <row r="52" spans="1:7" s="15" customFormat="1" ht="25.05" customHeight="1" x14ac:dyDescent="0.3">
      <c r="A52" s="68"/>
      <c r="B52" s="68"/>
      <c r="C52" s="72"/>
      <c r="D52" s="69"/>
      <c r="E52" s="72"/>
      <c r="F52" s="70"/>
      <c r="G52" s="70"/>
    </row>
    <row r="53" spans="1:7" s="15" customFormat="1" ht="25.05" customHeight="1" x14ac:dyDescent="0.3">
      <c r="A53" s="68"/>
      <c r="B53" s="68"/>
      <c r="C53" s="72"/>
      <c r="D53" s="69"/>
      <c r="E53" s="72"/>
      <c r="F53" s="70"/>
      <c r="G53" s="70"/>
    </row>
    <row r="54" spans="1:7" s="15" customFormat="1" ht="25.05" customHeight="1" x14ac:dyDescent="0.3">
      <c r="A54" s="68"/>
      <c r="B54" s="68"/>
      <c r="C54" s="72"/>
      <c r="D54" s="69"/>
      <c r="E54" s="72"/>
      <c r="F54" s="70"/>
      <c r="G54" s="70"/>
    </row>
    <row r="55" spans="1:7" s="15" customFormat="1" ht="25.05" customHeight="1" x14ac:dyDescent="0.3">
      <c r="A55" s="68"/>
      <c r="B55" s="68"/>
      <c r="C55" s="72"/>
      <c r="D55" s="69"/>
      <c r="E55" s="72"/>
      <c r="F55" s="70"/>
      <c r="G55" s="70"/>
    </row>
    <row r="56" spans="1:7" s="15" customFormat="1" ht="25.05" customHeight="1" x14ac:dyDescent="0.3">
      <c r="A56" s="68"/>
      <c r="B56" s="68"/>
      <c r="C56" s="72"/>
      <c r="D56" s="69"/>
      <c r="E56" s="72"/>
      <c r="F56" s="70"/>
      <c r="G56" s="70"/>
    </row>
    <row r="57" spans="1:7" s="15" customFormat="1" ht="25.05" customHeight="1" x14ac:dyDescent="0.3">
      <c r="A57" s="68"/>
      <c r="B57" s="68"/>
      <c r="C57" s="72"/>
      <c r="D57" s="69"/>
      <c r="E57" s="72"/>
      <c r="F57" s="70"/>
      <c r="G57" s="70"/>
    </row>
    <row r="58" spans="1:7" s="15" customFormat="1" ht="25.05" customHeight="1" x14ac:dyDescent="0.3">
      <c r="A58" s="68"/>
      <c r="B58" s="68"/>
      <c r="C58" s="72"/>
      <c r="D58" s="69"/>
      <c r="E58" s="72"/>
      <c r="F58" s="70"/>
      <c r="G58" s="70"/>
    </row>
    <row r="59" spans="1:7" s="15" customFormat="1" ht="25.05" customHeight="1" x14ac:dyDescent="0.3">
      <c r="A59" s="68"/>
      <c r="B59" s="68"/>
      <c r="C59" s="72"/>
      <c r="D59" s="69"/>
      <c r="E59" s="72"/>
      <c r="F59" s="70"/>
      <c r="G59" s="70"/>
    </row>
    <row r="60" spans="1:7" s="15" customFormat="1" ht="25.05" customHeight="1" x14ac:dyDescent="0.3">
      <c r="A60" s="68"/>
      <c r="B60" s="68"/>
      <c r="C60" s="72"/>
      <c r="D60" s="69"/>
      <c r="E60" s="72"/>
      <c r="F60" s="70"/>
      <c r="G60" s="70"/>
    </row>
    <row r="61" spans="1:7" s="15" customFormat="1" ht="25.05" customHeight="1" x14ac:dyDescent="0.3">
      <c r="A61" s="68"/>
      <c r="B61" s="68"/>
      <c r="C61" s="72"/>
      <c r="D61" s="69"/>
      <c r="E61" s="72"/>
      <c r="F61" s="70"/>
      <c r="G61" s="70"/>
    </row>
    <row r="62" spans="1:7" s="15" customFormat="1" ht="25.05" customHeight="1" x14ac:dyDescent="0.3">
      <c r="A62" s="68"/>
      <c r="B62" s="68"/>
      <c r="C62" s="72"/>
      <c r="D62" s="69"/>
      <c r="E62" s="72"/>
      <c r="F62" s="70"/>
      <c r="G62" s="70"/>
    </row>
    <row r="63" spans="1:7" s="15" customFormat="1" ht="25.05" customHeight="1" x14ac:dyDescent="0.3">
      <c r="A63" s="68"/>
      <c r="B63" s="68"/>
      <c r="C63" s="72"/>
      <c r="D63" s="69"/>
      <c r="E63" s="72"/>
      <c r="F63" s="70"/>
      <c r="G63" s="70"/>
    </row>
    <row r="64" spans="1:7" s="15" customFormat="1" ht="25.05" customHeight="1" x14ac:dyDescent="0.3">
      <c r="A64" s="68"/>
      <c r="B64" s="68"/>
      <c r="C64" s="72"/>
      <c r="D64" s="69"/>
      <c r="E64" s="72"/>
      <c r="F64" s="70"/>
      <c r="G64" s="70"/>
    </row>
    <row r="65" spans="1:7" s="15" customFormat="1" ht="25.05" customHeight="1" x14ac:dyDescent="0.3">
      <c r="A65" s="68"/>
      <c r="B65" s="68"/>
      <c r="C65" s="72"/>
      <c r="D65" s="69"/>
      <c r="E65" s="72"/>
      <c r="F65" s="70"/>
      <c r="G65" s="70"/>
    </row>
    <row r="66" spans="1:7" s="15" customFormat="1" ht="25.05" customHeight="1" x14ac:dyDescent="0.3">
      <c r="A66" s="68"/>
      <c r="B66" s="68"/>
      <c r="C66" s="72"/>
      <c r="D66" s="69"/>
      <c r="E66" s="72"/>
      <c r="F66" s="70"/>
      <c r="G66" s="70"/>
    </row>
    <row r="67" spans="1:7" s="15" customFormat="1" ht="25.05" customHeight="1" x14ac:dyDescent="0.3">
      <c r="A67" s="68"/>
      <c r="B67" s="68"/>
      <c r="C67" s="72"/>
      <c r="D67" s="69"/>
      <c r="E67" s="72"/>
      <c r="F67" s="70"/>
      <c r="G67" s="70"/>
    </row>
    <row r="68" spans="1:7" s="15" customFormat="1" ht="25.05" customHeight="1" x14ac:dyDescent="0.3">
      <c r="A68" s="68"/>
      <c r="B68" s="68"/>
      <c r="C68" s="72"/>
      <c r="D68" s="69"/>
      <c r="E68" s="72"/>
      <c r="F68" s="70"/>
      <c r="G68" s="70"/>
    </row>
    <row r="69" spans="1:7" s="15" customFormat="1" ht="25.05" customHeight="1" x14ac:dyDescent="0.3">
      <c r="A69" s="68"/>
      <c r="B69" s="68"/>
      <c r="C69" s="72"/>
      <c r="D69" s="69"/>
      <c r="E69" s="72"/>
      <c r="F69" s="70"/>
      <c r="G69" s="70"/>
    </row>
    <row r="70" spans="1:7" s="15" customFormat="1" ht="25.05" customHeight="1" x14ac:dyDescent="0.3">
      <c r="A70" s="68"/>
      <c r="B70" s="68"/>
      <c r="C70" s="72"/>
      <c r="D70" s="69"/>
      <c r="E70" s="72"/>
      <c r="F70" s="70"/>
      <c r="G70" s="70"/>
    </row>
    <row r="71" spans="1:7" s="15" customFormat="1" ht="25.05" customHeight="1" x14ac:dyDescent="0.3">
      <c r="A71" s="68"/>
      <c r="B71" s="68"/>
      <c r="C71" s="72"/>
      <c r="D71" s="69"/>
      <c r="E71" s="72"/>
      <c r="F71" s="70"/>
      <c r="G71" s="70"/>
    </row>
    <row r="72" spans="1:7" s="15" customFormat="1" ht="25.05" customHeight="1" x14ac:dyDescent="0.3">
      <c r="A72" s="68"/>
      <c r="B72" s="68"/>
      <c r="C72" s="72"/>
      <c r="D72" s="69"/>
      <c r="E72" s="72"/>
      <c r="F72" s="70"/>
      <c r="G72" s="70"/>
    </row>
    <row r="73" spans="1:7" s="15" customFormat="1" ht="25.05" customHeight="1" x14ac:dyDescent="0.3">
      <c r="A73" s="68"/>
      <c r="B73" s="68"/>
      <c r="C73" s="72"/>
      <c r="D73" s="69"/>
      <c r="E73" s="72"/>
      <c r="F73" s="70"/>
      <c r="G73" s="70"/>
    </row>
    <row r="74" spans="1:7" s="15" customFormat="1" ht="25.05" customHeight="1" x14ac:dyDescent="0.3">
      <c r="A74" s="68"/>
      <c r="B74" s="68"/>
      <c r="C74" s="72"/>
      <c r="D74" s="69"/>
      <c r="E74" s="72"/>
      <c r="F74" s="70"/>
      <c r="G74" s="70"/>
    </row>
    <row r="75" spans="1:7" s="15" customFormat="1" ht="25.05" customHeight="1" x14ac:dyDescent="0.3">
      <c r="A75" s="68"/>
      <c r="B75" s="68"/>
      <c r="C75" s="72"/>
      <c r="D75" s="69"/>
      <c r="E75" s="72"/>
      <c r="F75" s="70"/>
      <c r="G75" s="70"/>
    </row>
    <row r="76" spans="1:7" s="15" customFormat="1" ht="25.05" customHeight="1" x14ac:dyDescent="0.3">
      <c r="A76" s="68"/>
      <c r="B76" s="68"/>
      <c r="C76" s="72"/>
      <c r="D76" s="69"/>
      <c r="E76" s="72"/>
      <c r="F76" s="70"/>
      <c r="G76" s="70"/>
    </row>
    <row r="77" spans="1:7" s="15" customFormat="1" ht="25.05" customHeight="1" x14ac:dyDescent="0.3">
      <c r="A77" s="68"/>
      <c r="B77" s="68"/>
      <c r="C77" s="72"/>
      <c r="D77" s="69"/>
      <c r="E77" s="72"/>
      <c r="F77" s="70"/>
      <c r="G77" s="70"/>
    </row>
    <row r="78" spans="1:7" s="15" customFormat="1" ht="25.05" customHeight="1" x14ac:dyDescent="0.3">
      <c r="A78" s="68"/>
      <c r="B78" s="68"/>
      <c r="C78" s="72"/>
      <c r="D78" s="69"/>
      <c r="E78" s="72"/>
      <c r="F78" s="70"/>
      <c r="G78" s="70"/>
    </row>
    <row r="79" spans="1:7" s="15" customFormat="1" ht="25.05" customHeight="1" x14ac:dyDescent="0.3">
      <c r="A79" s="68"/>
      <c r="B79" s="68"/>
      <c r="C79" s="72"/>
      <c r="D79" s="69"/>
      <c r="E79" s="72"/>
      <c r="F79" s="70"/>
      <c r="G79" s="70"/>
    </row>
    <row r="80" spans="1:7" s="15" customFormat="1" ht="25.05" customHeight="1" x14ac:dyDescent="0.3">
      <c r="A80" s="68"/>
      <c r="B80" s="68"/>
      <c r="C80" s="72"/>
      <c r="D80" s="69"/>
      <c r="E80" s="72"/>
      <c r="F80" s="70"/>
      <c r="G80" s="70"/>
    </row>
    <row r="81" spans="1:7" s="15" customFormat="1" ht="25.05" customHeight="1" x14ac:dyDescent="0.3">
      <c r="A81" s="68"/>
      <c r="B81" s="68"/>
      <c r="C81" s="72"/>
      <c r="D81" s="69"/>
      <c r="E81" s="72"/>
      <c r="F81" s="70"/>
      <c r="G81" s="70"/>
    </row>
    <row r="82" spans="1:7" s="15" customFormat="1" ht="25.05" customHeight="1" x14ac:dyDescent="0.3">
      <c r="A82" s="68"/>
      <c r="B82" s="68"/>
      <c r="C82" s="72"/>
      <c r="D82" s="69"/>
      <c r="E82" s="72"/>
      <c r="F82" s="70"/>
      <c r="G82" s="70"/>
    </row>
    <row r="83" spans="1:7" s="15" customFormat="1" ht="25.05" customHeight="1" x14ac:dyDescent="0.3">
      <c r="A83" s="68"/>
      <c r="B83" s="68"/>
      <c r="C83" s="72"/>
      <c r="D83" s="69"/>
      <c r="E83" s="72"/>
      <c r="F83" s="70"/>
      <c r="G83" s="70"/>
    </row>
    <row r="84" spans="1:7" s="15" customFormat="1" ht="25.05" customHeight="1" x14ac:dyDescent="0.3">
      <c r="A84" s="68"/>
      <c r="B84" s="68"/>
      <c r="C84" s="72"/>
      <c r="D84" s="69"/>
      <c r="E84" s="72"/>
      <c r="F84" s="70"/>
      <c r="G84" s="70"/>
    </row>
    <row r="85" spans="1:7" s="15" customFormat="1" ht="25.05" customHeight="1" x14ac:dyDescent="0.3">
      <c r="A85" s="68"/>
      <c r="B85" s="68"/>
      <c r="C85" s="72"/>
      <c r="D85" s="69"/>
      <c r="E85" s="72"/>
      <c r="F85" s="70"/>
      <c r="G85" s="70"/>
    </row>
    <row r="86" spans="1:7" s="15" customFormat="1" ht="25.05" customHeight="1" x14ac:dyDescent="0.3">
      <c r="A86" s="68"/>
      <c r="B86" s="68"/>
      <c r="C86" s="72"/>
      <c r="D86" s="69"/>
      <c r="E86" s="72"/>
      <c r="F86" s="70"/>
      <c r="G86" s="70"/>
    </row>
    <row r="87" spans="1:7" s="15" customFormat="1" ht="25.05" customHeight="1" x14ac:dyDescent="0.3">
      <c r="A87" s="68"/>
      <c r="B87" s="68"/>
      <c r="C87" s="72"/>
      <c r="D87" s="69"/>
      <c r="E87" s="72"/>
      <c r="F87" s="70"/>
      <c r="G87" s="70"/>
    </row>
    <row r="88" spans="1:7" s="15" customFormat="1" ht="25.05" customHeight="1" x14ac:dyDescent="0.3">
      <c r="A88" s="68"/>
      <c r="B88" s="68"/>
      <c r="C88" s="72"/>
      <c r="D88" s="69"/>
      <c r="E88" s="72"/>
      <c r="F88" s="70"/>
      <c r="G88" s="70"/>
    </row>
    <row r="89" spans="1:7" s="15" customFormat="1" ht="25.05" customHeight="1" x14ac:dyDescent="0.3">
      <c r="A89" s="68"/>
      <c r="B89" s="68"/>
      <c r="C89" s="72"/>
      <c r="D89" s="69"/>
      <c r="E89" s="72"/>
      <c r="F89" s="70"/>
      <c r="G89" s="70"/>
    </row>
    <row r="90" spans="1:7" s="15" customFormat="1" ht="25.05" customHeight="1" x14ac:dyDescent="0.3">
      <c r="A90" s="68"/>
      <c r="B90" s="68"/>
      <c r="C90" s="72"/>
      <c r="D90" s="69"/>
      <c r="E90" s="72"/>
      <c r="F90" s="70"/>
      <c r="G90" s="70"/>
    </row>
    <row r="91" spans="1:7" s="15" customFormat="1" ht="25.05" customHeight="1" x14ac:dyDescent="0.3">
      <c r="A91" s="68"/>
      <c r="B91" s="68"/>
      <c r="C91" s="72"/>
      <c r="D91" s="69"/>
      <c r="E91" s="72"/>
      <c r="F91" s="70"/>
      <c r="G91" s="70"/>
    </row>
    <row r="92" spans="1:7" s="15" customFormat="1" ht="25.05" customHeight="1" x14ac:dyDescent="0.3">
      <c r="A92" s="68"/>
      <c r="B92" s="68"/>
      <c r="C92" s="72"/>
      <c r="D92" s="69"/>
      <c r="E92" s="72"/>
      <c r="F92" s="70"/>
      <c r="G92" s="70"/>
    </row>
    <row r="93" spans="1:7" s="15" customFormat="1" ht="25.05" customHeight="1" x14ac:dyDescent="0.3">
      <c r="A93" s="68"/>
      <c r="B93" s="68"/>
      <c r="C93" s="72"/>
      <c r="D93" s="69"/>
      <c r="E93" s="72"/>
      <c r="F93" s="70"/>
      <c r="G93" s="70"/>
    </row>
    <row r="94" spans="1:7" s="15" customFormat="1" ht="25.05" customHeight="1" x14ac:dyDescent="0.3">
      <c r="A94" s="68"/>
      <c r="B94" s="68"/>
      <c r="C94" s="72"/>
      <c r="D94" s="69"/>
      <c r="E94" s="72"/>
      <c r="F94" s="70"/>
      <c r="G94" s="70"/>
    </row>
    <row r="95" spans="1:7" s="15" customFormat="1" x14ac:dyDescent="0.3">
      <c r="A95" s="68"/>
      <c r="B95" s="68"/>
      <c r="C95" s="72"/>
      <c r="D95" s="69"/>
      <c r="E95" s="72"/>
      <c r="F95" s="70"/>
      <c r="G95" s="70"/>
    </row>
    <row r="96" spans="1:7" s="15" customFormat="1" x14ac:dyDescent="0.3">
      <c r="A96" s="68"/>
      <c r="B96" s="68"/>
      <c r="C96" s="72"/>
      <c r="D96" s="69"/>
      <c r="E96" s="72"/>
      <c r="F96" s="70"/>
      <c r="G96" s="70"/>
    </row>
    <row r="97" spans="1:7" s="15" customFormat="1" x14ac:dyDescent="0.3">
      <c r="A97" s="68"/>
      <c r="B97" s="68"/>
      <c r="C97" s="72"/>
      <c r="D97" s="69"/>
      <c r="E97" s="72"/>
      <c r="F97" s="70"/>
      <c r="G97" s="70"/>
    </row>
    <row r="98" spans="1:7" s="15" customFormat="1" x14ac:dyDescent="0.3">
      <c r="A98" s="68"/>
      <c r="B98" s="68"/>
      <c r="C98" s="72"/>
      <c r="D98" s="69"/>
      <c r="E98" s="72"/>
      <c r="F98" s="70"/>
      <c r="G98" s="70"/>
    </row>
    <row r="99" spans="1:7" s="15" customFormat="1" x14ac:dyDescent="0.3">
      <c r="A99" s="68"/>
      <c r="B99" s="68"/>
      <c r="C99" s="72"/>
      <c r="D99" s="69"/>
      <c r="E99" s="72"/>
      <c r="F99" s="70"/>
      <c r="G99" s="70"/>
    </row>
    <row r="100" spans="1:7" s="15" customFormat="1" x14ac:dyDescent="0.3">
      <c r="A100" s="68"/>
      <c r="B100" s="68"/>
      <c r="C100" s="72"/>
      <c r="D100" s="69"/>
      <c r="E100" s="72"/>
      <c r="F100" s="70"/>
      <c r="G100" s="70"/>
    </row>
    <row r="101" spans="1:7" s="15" customFormat="1" x14ac:dyDescent="0.3">
      <c r="A101" s="68"/>
      <c r="B101" s="68"/>
      <c r="C101" s="72"/>
      <c r="D101" s="69"/>
      <c r="E101" s="72"/>
      <c r="F101" s="70"/>
      <c r="G101" s="70"/>
    </row>
    <row r="102" spans="1:7" s="15" customFormat="1" x14ac:dyDescent="0.3">
      <c r="A102" s="68"/>
      <c r="B102" s="68"/>
      <c r="C102" s="72"/>
      <c r="D102" s="69"/>
      <c r="E102" s="72"/>
      <c r="F102" s="70"/>
      <c r="G102" s="70"/>
    </row>
    <row r="103" spans="1:7" s="15" customFormat="1" x14ac:dyDescent="0.3">
      <c r="A103" s="68"/>
      <c r="B103" s="68"/>
      <c r="C103" s="72"/>
      <c r="D103" s="69"/>
      <c r="E103" s="72"/>
      <c r="F103" s="70"/>
      <c r="G103" s="70"/>
    </row>
    <row r="104" spans="1:7" s="15" customFormat="1" x14ac:dyDescent="0.3">
      <c r="A104" s="68"/>
      <c r="B104" s="68"/>
      <c r="C104" s="72"/>
      <c r="D104" s="69"/>
      <c r="E104" s="72"/>
      <c r="F104" s="70"/>
      <c r="G104" s="70"/>
    </row>
    <row r="105" spans="1:7" s="15" customFormat="1" x14ac:dyDescent="0.3">
      <c r="A105" s="68"/>
      <c r="B105" s="68"/>
      <c r="C105" s="72"/>
      <c r="D105" s="69"/>
      <c r="E105" s="72"/>
      <c r="F105" s="70"/>
      <c r="G105" s="70"/>
    </row>
    <row r="106" spans="1:7" s="15" customFormat="1" x14ac:dyDescent="0.3">
      <c r="A106" s="68"/>
      <c r="B106" s="68"/>
      <c r="C106" s="72"/>
      <c r="D106" s="69"/>
      <c r="E106" s="72"/>
      <c r="F106" s="70"/>
      <c r="G106" s="70"/>
    </row>
    <row r="107" spans="1:7" s="15" customFormat="1" x14ac:dyDescent="0.3">
      <c r="A107" s="68"/>
      <c r="B107" s="68"/>
      <c r="C107" s="72"/>
      <c r="D107" s="69"/>
      <c r="E107" s="72"/>
      <c r="F107" s="70"/>
      <c r="G107" s="70"/>
    </row>
    <row r="108" spans="1:7" s="15" customFormat="1" x14ac:dyDescent="0.3">
      <c r="A108" s="68"/>
      <c r="B108" s="68"/>
      <c r="C108" s="72"/>
      <c r="D108" s="69"/>
      <c r="E108" s="72"/>
      <c r="F108" s="70"/>
      <c r="G108" s="70"/>
    </row>
    <row r="109" spans="1:7" s="15" customFormat="1" x14ac:dyDescent="0.3">
      <c r="A109" s="68"/>
      <c r="B109" s="68"/>
      <c r="C109" s="72"/>
      <c r="D109" s="69"/>
      <c r="E109" s="72"/>
      <c r="F109" s="70"/>
      <c r="G109" s="70"/>
    </row>
    <row r="110" spans="1:7" s="15" customFormat="1" x14ac:dyDescent="0.3">
      <c r="A110" s="68"/>
      <c r="B110" s="68"/>
      <c r="C110" s="72"/>
      <c r="D110" s="69"/>
      <c r="E110" s="72"/>
      <c r="F110" s="70"/>
      <c r="G110" s="70"/>
    </row>
    <row r="111" spans="1:7" s="15" customFormat="1" x14ac:dyDescent="0.3">
      <c r="A111" s="68"/>
      <c r="B111" s="68"/>
      <c r="C111" s="72"/>
      <c r="D111" s="69"/>
      <c r="E111" s="72"/>
      <c r="F111" s="70"/>
      <c r="G111" s="70"/>
    </row>
    <row r="112" spans="1:7" s="15" customFormat="1" x14ac:dyDescent="0.3">
      <c r="A112" s="68"/>
      <c r="B112" s="68"/>
      <c r="C112" s="72"/>
      <c r="D112" s="69"/>
      <c r="E112" s="72"/>
      <c r="F112" s="70"/>
      <c r="G112" s="70"/>
    </row>
    <row r="113" spans="1:7" s="15" customFormat="1" x14ac:dyDescent="0.3">
      <c r="A113" s="68"/>
      <c r="B113" s="68"/>
      <c r="C113" s="72"/>
      <c r="D113" s="69"/>
      <c r="E113" s="72"/>
      <c r="F113" s="70"/>
      <c r="G113" s="70"/>
    </row>
    <row r="114" spans="1:7" s="15" customFormat="1" x14ac:dyDescent="0.3">
      <c r="A114" s="68"/>
      <c r="B114" s="68"/>
      <c r="C114" s="72"/>
      <c r="D114" s="69"/>
      <c r="E114" s="72"/>
      <c r="F114" s="70"/>
      <c r="G114" s="70"/>
    </row>
    <row r="115" spans="1:7" s="15" customFormat="1" x14ac:dyDescent="0.3">
      <c r="A115" s="68"/>
      <c r="B115" s="68"/>
      <c r="C115" s="72"/>
      <c r="D115" s="69"/>
      <c r="E115" s="72"/>
      <c r="F115" s="70"/>
      <c r="G115" s="70"/>
    </row>
    <row r="116" spans="1:7" s="15" customFormat="1" x14ac:dyDescent="0.3">
      <c r="A116" s="68"/>
      <c r="B116" s="68"/>
      <c r="C116" s="72"/>
      <c r="D116" s="69"/>
      <c r="E116" s="72"/>
      <c r="F116" s="70"/>
      <c r="G116" s="70"/>
    </row>
    <row r="117" spans="1:7" s="15" customFormat="1" x14ac:dyDescent="0.3">
      <c r="A117" s="68"/>
      <c r="B117" s="68"/>
      <c r="C117" s="72"/>
      <c r="D117" s="69"/>
      <c r="E117" s="72"/>
      <c r="F117" s="70"/>
      <c r="G117" s="70"/>
    </row>
    <row r="118" spans="1:7" s="15" customFormat="1" x14ac:dyDescent="0.3">
      <c r="A118" s="68"/>
      <c r="B118" s="68"/>
      <c r="C118" s="72"/>
      <c r="D118" s="69"/>
      <c r="E118" s="72"/>
      <c r="F118" s="70"/>
      <c r="G118" s="70"/>
    </row>
    <row r="119" spans="1:7" s="15" customFormat="1" x14ac:dyDescent="0.3">
      <c r="A119" s="68"/>
      <c r="B119" s="68"/>
      <c r="C119" s="72"/>
      <c r="D119" s="69"/>
      <c r="E119" s="72"/>
      <c r="F119" s="70"/>
      <c r="G119" s="70"/>
    </row>
    <row r="120" spans="1:7" s="15" customFormat="1" x14ac:dyDescent="0.3">
      <c r="A120" s="68"/>
      <c r="B120" s="68"/>
      <c r="C120" s="72"/>
      <c r="D120" s="69"/>
      <c r="E120" s="72"/>
      <c r="F120" s="70"/>
      <c r="G120" s="70"/>
    </row>
    <row r="121" spans="1:7" s="15" customFormat="1" x14ac:dyDescent="0.3">
      <c r="A121" s="68"/>
      <c r="B121" s="68"/>
      <c r="C121" s="72"/>
      <c r="D121" s="69"/>
      <c r="E121" s="72"/>
      <c r="F121" s="70"/>
      <c r="G121" s="70"/>
    </row>
    <row r="122" spans="1:7" s="15" customFormat="1" x14ac:dyDescent="0.3">
      <c r="A122" s="68"/>
      <c r="B122" s="68"/>
      <c r="C122" s="72"/>
      <c r="D122" s="69"/>
      <c r="E122" s="72"/>
      <c r="F122" s="70"/>
      <c r="G122" s="70"/>
    </row>
    <row r="123" spans="1:7" s="15" customFormat="1" x14ac:dyDescent="0.3">
      <c r="A123" s="68"/>
      <c r="B123" s="68"/>
      <c r="C123" s="72"/>
      <c r="D123" s="69"/>
      <c r="E123" s="72"/>
      <c r="F123" s="70"/>
      <c r="G123" s="70"/>
    </row>
    <row r="124" spans="1:7" s="15" customFormat="1" x14ac:dyDescent="0.3">
      <c r="A124" s="68"/>
      <c r="B124" s="68"/>
      <c r="C124" s="72"/>
      <c r="D124" s="69"/>
      <c r="E124" s="72"/>
      <c r="F124" s="70"/>
      <c r="G124" s="70"/>
    </row>
    <row r="125" spans="1:7" s="15" customFormat="1" x14ac:dyDescent="0.3">
      <c r="A125" s="68"/>
      <c r="B125" s="68"/>
      <c r="C125" s="72"/>
      <c r="D125" s="69"/>
      <c r="E125" s="72"/>
      <c r="F125" s="70"/>
      <c r="G125" s="70"/>
    </row>
    <row r="126" spans="1:7" s="15" customFormat="1" x14ac:dyDescent="0.3">
      <c r="A126" s="68"/>
      <c r="B126" s="68"/>
      <c r="C126" s="72"/>
      <c r="D126" s="69"/>
      <c r="E126" s="72"/>
      <c r="F126" s="70"/>
      <c r="G126" s="70"/>
    </row>
    <row r="127" spans="1:7" s="15" customFormat="1" x14ac:dyDescent="0.3">
      <c r="A127" s="68"/>
      <c r="B127" s="68"/>
      <c r="C127" s="72"/>
      <c r="D127" s="69"/>
      <c r="E127" s="72"/>
      <c r="F127" s="70"/>
      <c r="G127" s="70"/>
    </row>
    <row r="128" spans="1:7" s="15" customFormat="1" x14ac:dyDescent="0.3">
      <c r="A128" s="68"/>
      <c r="B128" s="68"/>
      <c r="C128" s="72"/>
      <c r="D128" s="69"/>
      <c r="E128" s="72"/>
      <c r="F128" s="70"/>
      <c r="G128" s="70"/>
    </row>
    <row r="129" spans="1:7" s="15" customFormat="1" x14ac:dyDescent="0.3">
      <c r="A129" s="68"/>
      <c r="B129" s="68"/>
      <c r="C129" s="72"/>
      <c r="D129" s="69"/>
      <c r="E129" s="72"/>
      <c r="F129" s="70"/>
      <c r="G129" s="70"/>
    </row>
    <row r="130" spans="1:7" s="15" customFormat="1" x14ac:dyDescent="0.3">
      <c r="A130" s="68"/>
      <c r="B130" s="68"/>
      <c r="C130" s="72"/>
      <c r="D130" s="69"/>
      <c r="E130" s="72"/>
      <c r="F130" s="70"/>
      <c r="G130" s="70"/>
    </row>
    <row r="131" spans="1:7" s="15" customFormat="1" x14ac:dyDescent="0.3">
      <c r="A131" s="68"/>
      <c r="B131" s="68"/>
      <c r="C131" s="72"/>
      <c r="D131" s="69"/>
      <c r="E131" s="72"/>
      <c r="F131" s="70"/>
      <c r="G131" s="70"/>
    </row>
    <row r="132" spans="1:7" s="15" customFormat="1" x14ac:dyDescent="0.3">
      <c r="A132" s="68"/>
      <c r="B132" s="68"/>
      <c r="C132" s="72"/>
      <c r="D132" s="69"/>
      <c r="E132" s="72"/>
      <c r="F132" s="70"/>
      <c r="G132" s="70"/>
    </row>
    <row r="133" spans="1:7" s="15" customFormat="1" x14ac:dyDescent="0.3">
      <c r="A133" s="68"/>
      <c r="B133" s="68"/>
      <c r="C133" s="72"/>
      <c r="D133" s="69"/>
      <c r="E133" s="72"/>
      <c r="F133" s="70"/>
      <c r="G133" s="70"/>
    </row>
    <row r="134" spans="1:7" s="15" customFormat="1" x14ac:dyDescent="0.3">
      <c r="A134" s="68"/>
      <c r="B134" s="68"/>
      <c r="C134" s="72"/>
      <c r="D134" s="69"/>
      <c r="E134" s="72"/>
      <c r="F134" s="70"/>
      <c r="G134" s="70"/>
    </row>
    <row r="135" spans="1:7" s="15" customFormat="1" x14ac:dyDescent="0.3">
      <c r="A135" s="68"/>
      <c r="B135" s="68"/>
      <c r="C135" s="72"/>
      <c r="D135" s="69"/>
      <c r="E135" s="72"/>
      <c r="F135" s="70"/>
      <c r="G135" s="70"/>
    </row>
    <row r="136" spans="1:7" s="15" customFormat="1" x14ac:dyDescent="0.3">
      <c r="A136" s="68"/>
      <c r="B136" s="68"/>
      <c r="C136" s="72"/>
      <c r="D136" s="69"/>
      <c r="E136" s="72"/>
      <c r="F136" s="70"/>
      <c r="G136" s="70"/>
    </row>
    <row r="137" spans="1:7" s="15" customFormat="1" x14ac:dyDescent="0.3">
      <c r="A137" s="68"/>
      <c r="B137" s="68"/>
      <c r="C137" s="72"/>
      <c r="D137" s="69"/>
      <c r="E137" s="72"/>
      <c r="F137" s="70"/>
      <c r="G137" s="70"/>
    </row>
    <row r="138" spans="1:7" s="15" customFormat="1" x14ac:dyDescent="0.3">
      <c r="A138" s="68"/>
      <c r="B138" s="68"/>
      <c r="C138" s="72"/>
      <c r="D138" s="69"/>
      <c r="E138" s="72"/>
      <c r="F138" s="70"/>
      <c r="G138" s="70"/>
    </row>
    <row r="139" spans="1:7" s="15" customFormat="1" x14ac:dyDescent="0.3">
      <c r="A139" s="68"/>
      <c r="B139" s="68"/>
      <c r="C139" s="72"/>
      <c r="D139" s="69"/>
      <c r="E139" s="72"/>
      <c r="F139" s="70"/>
      <c r="G139" s="70"/>
    </row>
    <row r="140" spans="1:7" s="15" customFormat="1" x14ac:dyDescent="0.3">
      <c r="A140" s="68"/>
      <c r="B140" s="68"/>
      <c r="C140" s="72"/>
      <c r="D140" s="69"/>
      <c r="E140" s="72"/>
      <c r="F140" s="70"/>
      <c r="G140" s="70"/>
    </row>
    <row r="141" spans="1:7" s="15" customFormat="1" x14ac:dyDescent="0.3">
      <c r="A141" s="68"/>
      <c r="B141" s="68"/>
      <c r="C141" s="72"/>
      <c r="D141" s="69"/>
      <c r="E141" s="72"/>
      <c r="F141" s="70"/>
      <c r="G141" s="70"/>
    </row>
    <row r="142" spans="1:7" s="15" customFormat="1" x14ac:dyDescent="0.3">
      <c r="A142" s="68"/>
      <c r="B142" s="68"/>
      <c r="C142" s="72"/>
      <c r="D142" s="69"/>
      <c r="E142" s="72"/>
      <c r="F142" s="70"/>
      <c r="G142" s="70"/>
    </row>
    <row r="143" spans="1:7" s="15" customFormat="1" x14ac:dyDescent="0.3">
      <c r="A143" s="68"/>
      <c r="B143" s="68"/>
      <c r="C143" s="72"/>
      <c r="D143" s="69"/>
      <c r="E143" s="72"/>
      <c r="F143" s="70"/>
      <c r="G143" s="70"/>
    </row>
    <row r="144" spans="1:7" s="15" customFormat="1" x14ac:dyDescent="0.3">
      <c r="A144" s="68"/>
      <c r="B144" s="68"/>
      <c r="C144" s="72"/>
      <c r="D144" s="69"/>
      <c r="E144" s="72"/>
      <c r="F144" s="70"/>
      <c r="G144" s="70"/>
    </row>
    <row r="145" spans="1:7" s="15" customFormat="1" x14ac:dyDescent="0.3">
      <c r="A145" s="68"/>
      <c r="B145" s="68"/>
      <c r="C145" s="72"/>
      <c r="D145" s="69"/>
      <c r="E145" s="72"/>
      <c r="F145" s="70"/>
      <c r="G145" s="70"/>
    </row>
    <row r="146" spans="1:7" s="15" customFormat="1" x14ac:dyDescent="0.3">
      <c r="A146" s="68"/>
      <c r="B146" s="68"/>
      <c r="C146" s="72"/>
      <c r="D146" s="69"/>
      <c r="E146" s="72"/>
      <c r="F146" s="70"/>
      <c r="G146" s="70"/>
    </row>
    <row r="147" spans="1:7" s="15" customFormat="1" x14ac:dyDescent="0.3">
      <c r="A147" s="68"/>
      <c r="B147" s="68"/>
      <c r="C147" s="72"/>
      <c r="D147" s="69"/>
      <c r="E147" s="72"/>
      <c r="F147" s="70"/>
      <c r="G147" s="70"/>
    </row>
    <row r="148" spans="1:7" s="15" customFormat="1" x14ac:dyDescent="0.3">
      <c r="A148" s="68"/>
      <c r="B148" s="68"/>
      <c r="C148" s="72"/>
      <c r="D148" s="69"/>
      <c r="E148" s="72"/>
      <c r="F148" s="70"/>
      <c r="G148" s="70"/>
    </row>
    <row r="149" spans="1:7" s="15" customFormat="1" x14ac:dyDescent="0.3">
      <c r="A149" s="68"/>
      <c r="B149" s="68"/>
      <c r="C149" s="72"/>
      <c r="D149" s="69"/>
      <c r="E149" s="72"/>
      <c r="F149" s="70"/>
      <c r="G149" s="70"/>
    </row>
    <row r="150" spans="1:7" s="15" customFormat="1" x14ac:dyDescent="0.3">
      <c r="A150" s="68"/>
      <c r="B150" s="68"/>
      <c r="C150" s="72"/>
      <c r="D150" s="69"/>
      <c r="E150" s="72"/>
      <c r="F150" s="70"/>
      <c r="G150" s="70"/>
    </row>
    <row r="151" spans="1:7" s="15" customFormat="1" x14ac:dyDescent="0.3">
      <c r="A151" s="68"/>
      <c r="B151" s="68"/>
      <c r="C151" s="72"/>
      <c r="D151" s="69"/>
      <c r="E151" s="72"/>
      <c r="F151" s="70"/>
      <c r="G151" s="70"/>
    </row>
    <row r="152" spans="1:7" s="15" customFormat="1" x14ac:dyDescent="0.3">
      <c r="A152" s="68"/>
      <c r="B152" s="68"/>
      <c r="C152" s="72"/>
      <c r="D152" s="69"/>
      <c r="E152" s="72"/>
      <c r="F152" s="70"/>
      <c r="G152" s="70"/>
    </row>
    <row r="153" spans="1:7" s="15" customFormat="1" x14ac:dyDescent="0.3">
      <c r="A153" s="68"/>
      <c r="B153" s="68"/>
      <c r="C153" s="72"/>
      <c r="D153" s="69"/>
      <c r="E153" s="72"/>
      <c r="F153" s="70"/>
      <c r="G153" s="70"/>
    </row>
    <row r="154" spans="1:7" s="15" customFormat="1" x14ac:dyDescent="0.3">
      <c r="A154" s="68"/>
      <c r="B154" s="68"/>
      <c r="C154" s="72"/>
      <c r="D154" s="69"/>
      <c r="E154" s="72"/>
      <c r="F154" s="70"/>
      <c r="G154" s="70"/>
    </row>
    <row r="155" spans="1:7" s="15" customFormat="1" x14ac:dyDescent="0.3">
      <c r="A155" s="68"/>
      <c r="B155" s="68"/>
      <c r="C155" s="72"/>
      <c r="D155" s="69"/>
      <c r="E155" s="72"/>
      <c r="F155" s="70"/>
      <c r="G155" s="70"/>
    </row>
    <row r="156" spans="1:7" s="15" customFormat="1" x14ac:dyDescent="0.3">
      <c r="A156" s="68"/>
      <c r="B156" s="68"/>
      <c r="C156" s="72"/>
      <c r="D156" s="69"/>
      <c r="E156" s="72"/>
      <c r="F156" s="70"/>
      <c r="G156" s="70"/>
    </row>
    <row r="157" spans="1:7" s="15" customFormat="1" x14ac:dyDescent="0.3">
      <c r="A157" s="68"/>
      <c r="B157" s="68"/>
      <c r="C157" s="72"/>
      <c r="D157" s="69"/>
      <c r="E157" s="72"/>
      <c r="F157" s="70"/>
      <c r="G157" s="70"/>
    </row>
    <row r="158" spans="1:7" s="15" customFormat="1" x14ac:dyDescent="0.3">
      <c r="A158" s="68"/>
      <c r="B158" s="68"/>
      <c r="C158" s="72"/>
      <c r="D158" s="69"/>
      <c r="E158" s="72"/>
      <c r="F158" s="70"/>
      <c r="G158" s="70"/>
    </row>
    <row r="159" spans="1:7" s="15" customFormat="1" x14ac:dyDescent="0.3">
      <c r="A159" s="68"/>
      <c r="B159" s="68"/>
      <c r="C159" s="72"/>
      <c r="D159" s="69"/>
      <c r="E159" s="72"/>
      <c r="F159" s="70"/>
      <c r="G159" s="70"/>
    </row>
    <row r="160" spans="1:7" s="15" customFormat="1" x14ac:dyDescent="0.3">
      <c r="A160" s="68"/>
      <c r="B160" s="68"/>
      <c r="C160" s="72"/>
      <c r="D160" s="69"/>
      <c r="E160" s="72"/>
      <c r="F160" s="70"/>
      <c r="G160" s="70"/>
    </row>
    <row r="161" spans="1:7" s="15" customFormat="1" x14ac:dyDescent="0.3">
      <c r="A161" s="68"/>
      <c r="B161" s="68"/>
      <c r="C161" s="72"/>
      <c r="D161" s="69"/>
      <c r="E161" s="72"/>
      <c r="F161" s="70"/>
      <c r="G161" s="70"/>
    </row>
    <row r="162" spans="1:7" s="15" customFormat="1" x14ac:dyDescent="0.3">
      <c r="A162" s="68"/>
      <c r="B162" s="68"/>
      <c r="C162" s="72"/>
      <c r="D162" s="69"/>
      <c r="E162" s="72"/>
      <c r="F162" s="70"/>
      <c r="G162" s="70"/>
    </row>
    <row r="163" spans="1:7" s="15" customFormat="1" x14ac:dyDescent="0.3">
      <c r="A163" s="68"/>
      <c r="B163" s="68"/>
      <c r="C163" s="72"/>
      <c r="D163" s="69"/>
      <c r="E163" s="72"/>
      <c r="F163" s="70"/>
      <c r="G163" s="70"/>
    </row>
    <row r="164" spans="1:7" s="15" customFormat="1" x14ac:dyDescent="0.3">
      <c r="A164" s="68"/>
      <c r="B164" s="68"/>
      <c r="C164" s="72"/>
      <c r="D164" s="69"/>
      <c r="E164" s="72"/>
      <c r="F164" s="70"/>
      <c r="G164" s="70"/>
    </row>
    <row r="165" spans="1:7" s="15" customFormat="1" x14ac:dyDescent="0.3">
      <c r="A165" s="68"/>
      <c r="B165" s="68"/>
      <c r="C165" s="72"/>
      <c r="D165" s="69"/>
      <c r="E165" s="72"/>
      <c r="F165" s="70"/>
      <c r="G165" s="70"/>
    </row>
    <row r="166" spans="1:7" s="15" customFormat="1" x14ac:dyDescent="0.3">
      <c r="A166" s="68"/>
      <c r="B166" s="68"/>
      <c r="C166" s="72"/>
      <c r="D166" s="69"/>
      <c r="E166" s="72"/>
      <c r="F166" s="70"/>
      <c r="G166" s="70"/>
    </row>
    <row r="167" spans="1:7" s="15" customFormat="1" x14ac:dyDescent="0.3">
      <c r="A167" s="68"/>
      <c r="B167" s="68"/>
      <c r="C167" s="72"/>
      <c r="D167" s="69"/>
      <c r="E167" s="72"/>
      <c r="F167" s="70"/>
      <c r="G167" s="70"/>
    </row>
    <row r="168" spans="1:7" s="15" customFormat="1" x14ac:dyDescent="0.3">
      <c r="A168" s="68"/>
      <c r="B168" s="68"/>
      <c r="C168" s="72"/>
      <c r="D168" s="69"/>
      <c r="E168" s="72"/>
      <c r="F168" s="70"/>
      <c r="G168" s="70"/>
    </row>
    <row r="169" spans="1:7" s="15" customFormat="1" x14ac:dyDescent="0.3">
      <c r="A169" s="68"/>
      <c r="B169" s="68"/>
      <c r="C169" s="72"/>
      <c r="D169" s="69"/>
      <c r="E169" s="72"/>
      <c r="F169" s="70"/>
      <c r="G169" s="70"/>
    </row>
    <row r="170" spans="1:7" s="15" customFormat="1" x14ac:dyDescent="0.3">
      <c r="A170" s="68"/>
      <c r="B170" s="68"/>
      <c r="C170" s="72"/>
      <c r="D170" s="69"/>
      <c r="E170" s="72"/>
      <c r="F170" s="70"/>
      <c r="G170" s="70"/>
    </row>
    <row r="171" spans="1:7" s="15" customFormat="1" x14ac:dyDescent="0.3">
      <c r="A171" s="68"/>
      <c r="B171" s="68"/>
      <c r="C171" s="72"/>
      <c r="D171" s="69"/>
      <c r="E171" s="72"/>
      <c r="F171" s="70"/>
      <c r="G171" s="70"/>
    </row>
    <row r="172" spans="1:7" s="15" customFormat="1" x14ac:dyDescent="0.3">
      <c r="A172" s="68"/>
      <c r="B172" s="68"/>
      <c r="C172" s="72"/>
      <c r="D172" s="69"/>
      <c r="E172" s="72"/>
      <c r="F172" s="70"/>
      <c r="G172" s="70"/>
    </row>
    <row r="173" spans="1:7" s="15" customFormat="1" x14ac:dyDescent="0.3">
      <c r="A173" s="68"/>
      <c r="B173" s="68"/>
      <c r="C173" s="72"/>
      <c r="D173" s="69"/>
      <c r="E173" s="72"/>
      <c r="F173" s="70"/>
      <c r="G173" s="70"/>
    </row>
    <row r="174" spans="1:7" s="15" customFormat="1" x14ac:dyDescent="0.3">
      <c r="A174" s="68"/>
      <c r="B174" s="68"/>
      <c r="C174" s="72"/>
      <c r="D174" s="69"/>
      <c r="E174" s="72"/>
      <c r="F174" s="70"/>
      <c r="G174" s="70"/>
    </row>
    <row r="175" spans="1:7" s="15" customFormat="1" x14ac:dyDescent="0.3">
      <c r="A175" s="68"/>
      <c r="B175" s="68"/>
      <c r="C175" s="72"/>
      <c r="D175" s="69"/>
      <c r="E175" s="72"/>
      <c r="F175" s="70"/>
      <c r="G175" s="70"/>
    </row>
    <row r="176" spans="1:7" s="15" customFormat="1" x14ac:dyDescent="0.3">
      <c r="A176" s="68"/>
      <c r="B176" s="68"/>
      <c r="C176" s="72"/>
      <c r="D176" s="69"/>
      <c r="E176" s="72"/>
      <c r="F176" s="70"/>
      <c r="G176" s="70"/>
    </row>
    <row r="177" spans="1:7" s="15" customFormat="1" x14ac:dyDescent="0.3">
      <c r="A177" s="68"/>
      <c r="B177" s="68"/>
      <c r="C177" s="72"/>
      <c r="D177" s="69"/>
      <c r="E177" s="72"/>
      <c r="F177" s="70"/>
      <c r="G177" s="70"/>
    </row>
    <row r="178" spans="1:7" s="15" customFormat="1" x14ac:dyDescent="0.3">
      <c r="A178" s="68"/>
      <c r="B178" s="68"/>
      <c r="C178" s="72"/>
      <c r="D178" s="69"/>
      <c r="E178" s="72"/>
      <c r="F178" s="70"/>
      <c r="G178" s="70"/>
    </row>
    <row r="179" spans="1:7" s="15" customFormat="1" x14ac:dyDescent="0.3">
      <c r="A179" s="68"/>
      <c r="B179" s="68"/>
      <c r="C179" s="72"/>
      <c r="D179" s="69"/>
      <c r="E179" s="72"/>
      <c r="F179" s="70"/>
      <c r="G179" s="70"/>
    </row>
    <row r="180" spans="1:7" s="15" customFormat="1" x14ac:dyDescent="0.3">
      <c r="A180" s="68"/>
      <c r="B180" s="68"/>
      <c r="C180" s="72"/>
      <c r="D180" s="69"/>
      <c r="E180" s="72"/>
      <c r="F180" s="70"/>
      <c r="G180" s="70"/>
    </row>
    <row r="181" spans="1:7" s="15" customFormat="1" x14ac:dyDescent="0.3">
      <c r="A181" s="68"/>
      <c r="B181" s="68"/>
      <c r="C181" s="72"/>
      <c r="D181" s="69"/>
      <c r="E181" s="72"/>
      <c r="F181" s="70"/>
      <c r="G181" s="70"/>
    </row>
    <row r="182" spans="1:7" s="15" customFormat="1" x14ac:dyDescent="0.3">
      <c r="A182" s="68"/>
      <c r="B182" s="68"/>
      <c r="C182" s="72"/>
      <c r="D182" s="69"/>
      <c r="E182" s="72"/>
      <c r="F182" s="70"/>
      <c r="G182" s="70"/>
    </row>
    <row r="183" spans="1:7" s="15" customFormat="1" x14ac:dyDescent="0.3">
      <c r="A183" s="68"/>
      <c r="B183" s="68"/>
      <c r="C183" s="72"/>
      <c r="D183" s="69"/>
      <c r="E183" s="72"/>
      <c r="F183" s="70"/>
      <c r="G183" s="70"/>
    </row>
    <row r="184" spans="1:7" s="15" customFormat="1" x14ac:dyDescent="0.3">
      <c r="A184" s="68"/>
      <c r="B184" s="68"/>
      <c r="C184" s="72"/>
      <c r="D184" s="69"/>
      <c r="E184" s="72"/>
      <c r="F184" s="70"/>
      <c r="G184" s="70"/>
    </row>
    <row r="185" spans="1:7" s="15" customFormat="1" x14ac:dyDescent="0.3">
      <c r="A185" s="68"/>
      <c r="B185" s="68"/>
      <c r="C185" s="72"/>
      <c r="D185" s="69"/>
      <c r="E185" s="72"/>
      <c r="F185" s="70"/>
      <c r="G185" s="70"/>
    </row>
    <row r="186" spans="1:7" s="15" customFormat="1" x14ac:dyDescent="0.3">
      <c r="A186" s="68"/>
      <c r="B186" s="68"/>
      <c r="C186" s="72"/>
      <c r="D186" s="69"/>
      <c r="E186" s="72"/>
      <c r="F186" s="70"/>
      <c r="G186" s="70"/>
    </row>
    <row r="187" spans="1:7" s="15" customFormat="1" x14ac:dyDescent="0.3">
      <c r="A187" s="68"/>
      <c r="B187" s="68"/>
      <c r="C187" s="72"/>
      <c r="D187" s="69"/>
      <c r="E187" s="72"/>
      <c r="F187" s="70"/>
      <c r="G187" s="70"/>
    </row>
    <row r="188" spans="1:7" s="15" customFormat="1" x14ac:dyDescent="0.3">
      <c r="A188" s="68"/>
      <c r="B188" s="68"/>
      <c r="C188" s="72"/>
      <c r="D188" s="69"/>
      <c r="E188" s="72"/>
      <c r="F188" s="70"/>
      <c r="G188" s="70"/>
    </row>
    <row r="189" spans="1:7" s="15" customFormat="1" x14ac:dyDescent="0.3">
      <c r="A189" s="68"/>
      <c r="B189" s="68"/>
      <c r="C189" s="72"/>
      <c r="D189" s="69"/>
      <c r="E189" s="72"/>
      <c r="F189" s="70"/>
      <c r="G189" s="70"/>
    </row>
    <row r="190" spans="1:7" s="15" customFormat="1" x14ac:dyDescent="0.3">
      <c r="A190" s="68"/>
      <c r="B190" s="68"/>
      <c r="C190" s="72"/>
      <c r="D190" s="69"/>
      <c r="E190" s="72"/>
      <c r="F190" s="70"/>
      <c r="G190" s="70"/>
    </row>
    <row r="191" spans="1:7" s="15" customFormat="1" x14ac:dyDescent="0.3">
      <c r="A191" s="68"/>
      <c r="B191" s="68"/>
      <c r="C191" s="72"/>
      <c r="D191" s="69"/>
      <c r="E191" s="72"/>
      <c r="F191" s="70"/>
      <c r="G191" s="70"/>
    </row>
    <row r="192" spans="1:7" s="15" customFormat="1" x14ac:dyDescent="0.3">
      <c r="A192" s="68"/>
      <c r="B192" s="68"/>
      <c r="C192" s="72"/>
      <c r="D192" s="69"/>
      <c r="E192" s="72"/>
      <c r="F192" s="70"/>
      <c r="G192" s="70"/>
    </row>
    <row r="193" spans="1:7" s="15" customFormat="1" x14ac:dyDescent="0.3">
      <c r="A193" s="68"/>
      <c r="B193" s="68"/>
      <c r="C193" s="72"/>
      <c r="D193" s="69"/>
      <c r="E193" s="72"/>
      <c r="F193" s="70"/>
      <c r="G193" s="70"/>
    </row>
    <row r="194" spans="1:7" s="15" customFormat="1" x14ac:dyDescent="0.3">
      <c r="A194" s="68"/>
      <c r="B194" s="68"/>
      <c r="C194" s="72"/>
      <c r="D194" s="69"/>
      <c r="E194" s="72"/>
      <c r="F194" s="70"/>
      <c r="G194" s="70"/>
    </row>
    <row r="195" spans="1:7" s="15" customFormat="1" x14ac:dyDescent="0.3">
      <c r="A195" s="68"/>
      <c r="B195" s="68"/>
      <c r="C195" s="72"/>
      <c r="D195" s="69"/>
      <c r="E195" s="72"/>
      <c r="F195" s="70"/>
      <c r="G195" s="70"/>
    </row>
    <row r="196" spans="1:7" s="15" customFormat="1" x14ac:dyDescent="0.3">
      <c r="A196" s="68"/>
      <c r="B196" s="68"/>
      <c r="C196" s="72"/>
      <c r="D196" s="69"/>
      <c r="E196" s="72"/>
      <c r="F196" s="70"/>
      <c r="G196" s="70"/>
    </row>
    <row r="197" spans="1:7" s="15" customFormat="1" x14ac:dyDescent="0.3">
      <c r="A197" s="68"/>
      <c r="B197" s="68"/>
      <c r="C197" s="72"/>
      <c r="D197" s="69"/>
      <c r="E197" s="72"/>
      <c r="F197" s="70"/>
      <c r="G197" s="70"/>
    </row>
    <row r="198" spans="1:7" s="15" customFormat="1" x14ac:dyDescent="0.3">
      <c r="A198" s="68"/>
      <c r="B198" s="68"/>
      <c r="C198" s="72"/>
      <c r="D198" s="69"/>
      <c r="E198" s="72"/>
      <c r="F198" s="70"/>
      <c r="G198" s="70"/>
    </row>
    <row r="199" spans="1:7" s="15" customFormat="1" x14ac:dyDescent="0.3">
      <c r="A199" s="68"/>
      <c r="B199" s="68"/>
      <c r="C199" s="72"/>
      <c r="D199" s="69"/>
      <c r="E199" s="72"/>
      <c r="F199" s="70"/>
      <c r="G199" s="70"/>
    </row>
    <row r="200" spans="1:7" s="15" customFormat="1" x14ac:dyDescent="0.3">
      <c r="A200" s="68"/>
      <c r="B200" s="68"/>
      <c r="C200" s="72"/>
      <c r="D200" s="69"/>
      <c r="E200" s="72"/>
      <c r="F200" s="70"/>
      <c r="G200" s="70"/>
    </row>
    <row r="201" spans="1:7" s="15" customFormat="1" x14ac:dyDescent="0.3">
      <c r="A201" s="68"/>
      <c r="B201" s="68"/>
      <c r="C201" s="72"/>
      <c r="D201" s="69"/>
      <c r="E201" s="72"/>
      <c r="F201" s="70"/>
      <c r="G201" s="70"/>
    </row>
    <row r="202" spans="1:7" s="15" customFormat="1" x14ac:dyDescent="0.3">
      <c r="A202" s="68"/>
      <c r="B202" s="68"/>
      <c r="C202" s="72"/>
      <c r="D202" s="69"/>
      <c r="E202" s="72"/>
      <c r="F202" s="70"/>
      <c r="G202" s="70"/>
    </row>
    <row r="203" spans="1:7" s="15" customFormat="1" x14ac:dyDescent="0.3">
      <c r="A203" s="68"/>
      <c r="B203" s="68"/>
      <c r="C203" s="72"/>
      <c r="D203" s="69"/>
      <c r="E203" s="72"/>
      <c r="F203" s="70"/>
      <c r="G203" s="70"/>
    </row>
    <row r="204" spans="1:7" s="15" customFormat="1" x14ac:dyDescent="0.3">
      <c r="A204" s="68"/>
      <c r="B204" s="68"/>
      <c r="C204" s="72"/>
      <c r="D204" s="69"/>
      <c r="E204" s="72"/>
      <c r="F204" s="70"/>
      <c r="G204" s="70"/>
    </row>
    <row r="205" spans="1:7" s="15" customFormat="1" x14ac:dyDescent="0.3">
      <c r="A205" s="68"/>
      <c r="B205" s="68"/>
      <c r="C205" s="72"/>
      <c r="D205" s="69"/>
      <c r="E205" s="72"/>
      <c r="F205" s="70"/>
      <c r="G205" s="70"/>
    </row>
    <row r="206" spans="1:7" s="15" customFormat="1" x14ac:dyDescent="0.3">
      <c r="A206" s="68"/>
      <c r="B206" s="68"/>
      <c r="C206" s="72"/>
      <c r="D206" s="69"/>
      <c r="E206" s="72"/>
      <c r="F206" s="70"/>
      <c r="G206" s="70"/>
    </row>
    <row r="207" spans="1:7" s="15" customFormat="1" x14ac:dyDescent="0.3">
      <c r="A207" s="68"/>
      <c r="B207" s="68"/>
      <c r="C207" s="72"/>
      <c r="D207" s="69"/>
      <c r="E207" s="72"/>
      <c r="F207" s="70"/>
      <c r="G207" s="70"/>
    </row>
    <row r="208" spans="1:7" s="15" customFormat="1" x14ac:dyDescent="0.3">
      <c r="A208" s="68"/>
      <c r="B208" s="68"/>
      <c r="C208" s="72"/>
      <c r="D208" s="69"/>
      <c r="E208" s="72"/>
      <c r="F208" s="70"/>
      <c r="G208" s="70"/>
    </row>
    <row r="209" spans="1:7" s="15" customFormat="1" x14ac:dyDescent="0.3">
      <c r="A209" s="68"/>
      <c r="B209" s="68"/>
      <c r="C209" s="72"/>
      <c r="D209" s="69"/>
      <c r="E209" s="72"/>
      <c r="F209" s="70"/>
      <c r="G209" s="70"/>
    </row>
    <row r="210" spans="1:7" s="15" customFormat="1" x14ac:dyDescent="0.3">
      <c r="A210" s="68"/>
      <c r="B210" s="68"/>
      <c r="C210" s="72"/>
      <c r="D210" s="69"/>
      <c r="E210" s="72"/>
      <c r="F210" s="70"/>
      <c r="G210" s="70"/>
    </row>
    <row r="211" spans="1:7" s="15" customFormat="1" x14ac:dyDescent="0.3">
      <c r="A211" s="68"/>
      <c r="B211" s="68"/>
      <c r="C211" s="72"/>
      <c r="D211" s="69"/>
      <c r="E211" s="72"/>
      <c r="F211" s="70"/>
      <c r="G211" s="70"/>
    </row>
    <row r="212" spans="1:7" s="15" customFormat="1" x14ac:dyDescent="0.3">
      <c r="A212" s="68"/>
      <c r="B212" s="68"/>
      <c r="C212" s="72"/>
      <c r="D212" s="69"/>
      <c r="E212" s="72"/>
      <c r="F212" s="70"/>
      <c r="G212" s="70"/>
    </row>
    <row r="213" spans="1:7" s="15" customFormat="1" x14ac:dyDescent="0.3">
      <c r="A213" s="68"/>
      <c r="B213" s="68"/>
      <c r="C213" s="72"/>
      <c r="D213" s="69"/>
      <c r="E213" s="72"/>
      <c r="F213" s="70"/>
      <c r="G213" s="70"/>
    </row>
    <row r="214" spans="1:7" s="15" customFormat="1" x14ac:dyDescent="0.3">
      <c r="A214" s="68"/>
      <c r="B214" s="68"/>
      <c r="C214" s="72"/>
      <c r="D214" s="69"/>
      <c r="E214" s="72"/>
      <c r="F214" s="70"/>
      <c r="G214" s="70"/>
    </row>
    <row r="215" spans="1:7" s="15" customFormat="1" x14ac:dyDescent="0.3">
      <c r="A215" s="68"/>
      <c r="B215" s="68"/>
      <c r="C215" s="72"/>
      <c r="D215" s="69"/>
      <c r="E215" s="72"/>
      <c r="F215" s="70"/>
      <c r="G215" s="70"/>
    </row>
    <row r="216" spans="1:7" s="15" customFormat="1" x14ac:dyDescent="0.3">
      <c r="A216" s="68"/>
      <c r="B216" s="68"/>
      <c r="C216" s="72"/>
      <c r="D216" s="69"/>
      <c r="E216" s="72"/>
      <c r="F216" s="70"/>
      <c r="G216" s="70"/>
    </row>
    <row r="217" spans="1:7" s="15" customFormat="1" x14ac:dyDescent="0.3">
      <c r="A217" s="68"/>
      <c r="B217" s="68"/>
      <c r="C217" s="72"/>
      <c r="D217" s="69"/>
      <c r="E217" s="72"/>
      <c r="F217" s="70"/>
      <c r="G217" s="70"/>
    </row>
    <row r="218" spans="1:7" s="15" customFormat="1" x14ac:dyDescent="0.3">
      <c r="A218" s="68"/>
      <c r="B218" s="68"/>
      <c r="C218" s="72"/>
      <c r="D218" s="69"/>
      <c r="E218" s="72"/>
      <c r="F218" s="70"/>
      <c r="G218" s="70"/>
    </row>
    <row r="219" spans="1:7" s="15" customFormat="1" x14ac:dyDescent="0.3">
      <c r="A219" s="68"/>
      <c r="B219" s="68"/>
      <c r="C219" s="72"/>
      <c r="D219" s="69"/>
      <c r="E219" s="72"/>
      <c r="F219" s="70"/>
      <c r="G219" s="70"/>
    </row>
    <row r="220" spans="1:7" s="15" customFormat="1" x14ac:dyDescent="0.3">
      <c r="A220" s="68"/>
      <c r="B220" s="68"/>
      <c r="C220" s="72"/>
      <c r="D220" s="69"/>
      <c r="E220" s="72"/>
      <c r="F220" s="70"/>
      <c r="G220" s="70"/>
    </row>
    <row r="221" spans="1:7" s="15" customFormat="1" x14ac:dyDescent="0.3">
      <c r="A221" s="68"/>
      <c r="B221" s="68"/>
      <c r="C221" s="72"/>
      <c r="D221" s="69"/>
      <c r="E221" s="72"/>
      <c r="F221" s="70"/>
      <c r="G221" s="70"/>
    </row>
    <row r="222" spans="1:7" s="15" customFormat="1" x14ac:dyDescent="0.3">
      <c r="A222" s="68"/>
      <c r="B222" s="68"/>
      <c r="C222" s="72"/>
      <c r="D222" s="69"/>
      <c r="E222" s="72"/>
      <c r="F222" s="70"/>
      <c r="G222" s="70"/>
    </row>
    <row r="223" spans="1:7" s="15" customFormat="1" x14ac:dyDescent="0.3">
      <c r="A223" s="68"/>
      <c r="B223" s="68"/>
      <c r="C223" s="72"/>
      <c r="D223" s="69"/>
      <c r="E223" s="72"/>
      <c r="F223" s="70"/>
      <c r="G223" s="70"/>
    </row>
    <row r="224" spans="1:7" s="15" customFormat="1" x14ac:dyDescent="0.3">
      <c r="A224" s="68"/>
      <c r="B224" s="68"/>
      <c r="C224" s="72"/>
      <c r="D224" s="69"/>
      <c r="E224" s="72"/>
      <c r="F224" s="70"/>
      <c r="G224" s="70"/>
    </row>
    <row r="225" spans="1:7" s="15" customFormat="1" x14ac:dyDescent="0.3">
      <c r="A225" s="68"/>
      <c r="B225" s="68"/>
      <c r="C225" s="72"/>
      <c r="D225" s="69"/>
      <c r="E225" s="72"/>
      <c r="F225" s="70"/>
      <c r="G225" s="70"/>
    </row>
    <row r="226" spans="1:7" s="15" customFormat="1" x14ac:dyDescent="0.3">
      <c r="A226" s="68"/>
      <c r="B226" s="68"/>
      <c r="C226" s="72"/>
      <c r="D226" s="69"/>
      <c r="E226" s="72"/>
      <c r="F226" s="70"/>
      <c r="G226" s="70"/>
    </row>
    <row r="227" spans="1:7" s="15" customFormat="1" x14ac:dyDescent="0.3">
      <c r="A227" s="68"/>
      <c r="B227" s="68"/>
      <c r="C227" s="72"/>
      <c r="D227" s="69"/>
      <c r="E227" s="72"/>
      <c r="F227" s="70"/>
      <c r="G227" s="70"/>
    </row>
    <row r="228" spans="1:7" s="15" customFormat="1" x14ac:dyDescent="0.3">
      <c r="A228" s="68"/>
      <c r="B228" s="68"/>
      <c r="C228" s="72"/>
      <c r="D228" s="69"/>
      <c r="E228" s="72"/>
      <c r="F228" s="70"/>
      <c r="G228" s="70"/>
    </row>
    <row r="229" spans="1:7" s="15" customFormat="1" x14ac:dyDescent="0.3">
      <c r="A229" s="68"/>
      <c r="B229" s="68"/>
      <c r="C229" s="72"/>
      <c r="D229" s="69"/>
      <c r="E229" s="72"/>
      <c r="F229" s="70"/>
      <c r="G229" s="70"/>
    </row>
    <row r="230" spans="1:7" s="15" customFormat="1" x14ac:dyDescent="0.3">
      <c r="A230" s="68"/>
      <c r="B230" s="68"/>
      <c r="C230" s="72"/>
      <c r="D230" s="69"/>
      <c r="E230" s="72"/>
      <c r="F230" s="70"/>
      <c r="G230" s="70"/>
    </row>
    <row r="231" spans="1:7" s="15" customFormat="1" x14ac:dyDescent="0.3">
      <c r="A231" s="68"/>
      <c r="B231" s="68"/>
      <c r="C231" s="72"/>
      <c r="D231" s="69"/>
      <c r="E231" s="72"/>
      <c r="F231" s="70"/>
      <c r="G231" s="70"/>
    </row>
    <row r="232" spans="1:7" s="15" customFormat="1" x14ac:dyDescent="0.3">
      <c r="A232" s="68"/>
      <c r="B232" s="68"/>
      <c r="C232" s="72"/>
      <c r="D232" s="69"/>
      <c r="E232" s="72"/>
      <c r="F232" s="70"/>
      <c r="G232" s="70"/>
    </row>
    <row r="233" spans="1:7" s="15" customFormat="1" x14ac:dyDescent="0.3">
      <c r="A233" s="68"/>
      <c r="B233" s="68"/>
      <c r="C233" s="72"/>
      <c r="D233" s="69"/>
      <c r="E233" s="72"/>
      <c r="F233" s="70"/>
      <c r="G233" s="70"/>
    </row>
    <row r="234" spans="1:7" s="15" customFormat="1" x14ac:dyDescent="0.3">
      <c r="A234" s="68"/>
      <c r="B234" s="68"/>
      <c r="C234" s="72"/>
      <c r="D234" s="69"/>
      <c r="E234" s="72"/>
      <c r="F234" s="70"/>
      <c r="G234" s="70"/>
    </row>
    <row r="235" spans="1:7" s="15" customFormat="1" x14ac:dyDescent="0.3">
      <c r="A235" s="68"/>
      <c r="B235" s="68"/>
      <c r="C235" s="72"/>
      <c r="D235" s="69"/>
      <c r="E235" s="72"/>
      <c r="F235" s="70"/>
      <c r="G235" s="70"/>
    </row>
    <row r="236" spans="1:7" s="15" customFormat="1" x14ac:dyDescent="0.3">
      <c r="A236" s="68"/>
      <c r="B236" s="68"/>
      <c r="C236" s="72"/>
      <c r="D236" s="69"/>
      <c r="E236" s="72"/>
      <c r="F236" s="70"/>
      <c r="G236" s="70"/>
    </row>
    <row r="237" spans="1:7" s="15" customFormat="1" x14ac:dyDescent="0.3">
      <c r="A237" s="68"/>
      <c r="B237" s="68"/>
      <c r="C237" s="72"/>
      <c r="D237" s="69"/>
      <c r="E237" s="72"/>
      <c r="F237" s="70"/>
      <c r="G237" s="70"/>
    </row>
    <row r="238" spans="1:7" s="15" customFormat="1" x14ac:dyDescent="0.3">
      <c r="A238" s="68"/>
      <c r="B238" s="68"/>
      <c r="C238" s="72"/>
      <c r="D238" s="69"/>
      <c r="E238" s="72"/>
      <c r="F238" s="70"/>
      <c r="G238" s="70"/>
    </row>
    <row r="239" spans="1:7" s="15" customFormat="1" x14ac:dyDescent="0.3">
      <c r="A239" s="68"/>
      <c r="B239" s="68"/>
      <c r="C239" s="72"/>
      <c r="D239" s="69"/>
      <c r="E239" s="72"/>
      <c r="F239" s="70"/>
      <c r="G239" s="70"/>
    </row>
    <row r="240" spans="1:7" s="15" customFormat="1" x14ac:dyDescent="0.3">
      <c r="A240" s="68"/>
      <c r="B240" s="68"/>
      <c r="C240" s="72"/>
      <c r="D240" s="69"/>
      <c r="E240" s="72"/>
      <c r="F240" s="70"/>
      <c r="G240" s="70"/>
    </row>
    <row r="241" spans="1:7" s="15" customFormat="1" x14ac:dyDescent="0.3">
      <c r="A241" s="68"/>
      <c r="B241" s="68"/>
      <c r="C241" s="72"/>
      <c r="D241" s="69"/>
      <c r="E241" s="72"/>
      <c r="F241" s="70"/>
      <c r="G241" s="70"/>
    </row>
    <row r="242" spans="1:7" s="15" customFormat="1" x14ac:dyDescent="0.3">
      <c r="A242" s="68"/>
      <c r="B242" s="68"/>
      <c r="C242" s="72"/>
      <c r="D242" s="69"/>
      <c r="E242" s="72"/>
      <c r="F242" s="70"/>
      <c r="G242" s="70"/>
    </row>
    <row r="243" spans="1:7" s="15" customFormat="1" x14ac:dyDescent="0.3">
      <c r="A243" s="68"/>
      <c r="B243" s="68"/>
      <c r="C243" s="72"/>
      <c r="D243" s="69"/>
      <c r="E243" s="72"/>
      <c r="F243" s="70"/>
      <c r="G243" s="70"/>
    </row>
    <row r="244" spans="1:7" s="15" customFormat="1" x14ac:dyDescent="0.3">
      <c r="A244" s="68"/>
      <c r="B244" s="68"/>
      <c r="C244" s="72"/>
      <c r="D244" s="69"/>
      <c r="E244" s="72"/>
      <c r="F244" s="70"/>
      <c r="G244" s="70"/>
    </row>
    <row r="245" spans="1:7" s="15" customFormat="1" x14ac:dyDescent="0.3">
      <c r="A245" s="68"/>
      <c r="B245" s="68"/>
      <c r="C245" s="72"/>
      <c r="D245" s="69"/>
      <c r="E245" s="72"/>
      <c r="F245" s="70"/>
      <c r="G245" s="70"/>
    </row>
    <row r="246" spans="1:7" s="15" customFormat="1" x14ac:dyDescent="0.3">
      <c r="A246" s="68"/>
      <c r="B246" s="68"/>
      <c r="C246" s="72"/>
      <c r="D246" s="69"/>
      <c r="E246" s="72"/>
      <c r="F246" s="70"/>
      <c r="G246" s="70"/>
    </row>
    <row r="247" spans="1:7" s="15" customFormat="1" x14ac:dyDescent="0.3">
      <c r="A247" s="68"/>
      <c r="B247" s="68"/>
      <c r="C247" s="72"/>
      <c r="D247" s="69"/>
      <c r="E247" s="72"/>
      <c r="F247" s="70"/>
      <c r="G247" s="70"/>
    </row>
    <row r="248" spans="1:7" s="15" customFormat="1" x14ac:dyDescent="0.3">
      <c r="A248" s="68"/>
      <c r="B248" s="68"/>
      <c r="C248" s="72"/>
      <c r="D248" s="69"/>
      <c r="E248" s="72"/>
      <c r="F248" s="70"/>
      <c r="G248" s="70"/>
    </row>
    <row r="249" spans="1:7" s="15" customFormat="1" x14ac:dyDescent="0.3">
      <c r="A249" s="68"/>
      <c r="B249" s="68"/>
      <c r="C249" s="72"/>
      <c r="D249" s="69"/>
      <c r="E249" s="72"/>
      <c r="F249" s="70"/>
      <c r="G249" s="70"/>
    </row>
    <row r="250" spans="1:7" s="15" customFormat="1" x14ac:dyDescent="0.3">
      <c r="A250" s="68"/>
      <c r="B250" s="68"/>
      <c r="C250" s="72"/>
      <c r="D250" s="69"/>
      <c r="E250" s="72"/>
      <c r="F250" s="70"/>
      <c r="G250" s="70"/>
    </row>
    <row r="251" spans="1:7" s="15" customFormat="1" x14ac:dyDescent="0.3">
      <c r="A251" s="68"/>
      <c r="B251" s="68"/>
      <c r="C251" s="72"/>
      <c r="D251" s="69"/>
      <c r="E251" s="72"/>
      <c r="F251" s="70"/>
      <c r="G251" s="70"/>
    </row>
    <row r="252" spans="1:7" s="15" customFormat="1" x14ac:dyDescent="0.3">
      <c r="A252" s="68"/>
      <c r="B252" s="68"/>
      <c r="C252" s="72"/>
      <c r="D252" s="69"/>
      <c r="E252" s="72"/>
      <c r="F252" s="70"/>
      <c r="G252" s="70"/>
    </row>
    <row r="253" spans="1:7" s="15" customFormat="1" x14ac:dyDescent="0.3">
      <c r="A253" s="68"/>
      <c r="B253" s="68"/>
      <c r="C253" s="72"/>
      <c r="D253" s="69"/>
      <c r="E253" s="72"/>
      <c r="F253" s="70"/>
      <c r="G253" s="70"/>
    </row>
    <row r="254" spans="1:7" s="15" customFormat="1" x14ac:dyDescent="0.3">
      <c r="A254" s="68"/>
      <c r="B254" s="68"/>
      <c r="C254" s="72"/>
      <c r="D254" s="69"/>
      <c r="E254" s="72"/>
      <c r="F254" s="70"/>
      <c r="G254" s="70"/>
    </row>
    <row r="255" spans="1:7" s="15" customFormat="1" x14ac:dyDescent="0.3">
      <c r="A255" s="68"/>
      <c r="B255" s="68"/>
      <c r="C255" s="72"/>
      <c r="D255" s="69"/>
      <c r="E255" s="72"/>
      <c r="F255" s="70"/>
      <c r="G255" s="70"/>
    </row>
    <row r="256" spans="1:7" s="15" customFormat="1" x14ac:dyDescent="0.3">
      <c r="A256" s="68"/>
      <c r="B256" s="68"/>
      <c r="C256" s="72"/>
      <c r="D256" s="69"/>
      <c r="E256" s="72"/>
      <c r="F256" s="70"/>
      <c r="G256" s="70"/>
    </row>
    <row r="257" spans="1:7" s="15" customFormat="1" x14ac:dyDescent="0.3">
      <c r="A257" s="68"/>
      <c r="B257" s="68"/>
      <c r="C257" s="72"/>
      <c r="D257" s="69"/>
      <c r="E257" s="72"/>
      <c r="F257" s="70"/>
      <c r="G257" s="70"/>
    </row>
    <row r="258" spans="1:7" s="15" customFormat="1" x14ac:dyDescent="0.3">
      <c r="A258" s="68"/>
      <c r="B258" s="68"/>
      <c r="C258" s="72"/>
      <c r="D258" s="69"/>
      <c r="E258" s="72"/>
      <c r="F258" s="70"/>
      <c r="G258" s="70"/>
    </row>
    <row r="259" spans="1:7" s="15" customFormat="1" x14ac:dyDescent="0.3">
      <c r="A259" s="68"/>
      <c r="B259" s="68"/>
      <c r="C259" s="72"/>
      <c r="D259" s="69"/>
      <c r="E259" s="72"/>
      <c r="F259" s="70"/>
      <c r="G259" s="70"/>
    </row>
    <row r="260" spans="1:7" s="15" customFormat="1" x14ac:dyDescent="0.3">
      <c r="A260" s="68"/>
      <c r="B260" s="68"/>
      <c r="C260" s="72"/>
      <c r="D260" s="69"/>
      <c r="E260" s="72"/>
      <c r="F260" s="70"/>
      <c r="G260" s="70"/>
    </row>
    <row r="261" spans="1:7" s="15" customFormat="1" x14ac:dyDescent="0.3">
      <c r="A261" s="68"/>
      <c r="B261" s="68"/>
      <c r="C261" s="72"/>
      <c r="D261" s="69"/>
      <c r="E261" s="72"/>
      <c r="F261" s="70"/>
      <c r="G261" s="70"/>
    </row>
    <row r="262" spans="1:7" s="15" customFormat="1" x14ac:dyDescent="0.3">
      <c r="A262" s="68"/>
      <c r="B262" s="68"/>
      <c r="C262" s="72"/>
      <c r="D262" s="69"/>
      <c r="E262" s="72"/>
      <c r="F262" s="70"/>
      <c r="G262" s="70"/>
    </row>
    <row r="263" spans="1:7" s="15" customFormat="1" x14ac:dyDescent="0.3">
      <c r="A263" s="68"/>
      <c r="B263" s="68"/>
      <c r="C263" s="72"/>
      <c r="D263" s="69"/>
      <c r="E263" s="72"/>
      <c r="F263" s="70"/>
      <c r="G263" s="70"/>
    </row>
    <row r="264" spans="1:7" s="15" customFormat="1" x14ac:dyDescent="0.3">
      <c r="A264" s="68"/>
      <c r="B264" s="68"/>
      <c r="C264" s="72"/>
      <c r="D264" s="69"/>
      <c r="E264" s="72"/>
      <c r="F264" s="70"/>
      <c r="G264" s="70"/>
    </row>
    <row r="265" spans="1:7" s="15" customFormat="1" x14ac:dyDescent="0.3">
      <c r="A265" s="68"/>
      <c r="B265" s="68"/>
      <c r="C265" s="72"/>
      <c r="D265" s="69"/>
      <c r="E265" s="72"/>
      <c r="F265" s="70"/>
      <c r="G265" s="70"/>
    </row>
    <row r="266" spans="1:7" s="15" customFormat="1" x14ac:dyDescent="0.3">
      <c r="A266" s="68"/>
      <c r="B266" s="68"/>
      <c r="C266" s="72"/>
      <c r="D266" s="69"/>
      <c r="E266" s="72"/>
      <c r="F266" s="70"/>
      <c r="G266" s="70"/>
    </row>
    <row r="267" spans="1:7" s="15" customFormat="1" x14ac:dyDescent="0.3">
      <c r="A267" s="68"/>
      <c r="B267" s="68"/>
      <c r="C267" s="72"/>
      <c r="D267" s="69"/>
      <c r="E267" s="72"/>
      <c r="F267" s="70"/>
      <c r="G267" s="70"/>
    </row>
    <row r="268" spans="1:7" s="15" customFormat="1" x14ac:dyDescent="0.3">
      <c r="A268" s="68"/>
      <c r="B268" s="68"/>
      <c r="C268" s="72"/>
      <c r="D268" s="69"/>
      <c r="E268" s="72"/>
      <c r="F268" s="70"/>
      <c r="G268" s="70"/>
    </row>
    <row r="269" spans="1:7" s="15" customFormat="1" x14ac:dyDescent="0.3">
      <c r="A269" s="68"/>
      <c r="B269" s="68"/>
      <c r="C269" s="72"/>
      <c r="D269" s="69"/>
      <c r="E269" s="72"/>
      <c r="F269" s="70"/>
      <c r="G269" s="70"/>
    </row>
    <row r="270" spans="1:7" s="15" customFormat="1" x14ac:dyDescent="0.3">
      <c r="A270" s="68"/>
      <c r="B270" s="68"/>
      <c r="C270" s="72"/>
      <c r="D270" s="69"/>
      <c r="E270" s="72"/>
      <c r="F270" s="70"/>
      <c r="G270" s="70"/>
    </row>
    <row r="271" spans="1:7" s="15" customFormat="1" x14ac:dyDescent="0.3">
      <c r="A271" s="68"/>
      <c r="B271" s="68"/>
      <c r="C271" s="72"/>
      <c r="D271" s="69"/>
      <c r="E271" s="72"/>
      <c r="F271" s="70"/>
      <c r="G271" s="70"/>
    </row>
    <row r="272" spans="1:7" s="15" customFormat="1" x14ac:dyDescent="0.3">
      <c r="A272" s="68"/>
      <c r="B272" s="68"/>
      <c r="C272" s="72"/>
      <c r="D272" s="69"/>
      <c r="E272" s="72"/>
      <c r="F272" s="70"/>
      <c r="G272" s="70"/>
    </row>
    <row r="273" spans="1:7" s="15" customFormat="1" x14ac:dyDescent="0.3">
      <c r="A273" s="68"/>
      <c r="B273" s="68"/>
      <c r="C273" s="72"/>
      <c r="D273" s="69"/>
      <c r="E273" s="72"/>
      <c r="F273" s="70"/>
      <c r="G273" s="70"/>
    </row>
    <row r="274" spans="1:7" s="15" customFormat="1" x14ac:dyDescent="0.3">
      <c r="A274" s="68"/>
      <c r="B274" s="68"/>
      <c r="C274" s="72"/>
      <c r="D274" s="69"/>
      <c r="E274" s="72"/>
      <c r="F274" s="70"/>
      <c r="G274" s="70"/>
    </row>
    <row r="275" spans="1:7" s="15" customFormat="1" x14ac:dyDescent="0.3">
      <c r="A275" s="68"/>
      <c r="B275" s="68"/>
      <c r="C275" s="72"/>
      <c r="D275" s="69"/>
      <c r="E275" s="72"/>
      <c r="F275" s="70"/>
      <c r="G275" s="70"/>
    </row>
    <row r="276" spans="1:7" s="15" customFormat="1" x14ac:dyDescent="0.3">
      <c r="A276" s="68"/>
      <c r="B276" s="68"/>
      <c r="C276" s="72"/>
      <c r="D276" s="69"/>
      <c r="E276" s="72"/>
      <c r="F276" s="70"/>
      <c r="G276" s="70"/>
    </row>
    <row r="277" spans="1:7" s="15" customFormat="1" x14ac:dyDescent="0.3">
      <c r="A277" s="68"/>
      <c r="B277" s="68"/>
      <c r="C277" s="72"/>
      <c r="D277" s="69"/>
      <c r="E277" s="72"/>
      <c r="F277" s="70"/>
      <c r="G277" s="70"/>
    </row>
    <row r="278" spans="1:7" s="15" customFormat="1" x14ac:dyDescent="0.3">
      <c r="A278" s="68"/>
      <c r="B278" s="68"/>
      <c r="C278" s="72"/>
      <c r="D278" s="69"/>
      <c r="E278" s="72"/>
      <c r="F278" s="70"/>
      <c r="G278" s="70"/>
    </row>
    <row r="279" spans="1:7" s="15" customFormat="1" x14ac:dyDescent="0.3">
      <c r="A279" s="68"/>
      <c r="B279" s="68"/>
      <c r="C279" s="72"/>
      <c r="D279" s="69"/>
      <c r="E279" s="72"/>
      <c r="F279" s="70"/>
      <c r="G279" s="70"/>
    </row>
    <row r="280" spans="1:7" s="15" customFormat="1" x14ac:dyDescent="0.3">
      <c r="A280" s="68"/>
      <c r="B280" s="68"/>
      <c r="C280" s="72"/>
      <c r="D280" s="69"/>
      <c r="E280" s="72"/>
      <c r="F280" s="70"/>
      <c r="G280" s="70"/>
    </row>
    <row r="281" spans="1:7" s="15" customFormat="1" x14ac:dyDescent="0.3">
      <c r="A281" s="68"/>
      <c r="B281" s="68"/>
      <c r="C281" s="72"/>
      <c r="D281" s="69"/>
      <c r="E281" s="72"/>
      <c r="F281" s="70"/>
      <c r="G281" s="70"/>
    </row>
    <row r="282" spans="1:7" s="15" customFormat="1" x14ac:dyDescent="0.3">
      <c r="A282" s="68"/>
      <c r="B282" s="68"/>
      <c r="C282" s="72"/>
      <c r="D282" s="69"/>
      <c r="E282" s="72"/>
      <c r="F282" s="70"/>
      <c r="G282" s="70"/>
    </row>
    <row r="283" spans="1:7" s="15" customFormat="1" x14ac:dyDescent="0.3">
      <c r="A283" s="68"/>
      <c r="B283" s="68"/>
      <c r="C283" s="72"/>
      <c r="D283" s="69"/>
      <c r="E283" s="72"/>
      <c r="F283" s="70"/>
      <c r="G283" s="70"/>
    </row>
    <row r="284" spans="1:7" s="15" customFormat="1" x14ac:dyDescent="0.3">
      <c r="A284" s="68"/>
      <c r="B284" s="68"/>
      <c r="C284" s="72"/>
      <c r="D284" s="69"/>
      <c r="E284" s="72"/>
      <c r="F284" s="70"/>
      <c r="G284" s="70"/>
    </row>
    <row r="285" spans="1:7" s="15" customFormat="1" x14ac:dyDescent="0.3">
      <c r="A285" s="68"/>
      <c r="B285" s="68"/>
      <c r="C285" s="72"/>
      <c r="D285" s="69"/>
      <c r="E285" s="72"/>
      <c r="F285" s="70"/>
      <c r="G285" s="70"/>
    </row>
    <row r="286" spans="1:7" s="15" customFormat="1" x14ac:dyDescent="0.3">
      <c r="A286" s="68"/>
      <c r="B286" s="68"/>
      <c r="C286" s="72"/>
      <c r="D286" s="69"/>
      <c r="E286" s="72"/>
      <c r="F286" s="70"/>
      <c r="G286" s="70"/>
    </row>
    <row r="287" spans="1:7" s="15" customFormat="1" x14ac:dyDescent="0.3">
      <c r="A287" s="68"/>
      <c r="B287" s="68"/>
      <c r="C287" s="72"/>
      <c r="D287" s="69"/>
      <c r="E287" s="72"/>
      <c r="F287" s="70"/>
      <c r="G287" s="70"/>
    </row>
    <row r="288" spans="1:7" s="15" customFormat="1" x14ac:dyDescent="0.3">
      <c r="A288" s="68"/>
      <c r="B288" s="68"/>
      <c r="C288" s="72"/>
      <c r="D288" s="69"/>
      <c r="E288" s="72"/>
      <c r="F288" s="70"/>
      <c r="G288" s="70"/>
    </row>
    <row r="289" spans="1:7" s="15" customFormat="1" x14ac:dyDescent="0.3">
      <c r="A289" s="68"/>
      <c r="B289" s="68"/>
      <c r="C289" s="72"/>
      <c r="D289" s="69"/>
      <c r="E289" s="72"/>
      <c r="F289" s="70"/>
      <c r="G289" s="70"/>
    </row>
    <row r="290" spans="1:7" s="15" customFormat="1" x14ac:dyDescent="0.3">
      <c r="A290" s="68"/>
      <c r="B290" s="68"/>
      <c r="C290" s="72"/>
      <c r="D290" s="69"/>
      <c r="E290" s="72"/>
      <c r="F290" s="70"/>
      <c r="G290" s="70"/>
    </row>
    <row r="291" spans="1:7" s="15" customFormat="1" x14ac:dyDescent="0.3">
      <c r="A291" s="68"/>
      <c r="B291" s="68"/>
      <c r="C291" s="72"/>
      <c r="D291" s="69"/>
      <c r="E291" s="72"/>
      <c r="F291" s="70"/>
      <c r="G291" s="70"/>
    </row>
    <row r="292" spans="1:7" s="15" customFormat="1" x14ac:dyDescent="0.3">
      <c r="A292" s="68"/>
      <c r="B292" s="68"/>
      <c r="C292" s="72"/>
      <c r="D292" s="69"/>
      <c r="E292" s="72"/>
      <c r="F292" s="70"/>
      <c r="G292" s="70"/>
    </row>
    <row r="293" spans="1:7" s="15" customFormat="1" x14ac:dyDescent="0.3">
      <c r="A293" s="68"/>
      <c r="B293" s="68"/>
      <c r="C293" s="72"/>
      <c r="D293" s="69"/>
      <c r="E293" s="72"/>
      <c r="F293" s="70"/>
      <c r="G293" s="70"/>
    </row>
    <row r="294" spans="1:7" s="15" customFormat="1" x14ac:dyDescent="0.3">
      <c r="A294" s="68"/>
      <c r="B294" s="68"/>
      <c r="C294" s="72"/>
      <c r="D294" s="69"/>
      <c r="E294" s="72"/>
      <c r="F294" s="70"/>
      <c r="G294" s="70"/>
    </row>
    <row r="295" spans="1:7" s="15" customFormat="1" x14ac:dyDescent="0.3">
      <c r="A295" s="68"/>
      <c r="B295" s="68"/>
      <c r="C295" s="72"/>
      <c r="D295" s="69"/>
      <c r="E295" s="72"/>
      <c r="F295" s="70"/>
      <c r="G295" s="70"/>
    </row>
    <row r="296" spans="1:7" s="15" customFormat="1" x14ac:dyDescent="0.3">
      <c r="A296" s="68"/>
      <c r="B296" s="68"/>
      <c r="C296" s="72"/>
      <c r="D296" s="69"/>
      <c r="E296" s="72"/>
      <c r="F296" s="70"/>
      <c r="G296" s="70"/>
    </row>
    <row r="297" spans="1:7" s="15" customFormat="1" x14ac:dyDescent="0.3">
      <c r="A297" s="68"/>
      <c r="B297" s="68"/>
      <c r="C297" s="72"/>
      <c r="D297" s="69"/>
      <c r="E297" s="72"/>
      <c r="F297" s="70"/>
      <c r="G297" s="70"/>
    </row>
    <row r="298" spans="1:7" s="15" customFormat="1" x14ac:dyDescent="0.3">
      <c r="A298" s="68"/>
      <c r="B298" s="68"/>
      <c r="C298" s="72"/>
      <c r="D298" s="69"/>
      <c r="E298" s="72"/>
      <c r="F298" s="70"/>
      <c r="G298" s="70"/>
    </row>
    <row r="299" spans="1:7" s="15" customFormat="1" x14ac:dyDescent="0.3">
      <c r="A299" s="68"/>
      <c r="B299" s="68"/>
      <c r="C299" s="72"/>
      <c r="D299" s="69"/>
      <c r="E299" s="72"/>
      <c r="F299" s="70"/>
      <c r="G299" s="70"/>
    </row>
    <row r="300" spans="1:7" s="15" customFormat="1" x14ac:dyDescent="0.3">
      <c r="A300" s="68"/>
      <c r="B300" s="68"/>
      <c r="C300" s="72"/>
      <c r="D300" s="69"/>
      <c r="E300" s="72"/>
      <c r="F300" s="70"/>
      <c r="G300" s="70"/>
    </row>
    <row r="301" spans="1:7" s="15" customFormat="1" x14ac:dyDescent="0.3">
      <c r="A301" s="68"/>
      <c r="B301" s="68"/>
      <c r="C301" s="72"/>
      <c r="D301" s="69"/>
      <c r="E301" s="72"/>
      <c r="F301" s="70"/>
      <c r="G301" s="70"/>
    </row>
    <row r="302" spans="1:7" s="15" customFormat="1" x14ac:dyDescent="0.3">
      <c r="A302" s="68"/>
      <c r="B302" s="68"/>
      <c r="C302" s="72"/>
      <c r="D302" s="69"/>
      <c r="E302" s="72"/>
      <c r="F302" s="70"/>
      <c r="G302" s="70"/>
    </row>
    <row r="303" spans="1:7" s="15" customFormat="1" x14ac:dyDescent="0.3">
      <c r="A303" s="68"/>
      <c r="B303" s="68"/>
      <c r="C303" s="72"/>
      <c r="D303" s="69"/>
      <c r="E303" s="72"/>
      <c r="F303" s="70"/>
      <c r="G303" s="70"/>
    </row>
    <row r="304" spans="1:7" s="15" customFormat="1" x14ac:dyDescent="0.3">
      <c r="A304" s="68"/>
      <c r="B304" s="68"/>
      <c r="C304" s="72"/>
      <c r="D304" s="69"/>
      <c r="E304" s="72"/>
      <c r="F304" s="70"/>
      <c r="G304" s="70"/>
    </row>
    <row r="305" spans="1:7" s="15" customFormat="1" x14ac:dyDescent="0.3">
      <c r="A305" s="68"/>
      <c r="B305" s="68"/>
      <c r="C305" s="72"/>
      <c r="D305" s="69"/>
      <c r="E305" s="72"/>
      <c r="F305" s="70"/>
      <c r="G305" s="70"/>
    </row>
    <row r="306" spans="1:7" s="15" customFormat="1" x14ac:dyDescent="0.3">
      <c r="A306" s="68"/>
      <c r="B306" s="68"/>
      <c r="C306" s="72"/>
      <c r="D306" s="69"/>
      <c r="E306" s="72"/>
      <c r="F306" s="70"/>
      <c r="G306" s="70"/>
    </row>
    <row r="307" spans="1:7" s="15" customFormat="1" x14ac:dyDescent="0.3">
      <c r="A307" s="68"/>
      <c r="B307" s="68"/>
      <c r="C307" s="72"/>
      <c r="D307" s="69"/>
      <c r="E307" s="72"/>
      <c r="F307" s="70"/>
      <c r="G307" s="70"/>
    </row>
    <row r="308" spans="1:7" s="15" customFormat="1" x14ac:dyDescent="0.3">
      <c r="A308" s="68"/>
      <c r="B308" s="68"/>
      <c r="C308" s="72"/>
      <c r="D308" s="69"/>
      <c r="E308" s="72"/>
      <c r="F308" s="70"/>
      <c r="G308" s="70"/>
    </row>
    <row r="309" spans="1:7" s="15" customFormat="1" x14ac:dyDescent="0.3">
      <c r="A309" s="68"/>
      <c r="B309" s="68"/>
      <c r="C309" s="72"/>
      <c r="D309" s="69"/>
      <c r="E309" s="72"/>
      <c r="F309" s="70"/>
      <c r="G309" s="70"/>
    </row>
    <row r="310" spans="1:7" s="15" customFormat="1" x14ac:dyDescent="0.3">
      <c r="A310" s="68"/>
      <c r="B310" s="68"/>
      <c r="C310" s="72"/>
      <c r="D310" s="69"/>
      <c r="E310" s="72"/>
      <c r="F310" s="70"/>
      <c r="G310" s="70"/>
    </row>
    <row r="311" spans="1:7" s="15" customFormat="1" x14ac:dyDescent="0.3">
      <c r="A311" s="68"/>
      <c r="B311" s="68"/>
      <c r="C311" s="72"/>
      <c r="D311" s="69"/>
      <c r="E311" s="72"/>
      <c r="F311" s="70"/>
      <c r="G311" s="70"/>
    </row>
    <row r="312" spans="1:7" s="15" customFormat="1" x14ac:dyDescent="0.3">
      <c r="A312" s="68"/>
      <c r="B312" s="68"/>
      <c r="C312" s="72"/>
      <c r="D312" s="69"/>
      <c r="E312" s="72"/>
      <c r="F312" s="70"/>
      <c r="G312" s="70"/>
    </row>
    <row r="313" spans="1:7" s="15" customFormat="1" x14ac:dyDescent="0.3">
      <c r="A313" s="68"/>
      <c r="B313" s="68"/>
      <c r="C313" s="72"/>
      <c r="D313" s="69"/>
      <c r="E313" s="72"/>
      <c r="F313" s="70"/>
      <c r="G313" s="70"/>
    </row>
    <row r="314" spans="1:7" s="15" customFormat="1" x14ac:dyDescent="0.3">
      <c r="A314" s="68"/>
      <c r="B314" s="68"/>
      <c r="C314" s="72"/>
      <c r="D314" s="69"/>
      <c r="E314" s="72"/>
      <c r="F314" s="70"/>
      <c r="G314" s="70"/>
    </row>
    <row r="315" spans="1:7" s="15" customFormat="1" x14ac:dyDescent="0.3">
      <c r="A315" s="68"/>
      <c r="B315" s="68"/>
      <c r="C315" s="72"/>
      <c r="D315" s="69"/>
      <c r="E315" s="72"/>
      <c r="F315" s="70"/>
      <c r="G315" s="70"/>
    </row>
    <row r="316" spans="1:7" s="15" customFormat="1" x14ac:dyDescent="0.3">
      <c r="A316" s="68"/>
      <c r="B316" s="68"/>
      <c r="C316" s="72"/>
      <c r="D316" s="69"/>
      <c r="E316" s="72"/>
      <c r="F316" s="70"/>
      <c r="G316" s="70"/>
    </row>
    <row r="317" spans="1:7" s="15" customFormat="1" x14ac:dyDescent="0.3">
      <c r="A317" s="68"/>
      <c r="B317" s="68"/>
      <c r="C317" s="72"/>
      <c r="D317" s="69"/>
      <c r="E317" s="72"/>
      <c r="F317" s="70"/>
      <c r="G317" s="70"/>
    </row>
    <row r="318" spans="1:7" s="15" customFormat="1" x14ac:dyDescent="0.3">
      <c r="A318" s="68"/>
      <c r="B318" s="68"/>
      <c r="C318" s="72"/>
      <c r="D318" s="69"/>
      <c r="E318" s="72"/>
      <c r="F318" s="70"/>
      <c r="G318" s="70"/>
    </row>
    <row r="319" spans="1:7" s="15" customFormat="1" x14ac:dyDescent="0.3">
      <c r="A319" s="68"/>
      <c r="B319" s="68"/>
      <c r="C319" s="72"/>
      <c r="D319" s="69"/>
      <c r="E319" s="72"/>
      <c r="F319" s="70"/>
      <c r="G319" s="70"/>
    </row>
    <row r="320" spans="1:7" s="15" customFormat="1" x14ac:dyDescent="0.3">
      <c r="A320" s="68"/>
      <c r="B320" s="68"/>
      <c r="C320" s="72"/>
      <c r="D320" s="69"/>
      <c r="E320" s="72"/>
      <c r="F320" s="70"/>
      <c r="G320" s="70"/>
    </row>
    <row r="321" spans="1:7" s="15" customFormat="1" x14ac:dyDescent="0.3">
      <c r="A321" s="68"/>
      <c r="B321" s="68"/>
      <c r="C321" s="72"/>
      <c r="D321" s="69"/>
      <c r="E321" s="72"/>
      <c r="F321" s="70"/>
      <c r="G321" s="70"/>
    </row>
    <row r="322" spans="1:7" s="15" customFormat="1" x14ac:dyDescent="0.3">
      <c r="A322" s="68"/>
      <c r="B322" s="68"/>
      <c r="C322" s="72"/>
      <c r="D322" s="69"/>
      <c r="E322" s="72"/>
      <c r="F322" s="70"/>
      <c r="G322" s="70"/>
    </row>
    <row r="323" spans="1:7" s="15" customFormat="1" x14ac:dyDescent="0.3">
      <c r="A323" s="68"/>
      <c r="B323" s="68"/>
      <c r="C323" s="72"/>
      <c r="D323" s="69"/>
      <c r="E323" s="72"/>
      <c r="F323" s="70"/>
      <c r="G323" s="70"/>
    </row>
    <row r="324" spans="1:7" s="15" customFormat="1" x14ac:dyDescent="0.3">
      <c r="A324" s="68"/>
      <c r="B324" s="68"/>
      <c r="C324" s="72"/>
      <c r="D324" s="69"/>
      <c r="E324" s="72"/>
      <c r="F324" s="70"/>
      <c r="G324" s="70"/>
    </row>
    <row r="325" spans="1:7" s="15" customFormat="1" x14ac:dyDescent="0.3">
      <c r="A325" s="68"/>
      <c r="B325" s="68"/>
      <c r="C325" s="72"/>
      <c r="D325" s="69"/>
      <c r="E325" s="72"/>
      <c r="F325" s="70"/>
      <c r="G325" s="70"/>
    </row>
    <row r="326" spans="1:7" s="15" customFormat="1" x14ac:dyDescent="0.3">
      <c r="A326" s="68"/>
      <c r="B326" s="68"/>
      <c r="C326" s="72"/>
      <c r="D326" s="69"/>
      <c r="E326" s="72"/>
      <c r="F326" s="70"/>
      <c r="G326" s="70"/>
    </row>
    <row r="327" spans="1:7" s="15" customFormat="1" x14ac:dyDescent="0.3">
      <c r="A327" s="68"/>
      <c r="B327" s="68"/>
      <c r="C327" s="72"/>
      <c r="D327" s="69"/>
      <c r="E327" s="72"/>
      <c r="F327" s="70"/>
      <c r="G327" s="70"/>
    </row>
    <row r="328" spans="1:7" s="15" customFormat="1" x14ac:dyDescent="0.3">
      <c r="A328" s="68"/>
      <c r="B328" s="68"/>
      <c r="C328" s="72"/>
      <c r="D328" s="69"/>
      <c r="E328" s="72"/>
      <c r="F328" s="70"/>
      <c r="G328" s="70"/>
    </row>
    <row r="329" spans="1:7" s="15" customFormat="1" x14ac:dyDescent="0.3">
      <c r="A329" s="68"/>
      <c r="B329" s="68"/>
      <c r="C329" s="72"/>
      <c r="D329" s="69"/>
      <c r="E329" s="72"/>
      <c r="F329" s="70"/>
      <c r="G329" s="67"/>
    </row>
    <row r="330" spans="1:7" s="15" customFormat="1" x14ac:dyDescent="0.3">
      <c r="A330" s="68"/>
      <c r="B330" s="68"/>
      <c r="C330" s="72"/>
      <c r="D330" s="69"/>
      <c r="E330" s="72"/>
      <c r="F330" s="70"/>
      <c r="G330" s="67"/>
    </row>
    <row r="331" spans="1:7" s="15" customFormat="1" x14ac:dyDescent="0.3">
      <c r="A331" s="68"/>
      <c r="B331" s="68"/>
      <c r="C331" s="72"/>
      <c r="D331" s="69"/>
      <c r="E331" s="72"/>
      <c r="F331" s="70"/>
      <c r="G331" s="67"/>
    </row>
    <row r="332" spans="1:7" s="15" customFormat="1" x14ac:dyDescent="0.3">
      <c r="A332" s="68"/>
      <c r="B332" s="68"/>
      <c r="C332" s="72"/>
      <c r="D332" s="69"/>
      <c r="E332" s="72"/>
      <c r="F332" s="70"/>
      <c r="G332" s="67"/>
    </row>
  </sheetData>
  <protectedRanges>
    <protectedRange algorithmName="SHA-512" hashValue="Fe11B+/vopntmFnUcXoKb/jiUtWsnMHcvDbx9jjcJ7YcTYTe7RoTuNal2Bd+I3+pBZnwQmOIWTaYwT0CkaS/tw==" saltValue="BQ39oHdc61YqfYXwobg/sQ==" spinCount="100000" sqref="D4:D16 D17:D1048576" name="Rango1_1"/>
  </protectedRanges>
  <dataConsolidate/>
  <mergeCells count="4">
    <mergeCell ref="A39:F39"/>
    <mergeCell ref="A40:F40"/>
    <mergeCell ref="A41:F41"/>
    <mergeCell ref="A1:G1"/>
  </mergeCells>
  <conditionalFormatting sqref="A4:E36">
    <cfRule type="expression" dxfId="9" priority="1">
      <formula>#REF!=9</formula>
    </cfRule>
  </conditionalFormatting>
  <pageMargins left="0.70866141732283472" right="0.70866141732283472" top="0.74803149606299213" bottom="0.74803149606299213" header="0.31496062992125984" footer="0.31496062992125984"/>
  <pageSetup paperSize="8" scale="21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1A95-0E4E-45A7-A241-89FC33BBE76B}">
  <sheetPr codeName="Hoja8"/>
  <dimension ref="A1:G330"/>
  <sheetViews>
    <sheetView showGridLines="0" topLeftCell="A26" zoomScale="70" zoomScaleNormal="70" workbookViewId="0">
      <selection activeCell="B4" sqref="B4:B34"/>
    </sheetView>
  </sheetViews>
  <sheetFormatPr baseColWidth="10" defaultColWidth="8.5546875" defaultRowHeight="18" x14ac:dyDescent="0.3"/>
  <cols>
    <col min="1" max="1" width="24.6640625" style="1" bestFit="1" customWidth="1"/>
    <col min="2" max="2" width="85.44140625" style="1" customWidth="1"/>
    <col min="3" max="3" width="17.77734375" style="71" customWidth="1"/>
    <col min="4" max="4" width="10.77734375" style="66" customWidth="1"/>
    <col min="5" max="5" width="21.77734375" style="71" customWidth="1"/>
    <col min="6" max="6" width="21.44140625" style="67" customWidth="1"/>
    <col min="7" max="7" width="20.109375" style="67" bestFit="1" customWidth="1"/>
    <col min="8" max="16384" width="8.5546875" style="1"/>
  </cols>
  <sheetData>
    <row r="1" spans="1:7" ht="22.8" customHeight="1" x14ac:dyDescent="0.3">
      <c r="A1" s="91" t="s">
        <v>394</v>
      </c>
      <c r="B1" s="91"/>
      <c r="C1" s="91"/>
      <c r="D1" s="91"/>
      <c r="E1" s="91"/>
      <c r="F1" s="91"/>
      <c r="G1" s="91"/>
    </row>
    <row r="3" spans="1:7" ht="36" x14ac:dyDescent="0.3">
      <c r="A3" s="73" t="s">
        <v>358</v>
      </c>
      <c r="B3" s="73" t="s">
        <v>3</v>
      </c>
      <c r="C3" s="73" t="s">
        <v>4</v>
      </c>
      <c r="D3" s="73" t="s">
        <v>5</v>
      </c>
      <c r="E3" s="73" t="s">
        <v>6</v>
      </c>
      <c r="F3" s="74" t="s">
        <v>7</v>
      </c>
      <c r="G3" s="74" t="s">
        <v>395</v>
      </c>
    </row>
    <row r="4" spans="1:7" ht="34.950000000000003" customHeight="1" x14ac:dyDescent="0.3">
      <c r="A4" s="75" t="s">
        <v>359</v>
      </c>
      <c r="B4" s="76" t="s">
        <v>50</v>
      </c>
      <c r="C4" s="77">
        <f>'[1]Concursos Lote 2'!$E4-'[1]Concursos Lote 2'!$D4</f>
        <v>45891</v>
      </c>
      <c r="D4" s="78">
        <v>115</v>
      </c>
      <c r="E4" s="77">
        <v>46006</v>
      </c>
      <c r="F4" s="79">
        <v>260000</v>
      </c>
      <c r="G4" s="79" t="s">
        <v>396</v>
      </c>
    </row>
    <row r="5" spans="1:7" ht="34.950000000000003" customHeight="1" x14ac:dyDescent="0.3">
      <c r="A5" s="75" t="s">
        <v>359</v>
      </c>
      <c r="B5" s="104" t="s">
        <v>400</v>
      </c>
      <c r="C5" s="105">
        <v>45904</v>
      </c>
      <c r="D5" s="78">
        <f>E5-C5</f>
        <v>90</v>
      </c>
      <c r="E5" s="77">
        <v>45994</v>
      </c>
      <c r="F5" s="79">
        <v>100000</v>
      </c>
      <c r="G5" s="79" t="s">
        <v>397</v>
      </c>
    </row>
    <row r="6" spans="1:7" ht="34.950000000000003" customHeight="1" x14ac:dyDescent="0.3">
      <c r="A6" s="75" t="s">
        <v>359</v>
      </c>
      <c r="B6" s="104" t="s">
        <v>401</v>
      </c>
      <c r="C6" s="105">
        <v>45904</v>
      </c>
      <c r="D6" s="78">
        <f>E6-C6</f>
        <v>60</v>
      </c>
      <c r="E6" s="77">
        <v>45964</v>
      </c>
      <c r="F6" s="79">
        <v>100000</v>
      </c>
      <c r="G6" s="79" t="s">
        <v>397</v>
      </c>
    </row>
    <row r="7" spans="1:7" ht="34.950000000000003" customHeight="1" x14ac:dyDescent="0.3">
      <c r="A7" s="75" t="s">
        <v>359</v>
      </c>
      <c r="B7" s="104" t="s">
        <v>402</v>
      </c>
      <c r="C7" s="105">
        <v>45908</v>
      </c>
      <c r="D7" s="78">
        <f>E7-C7</f>
        <v>115</v>
      </c>
      <c r="E7" s="77">
        <v>46023</v>
      </c>
      <c r="F7" s="79">
        <v>100000</v>
      </c>
      <c r="G7" s="79" t="s">
        <v>397</v>
      </c>
    </row>
    <row r="8" spans="1:7" ht="34.950000000000003" customHeight="1" x14ac:dyDescent="0.3">
      <c r="A8" s="75" t="s">
        <v>363</v>
      </c>
      <c r="B8" s="76" t="s">
        <v>403</v>
      </c>
      <c r="C8" s="77">
        <v>45931</v>
      </c>
      <c r="D8" s="78">
        <f>E8-C8</f>
        <v>240</v>
      </c>
      <c r="E8" s="77">
        <v>46171</v>
      </c>
      <c r="F8" s="79">
        <v>100000</v>
      </c>
      <c r="G8" s="79" t="s">
        <v>396</v>
      </c>
    </row>
    <row r="9" spans="1:7" ht="34.950000000000003" customHeight="1" x14ac:dyDescent="0.3">
      <c r="A9" s="75" t="s">
        <v>363</v>
      </c>
      <c r="B9" s="76" t="s">
        <v>56</v>
      </c>
      <c r="C9" s="77">
        <v>45931</v>
      </c>
      <c r="D9" s="78">
        <f>E9-C9</f>
        <v>240</v>
      </c>
      <c r="E9" s="77">
        <v>46171</v>
      </c>
      <c r="F9" s="79">
        <v>100000</v>
      </c>
      <c r="G9" s="79" t="s">
        <v>397</v>
      </c>
    </row>
    <row r="10" spans="1:7" ht="34.950000000000003" customHeight="1" x14ac:dyDescent="0.3">
      <c r="A10" s="75" t="s">
        <v>363</v>
      </c>
      <c r="B10" s="76" t="s">
        <v>57</v>
      </c>
      <c r="C10" s="77">
        <f>'[1]Concursos Lote 2'!$E10-'[1]Concursos Lote 2'!$D10</f>
        <v>46086</v>
      </c>
      <c r="D10" s="78">
        <v>117</v>
      </c>
      <c r="E10" s="77">
        <v>46203</v>
      </c>
      <c r="F10" s="79">
        <v>79794</v>
      </c>
      <c r="G10" s="79" t="s">
        <v>396</v>
      </c>
    </row>
    <row r="11" spans="1:7" ht="34.950000000000003" customHeight="1" x14ac:dyDescent="0.3">
      <c r="A11" s="75" t="s">
        <v>363</v>
      </c>
      <c r="B11" s="76" t="s">
        <v>384</v>
      </c>
      <c r="C11" s="77">
        <v>45931</v>
      </c>
      <c r="D11" s="78">
        <f>E11-C11</f>
        <v>240</v>
      </c>
      <c r="E11" s="77">
        <v>46171</v>
      </c>
      <c r="F11" s="79">
        <v>100000</v>
      </c>
      <c r="G11" s="79" t="s">
        <v>397</v>
      </c>
    </row>
    <row r="12" spans="1:7" ht="34.950000000000003" customHeight="1" x14ac:dyDescent="0.3">
      <c r="A12" s="75" t="s">
        <v>363</v>
      </c>
      <c r="B12" s="76" t="s">
        <v>58</v>
      </c>
      <c r="C12" s="77">
        <f>'[1]Concursos Lote 2'!$E12-'[1]Concursos Lote 2'!$D12</f>
        <v>46086</v>
      </c>
      <c r="D12" s="78">
        <v>117</v>
      </c>
      <c r="E12" s="77">
        <v>46203</v>
      </c>
      <c r="F12" s="79">
        <v>98500</v>
      </c>
      <c r="G12" s="79" t="s">
        <v>397</v>
      </c>
    </row>
    <row r="13" spans="1:7" ht="34.950000000000003" customHeight="1" x14ac:dyDescent="0.3">
      <c r="A13" s="75" t="s">
        <v>363</v>
      </c>
      <c r="B13" s="76" t="s">
        <v>376</v>
      </c>
      <c r="C13" s="77">
        <v>45964</v>
      </c>
      <c r="D13" s="78">
        <f>E13-C13</f>
        <v>239</v>
      </c>
      <c r="E13" s="77">
        <v>46203</v>
      </c>
      <c r="F13" s="79">
        <v>298820</v>
      </c>
      <c r="G13" s="79" t="s">
        <v>397</v>
      </c>
    </row>
    <row r="14" spans="1:7" ht="34.950000000000003" customHeight="1" x14ac:dyDescent="0.3">
      <c r="A14" s="75" t="s">
        <v>363</v>
      </c>
      <c r="B14" s="76" t="s">
        <v>385</v>
      </c>
      <c r="C14" s="77">
        <f>'[1]Concursos Lote 2'!$E14-'[1]Concursos Lote 2'!$D14</f>
        <v>46087</v>
      </c>
      <c r="D14" s="78">
        <v>117</v>
      </c>
      <c r="E14" s="77">
        <v>46204</v>
      </c>
      <c r="F14" s="79">
        <v>198550</v>
      </c>
      <c r="G14" s="79" t="s">
        <v>397</v>
      </c>
    </row>
    <row r="15" spans="1:7" ht="34.950000000000003" customHeight="1" x14ac:dyDescent="0.3">
      <c r="A15" s="75" t="s">
        <v>363</v>
      </c>
      <c r="B15" s="76" t="s">
        <v>59</v>
      </c>
      <c r="C15" s="77">
        <f>'[1]Concursos Lote 2'!$E15-'[1]Concursos Lote 2'!$D15</f>
        <v>46087</v>
      </c>
      <c r="D15" s="78">
        <v>117</v>
      </c>
      <c r="E15" s="77">
        <v>46204</v>
      </c>
      <c r="F15" s="79">
        <v>100062</v>
      </c>
      <c r="G15" s="79" t="s">
        <v>397</v>
      </c>
    </row>
    <row r="16" spans="1:7" ht="34.950000000000003" customHeight="1" x14ac:dyDescent="0.3">
      <c r="A16" s="75" t="s">
        <v>363</v>
      </c>
      <c r="B16" s="76" t="s">
        <v>60</v>
      </c>
      <c r="C16" s="77">
        <v>46023</v>
      </c>
      <c r="D16" s="78">
        <f>E16-C16</f>
        <v>214</v>
      </c>
      <c r="E16" s="77">
        <v>46237</v>
      </c>
      <c r="F16" s="79">
        <v>100000</v>
      </c>
      <c r="G16" s="79" t="s">
        <v>397</v>
      </c>
    </row>
    <row r="17" spans="1:7" ht="34.950000000000003" customHeight="1" x14ac:dyDescent="0.3">
      <c r="A17" s="75" t="s">
        <v>363</v>
      </c>
      <c r="B17" s="76" t="s">
        <v>61</v>
      </c>
      <c r="C17" s="77">
        <f>'[1]Concursos Lote 2'!$E17-'[1]Concursos Lote 2'!$D17</f>
        <v>46087</v>
      </c>
      <c r="D17" s="78">
        <v>117</v>
      </c>
      <c r="E17" s="77">
        <v>46204</v>
      </c>
      <c r="F17" s="79">
        <v>65000</v>
      </c>
      <c r="G17" s="79" t="s">
        <v>397</v>
      </c>
    </row>
    <row r="18" spans="1:7" ht="34.950000000000003" customHeight="1" x14ac:dyDescent="0.3">
      <c r="A18" s="80" t="s">
        <v>363</v>
      </c>
      <c r="B18" s="81" t="s">
        <v>71</v>
      </c>
      <c r="C18" s="82">
        <v>45901</v>
      </c>
      <c r="D18" s="83">
        <v>140</v>
      </c>
      <c r="E18" s="82">
        <f>C18+D18</f>
        <v>46041</v>
      </c>
      <c r="F18" s="84">
        <v>100000</v>
      </c>
      <c r="G18" s="84" t="s">
        <v>396</v>
      </c>
    </row>
    <row r="19" spans="1:7" ht="34.950000000000003" customHeight="1" x14ac:dyDescent="0.3">
      <c r="A19" s="75" t="s">
        <v>364</v>
      </c>
      <c r="B19" s="76" t="s">
        <v>349</v>
      </c>
      <c r="C19" s="77">
        <v>45992</v>
      </c>
      <c r="D19" s="78">
        <f>'[1]Concursos Lote 2'!$E19-'[1]Concursos Lote 2'!$C19</f>
        <v>211</v>
      </c>
      <c r="E19" s="77">
        <v>46203</v>
      </c>
      <c r="F19" s="79">
        <v>2250000</v>
      </c>
      <c r="G19" s="79" t="s">
        <v>398</v>
      </c>
    </row>
    <row r="20" spans="1:7" ht="34.950000000000003" customHeight="1" x14ac:dyDescent="0.3">
      <c r="A20" s="75" t="s">
        <v>364</v>
      </c>
      <c r="B20" s="76" t="s">
        <v>357</v>
      </c>
      <c r="C20" s="77">
        <v>46037</v>
      </c>
      <c r="D20" s="78">
        <f>'[1]Concursos Lote 2'!$E20-'[1]Concursos Lote 2'!$C20</f>
        <v>133</v>
      </c>
      <c r="E20" s="77">
        <v>46170</v>
      </c>
      <c r="F20" s="79">
        <v>12000</v>
      </c>
      <c r="G20" s="79" t="s">
        <v>397</v>
      </c>
    </row>
    <row r="21" spans="1:7" ht="34.950000000000003" customHeight="1" x14ac:dyDescent="0.3">
      <c r="A21" s="75" t="s">
        <v>364</v>
      </c>
      <c r="B21" s="76" t="s">
        <v>386</v>
      </c>
      <c r="C21" s="77">
        <v>46037</v>
      </c>
      <c r="D21" s="78">
        <f>'[1]Concursos Lote 2'!$E21-'[1]Concursos Lote 2'!$C21</f>
        <v>103</v>
      </c>
      <c r="E21" s="77">
        <v>46140</v>
      </c>
      <c r="F21" s="79">
        <v>550000</v>
      </c>
      <c r="G21" s="79" t="s">
        <v>396</v>
      </c>
    </row>
    <row r="22" spans="1:7" ht="34.950000000000003" customHeight="1" x14ac:dyDescent="0.3">
      <c r="A22" s="75" t="s">
        <v>364</v>
      </c>
      <c r="B22" s="76" t="s">
        <v>387</v>
      </c>
      <c r="C22" s="77">
        <v>46006</v>
      </c>
      <c r="D22" s="78">
        <f>'[1]Concursos Lote 2'!$E23-'[1]Concursos Lote 2'!$C23</f>
        <v>168</v>
      </c>
      <c r="E22" s="77">
        <v>46174</v>
      </c>
      <c r="F22" s="79">
        <v>1000001</v>
      </c>
      <c r="G22" s="79" t="s">
        <v>396</v>
      </c>
    </row>
    <row r="23" spans="1:7" ht="34.950000000000003" customHeight="1" x14ac:dyDescent="0.3">
      <c r="A23" s="75" t="s">
        <v>364</v>
      </c>
      <c r="B23" s="76" t="s">
        <v>66</v>
      </c>
      <c r="C23" s="77">
        <v>46070</v>
      </c>
      <c r="D23" s="78">
        <f>'[1]Concursos Lote 2'!$E24-'[1]Concursos Lote 2'!$C24</f>
        <v>134</v>
      </c>
      <c r="E23" s="77">
        <v>46204</v>
      </c>
      <c r="F23" s="79">
        <v>500000</v>
      </c>
      <c r="G23" s="79" t="s">
        <v>397</v>
      </c>
    </row>
    <row r="24" spans="1:7" ht="34.950000000000003" customHeight="1" x14ac:dyDescent="0.3">
      <c r="A24" s="75" t="s">
        <v>364</v>
      </c>
      <c r="B24" s="76" t="s">
        <v>350</v>
      </c>
      <c r="C24" s="77">
        <v>46023</v>
      </c>
      <c r="D24" s="78">
        <f>'[1]Concursos Lote 2'!$E25-'[1]Concursos Lote 2'!$C25</f>
        <v>120</v>
      </c>
      <c r="E24" s="77">
        <v>46143</v>
      </c>
      <c r="F24" s="79">
        <v>200000</v>
      </c>
      <c r="G24" s="79" t="s">
        <v>396</v>
      </c>
    </row>
    <row r="25" spans="1:7" ht="34.950000000000003" customHeight="1" x14ac:dyDescent="0.3">
      <c r="A25" s="75" t="s">
        <v>364</v>
      </c>
      <c r="B25" s="76" t="s">
        <v>67</v>
      </c>
      <c r="C25" s="77">
        <v>46083</v>
      </c>
      <c r="D25" s="78">
        <f>'[1]Concursos Lote 2'!$E26-'[1]Concursos Lote 2'!$C26</f>
        <v>135</v>
      </c>
      <c r="E25" s="77">
        <v>46218</v>
      </c>
      <c r="F25" s="79">
        <v>40000</v>
      </c>
      <c r="G25" s="79" t="s">
        <v>397</v>
      </c>
    </row>
    <row r="26" spans="1:7" ht="34.950000000000003" customHeight="1" x14ac:dyDescent="0.3">
      <c r="A26" s="75" t="s">
        <v>364</v>
      </c>
      <c r="B26" s="76" t="s">
        <v>68</v>
      </c>
      <c r="C26" s="77">
        <f>'[1]Concursos Lote 2'!$E27-'[1]Concursos Lote 2'!$D27</f>
        <v>45982</v>
      </c>
      <c r="D26" s="78">
        <v>222</v>
      </c>
      <c r="E26" s="77">
        <v>46204</v>
      </c>
      <c r="F26" s="79">
        <v>85000</v>
      </c>
      <c r="G26" s="79" t="s">
        <v>397</v>
      </c>
    </row>
    <row r="27" spans="1:7" ht="34.950000000000003" customHeight="1" x14ac:dyDescent="0.3">
      <c r="A27" s="75" t="s">
        <v>364</v>
      </c>
      <c r="B27" s="76" t="s">
        <v>352</v>
      </c>
      <c r="C27" s="77">
        <v>46083</v>
      </c>
      <c r="D27" s="78">
        <f>'[1]Concursos Lote 2'!$E28-'[1]Concursos Lote 2'!$C28</f>
        <v>121</v>
      </c>
      <c r="E27" s="77">
        <v>46204</v>
      </c>
      <c r="F27" s="79">
        <v>150000</v>
      </c>
      <c r="G27" s="79" t="s">
        <v>396</v>
      </c>
    </row>
    <row r="28" spans="1:7" ht="34.950000000000003" customHeight="1" x14ac:dyDescent="0.3">
      <c r="A28" s="75" t="s">
        <v>364</v>
      </c>
      <c r="B28" s="76" t="s">
        <v>356</v>
      </c>
      <c r="C28" s="77">
        <v>46083</v>
      </c>
      <c r="D28" s="78">
        <f>'[1]Concursos Lote 2'!$E29-'[1]Concursos Lote 2'!$C29</f>
        <v>135</v>
      </c>
      <c r="E28" s="77">
        <v>46218</v>
      </c>
      <c r="F28" s="79">
        <v>50000</v>
      </c>
      <c r="G28" s="79" t="s">
        <v>396</v>
      </c>
    </row>
    <row r="29" spans="1:7" ht="34.950000000000003" customHeight="1" x14ac:dyDescent="0.3">
      <c r="A29" s="75" t="s">
        <v>364</v>
      </c>
      <c r="B29" s="76" t="s">
        <v>354</v>
      </c>
      <c r="C29" s="77">
        <v>46055</v>
      </c>
      <c r="D29" s="78">
        <f>'[1]Concursos Lote 2'!$E30-'[1]Concursos Lote 2'!$C30</f>
        <v>149</v>
      </c>
      <c r="E29" s="77">
        <v>46204</v>
      </c>
      <c r="F29" s="79">
        <v>65000</v>
      </c>
      <c r="G29" s="79" t="s">
        <v>396</v>
      </c>
    </row>
    <row r="30" spans="1:7" ht="34.950000000000003" customHeight="1" x14ac:dyDescent="0.3">
      <c r="A30" s="75" t="s">
        <v>364</v>
      </c>
      <c r="B30" s="76" t="s">
        <v>355</v>
      </c>
      <c r="C30" s="77">
        <v>46054</v>
      </c>
      <c r="D30" s="78">
        <f>'[1]Concursos Lote 2'!$E31-'[1]Concursos Lote 2'!$C31</f>
        <v>120</v>
      </c>
      <c r="E30" s="77">
        <v>46174</v>
      </c>
      <c r="F30" s="79">
        <v>50000</v>
      </c>
      <c r="G30" s="79" t="s">
        <v>396</v>
      </c>
    </row>
    <row r="31" spans="1:7" ht="34.950000000000003" customHeight="1" x14ac:dyDescent="0.3">
      <c r="A31" s="75" t="s">
        <v>364</v>
      </c>
      <c r="B31" s="76" t="s">
        <v>353</v>
      </c>
      <c r="C31" s="77">
        <v>46097</v>
      </c>
      <c r="D31" s="78">
        <f>'[1]Concursos Lote 2'!$E32-'[1]Concursos Lote 2'!$C32</f>
        <v>107</v>
      </c>
      <c r="E31" s="77">
        <v>46204</v>
      </c>
      <c r="F31" s="79">
        <v>100000</v>
      </c>
      <c r="G31" s="79" t="s">
        <v>396</v>
      </c>
    </row>
    <row r="32" spans="1:7" ht="34.950000000000003" customHeight="1" x14ac:dyDescent="0.3">
      <c r="A32" s="75" t="s">
        <v>364</v>
      </c>
      <c r="B32" s="76" t="s">
        <v>351</v>
      </c>
      <c r="C32" s="77">
        <v>46055</v>
      </c>
      <c r="D32" s="78">
        <f>'[1]Concursos Lote 2'!$E33-'[1]Concursos Lote 2'!$C33</f>
        <v>119</v>
      </c>
      <c r="E32" s="77">
        <v>46174</v>
      </c>
      <c r="F32" s="79">
        <v>180000</v>
      </c>
      <c r="G32" s="79" t="s">
        <v>396</v>
      </c>
    </row>
    <row r="33" spans="1:7" ht="34.950000000000003" customHeight="1" x14ac:dyDescent="0.3">
      <c r="A33" s="75" t="s">
        <v>364</v>
      </c>
      <c r="B33" s="76" t="s">
        <v>69</v>
      </c>
      <c r="C33" s="77">
        <f>'[1]Concursos Lote 2'!$E34-'[1]Concursos Lote 2'!$D34</f>
        <v>45904</v>
      </c>
      <c r="D33" s="78">
        <v>120</v>
      </c>
      <c r="E33" s="77">
        <v>46024</v>
      </c>
      <c r="F33" s="79">
        <v>36000</v>
      </c>
      <c r="G33" s="79" t="s">
        <v>397</v>
      </c>
    </row>
    <row r="34" spans="1:7" ht="34.950000000000003" customHeight="1" x14ac:dyDescent="0.3">
      <c r="A34" s="80" t="s">
        <v>364</v>
      </c>
      <c r="B34" s="81" t="s">
        <v>70</v>
      </c>
      <c r="C34" s="82">
        <v>45945</v>
      </c>
      <c r="D34" s="83">
        <f>'[1]Concursos Lote 2'!$E35-'[1]Concursos Lote 2'!$C35</f>
        <v>138</v>
      </c>
      <c r="E34" s="82">
        <v>46083</v>
      </c>
      <c r="F34" s="84">
        <v>1500000</v>
      </c>
      <c r="G34" s="84" t="s">
        <v>397</v>
      </c>
    </row>
    <row r="35" spans="1:7" ht="18.600000000000001" customHeight="1" x14ac:dyDescent="0.3"/>
    <row r="36" spans="1:7" ht="25.05" customHeight="1" x14ac:dyDescent="0.3">
      <c r="A36" s="90" t="s">
        <v>389</v>
      </c>
      <c r="B36" s="68"/>
      <c r="C36" s="72"/>
      <c r="D36" s="69"/>
      <c r="E36" s="72"/>
      <c r="F36" s="70"/>
      <c r="G36" s="70"/>
    </row>
    <row r="37" spans="1:7" ht="25.05" customHeight="1" x14ac:dyDescent="0.3">
      <c r="A37" s="92" t="s">
        <v>391</v>
      </c>
      <c r="B37" s="92"/>
      <c r="C37" s="92"/>
      <c r="D37" s="92"/>
      <c r="E37" s="92"/>
      <c r="F37" s="92"/>
      <c r="G37" s="92"/>
    </row>
    <row r="38" spans="1:7" ht="25.05" customHeight="1" x14ac:dyDescent="0.3">
      <c r="A38" s="92" t="s">
        <v>390</v>
      </c>
      <c r="B38" s="92"/>
      <c r="C38" s="92"/>
      <c r="D38" s="92"/>
      <c r="E38" s="92"/>
      <c r="F38" s="92"/>
      <c r="G38" s="92"/>
    </row>
    <row r="39" spans="1:7" ht="40.799999999999997" customHeight="1" x14ac:dyDescent="0.3">
      <c r="A39" s="92" t="s">
        <v>392</v>
      </c>
      <c r="B39" s="92"/>
      <c r="C39" s="92"/>
      <c r="D39" s="92"/>
      <c r="E39" s="92"/>
      <c r="F39" s="92"/>
      <c r="G39" s="92"/>
    </row>
    <row r="40" spans="1:7" ht="25.05" customHeight="1" x14ac:dyDescent="0.3">
      <c r="A40" s="68"/>
      <c r="B40" s="68"/>
      <c r="C40" s="72"/>
      <c r="D40" s="69"/>
      <c r="E40" s="72"/>
      <c r="F40" s="70"/>
      <c r="G40" s="70"/>
    </row>
    <row r="41" spans="1:7" ht="25.05" customHeight="1" x14ac:dyDescent="0.3">
      <c r="A41" s="68"/>
      <c r="B41" s="68"/>
      <c r="C41" s="72"/>
      <c r="D41" s="69"/>
      <c r="E41" s="72"/>
      <c r="F41" s="70"/>
      <c r="G41" s="70"/>
    </row>
    <row r="42" spans="1:7" ht="25.05" customHeight="1" x14ac:dyDescent="0.3">
      <c r="A42" s="68"/>
      <c r="B42" s="68"/>
      <c r="C42" s="72"/>
      <c r="D42" s="69"/>
      <c r="E42" s="72"/>
      <c r="F42" s="70"/>
      <c r="G42" s="70"/>
    </row>
    <row r="43" spans="1:7" ht="25.05" customHeight="1" x14ac:dyDescent="0.3">
      <c r="A43" s="68"/>
      <c r="B43" s="68"/>
      <c r="C43" s="72"/>
      <c r="D43" s="69"/>
      <c r="E43" s="72"/>
      <c r="F43" s="70"/>
      <c r="G43" s="70"/>
    </row>
    <row r="44" spans="1:7" s="15" customFormat="1" ht="25.05" customHeight="1" x14ac:dyDescent="0.3">
      <c r="A44" s="68"/>
      <c r="B44" s="68"/>
      <c r="C44" s="72"/>
      <c r="D44" s="69"/>
      <c r="E44" s="72"/>
      <c r="F44" s="70"/>
      <c r="G44" s="70"/>
    </row>
    <row r="45" spans="1:7" s="15" customFormat="1" ht="25.05" customHeight="1" x14ac:dyDescent="0.3">
      <c r="A45" s="68"/>
      <c r="B45" s="68"/>
      <c r="C45" s="72"/>
      <c r="D45" s="69"/>
      <c r="E45" s="72"/>
      <c r="F45" s="70"/>
      <c r="G45" s="70"/>
    </row>
    <row r="46" spans="1:7" s="15" customFormat="1" ht="25.05" customHeight="1" x14ac:dyDescent="0.3">
      <c r="A46" s="68"/>
      <c r="B46" s="68"/>
      <c r="C46" s="72"/>
      <c r="D46" s="69"/>
      <c r="E46" s="72"/>
      <c r="F46" s="70"/>
      <c r="G46" s="70"/>
    </row>
    <row r="47" spans="1:7" s="15" customFormat="1" ht="25.05" customHeight="1" x14ac:dyDescent="0.3">
      <c r="A47" s="68"/>
      <c r="B47" s="68"/>
      <c r="C47" s="72"/>
      <c r="D47" s="69"/>
      <c r="E47" s="72"/>
      <c r="F47" s="70"/>
      <c r="G47" s="70"/>
    </row>
    <row r="48" spans="1:7" s="15" customFormat="1" ht="25.05" customHeight="1" x14ac:dyDescent="0.3">
      <c r="A48" s="68"/>
      <c r="B48" s="68"/>
      <c r="C48" s="72"/>
      <c r="D48" s="69"/>
      <c r="E48" s="72"/>
      <c r="F48" s="70"/>
      <c r="G48" s="70"/>
    </row>
    <row r="49" spans="1:7" s="15" customFormat="1" ht="25.05" customHeight="1" x14ac:dyDescent="0.3">
      <c r="A49" s="68"/>
      <c r="B49" s="68"/>
      <c r="C49" s="72"/>
      <c r="D49" s="69"/>
      <c r="E49" s="72"/>
      <c r="F49" s="70"/>
      <c r="G49" s="70"/>
    </row>
    <row r="50" spans="1:7" s="15" customFormat="1" ht="25.05" customHeight="1" x14ac:dyDescent="0.3">
      <c r="A50" s="68"/>
      <c r="B50" s="68"/>
      <c r="C50" s="72"/>
      <c r="D50" s="69"/>
      <c r="E50" s="72"/>
      <c r="F50" s="70"/>
      <c r="G50" s="70"/>
    </row>
    <row r="51" spans="1:7" s="15" customFormat="1" ht="25.05" customHeight="1" x14ac:dyDescent="0.3">
      <c r="A51" s="68"/>
      <c r="B51" s="68"/>
      <c r="C51" s="72"/>
      <c r="D51" s="69"/>
      <c r="E51" s="72"/>
      <c r="F51" s="70"/>
      <c r="G51" s="70"/>
    </row>
    <row r="52" spans="1:7" s="15" customFormat="1" ht="25.05" customHeight="1" x14ac:dyDescent="0.3">
      <c r="A52" s="68"/>
      <c r="B52" s="68"/>
      <c r="C52" s="72"/>
      <c r="D52" s="69"/>
      <c r="E52" s="72"/>
      <c r="F52" s="70"/>
      <c r="G52" s="70"/>
    </row>
    <row r="53" spans="1:7" s="15" customFormat="1" ht="25.05" customHeight="1" x14ac:dyDescent="0.3">
      <c r="A53" s="68"/>
      <c r="B53" s="68"/>
      <c r="C53" s="72"/>
      <c r="D53" s="69"/>
      <c r="E53" s="72"/>
      <c r="F53" s="70"/>
      <c r="G53" s="70"/>
    </row>
    <row r="54" spans="1:7" s="15" customFormat="1" ht="25.05" customHeight="1" x14ac:dyDescent="0.3">
      <c r="A54" s="68"/>
      <c r="B54" s="68"/>
      <c r="C54" s="72"/>
      <c r="D54" s="69"/>
      <c r="E54" s="72"/>
      <c r="F54" s="70"/>
      <c r="G54" s="70"/>
    </row>
    <row r="55" spans="1:7" s="15" customFormat="1" ht="25.05" customHeight="1" x14ac:dyDescent="0.3">
      <c r="A55" s="68"/>
      <c r="B55" s="68"/>
      <c r="C55" s="72"/>
      <c r="D55" s="69"/>
      <c r="E55" s="72"/>
      <c r="F55" s="70"/>
      <c r="G55" s="70"/>
    </row>
    <row r="56" spans="1:7" s="15" customFormat="1" ht="25.05" customHeight="1" x14ac:dyDescent="0.3">
      <c r="A56" s="68"/>
      <c r="B56" s="68"/>
      <c r="C56" s="72"/>
      <c r="D56" s="69"/>
      <c r="E56" s="72"/>
      <c r="F56" s="70"/>
      <c r="G56" s="70"/>
    </row>
    <row r="57" spans="1:7" s="15" customFormat="1" ht="25.05" customHeight="1" x14ac:dyDescent="0.3">
      <c r="A57" s="68"/>
      <c r="B57" s="68"/>
      <c r="C57" s="72"/>
      <c r="D57" s="69"/>
      <c r="E57" s="72"/>
      <c r="F57" s="70"/>
      <c r="G57" s="70"/>
    </row>
    <row r="58" spans="1:7" s="15" customFormat="1" ht="25.05" customHeight="1" x14ac:dyDescent="0.3">
      <c r="A58" s="68"/>
      <c r="B58" s="68"/>
      <c r="C58" s="72"/>
      <c r="D58" s="69"/>
      <c r="E58" s="72"/>
      <c r="F58" s="70"/>
      <c r="G58" s="70"/>
    </row>
    <row r="59" spans="1:7" s="15" customFormat="1" ht="25.05" customHeight="1" x14ac:dyDescent="0.3">
      <c r="A59" s="68"/>
      <c r="B59" s="68"/>
      <c r="C59" s="72"/>
      <c r="D59" s="69"/>
      <c r="E59" s="72"/>
      <c r="F59" s="70"/>
      <c r="G59" s="70"/>
    </row>
    <row r="60" spans="1:7" s="15" customFormat="1" ht="25.05" customHeight="1" x14ac:dyDescent="0.3">
      <c r="A60" s="68"/>
      <c r="B60" s="68"/>
      <c r="C60" s="72"/>
      <c r="D60" s="69"/>
      <c r="E60" s="72"/>
      <c r="F60" s="70"/>
      <c r="G60" s="70"/>
    </row>
    <row r="61" spans="1:7" s="15" customFormat="1" ht="25.05" customHeight="1" x14ac:dyDescent="0.3">
      <c r="A61" s="68"/>
      <c r="B61" s="68"/>
      <c r="C61" s="72"/>
      <c r="D61" s="69"/>
      <c r="E61" s="72"/>
      <c r="F61" s="70"/>
      <c r="G61" s="70"/>
    </row>
    <row r="62" spans="1:7" s="15" customFormat="1" ht="25.05" customHeight="1" x14ac:dyDescent="0.3">
      <c r="A62" s="68"/>
      <c r="B62" s="68"/>
      <c r="C62" s="72"/>
      <c r="D62" s="69"/>
      <c r="E62" s="72"/>
      <c r="F62" s="70"/>
      <c r="G62" s="70"/>
    </row>
    <row r="63" spans="1:7" s="15" customFormat="1" ht="25.05" customHeight="1" x14ac:dyDescent="0.3">
      <c r="A63" s="68"/>
      <c r="B63" s="68"/>
      <c r="C63" s="72"/>
      <c r="D63" s="69"/>
      <c r="E63" s="72"/>
      <c r="F63" s="70"/>
      <c r="G63" s="70"/>
    </row>
    <row r="64" spans="1:7" s="15" customFormat="1" ht="25.05" customHeight="1" x14ac:dyDescent="0.3">
      <c r="A64" s="68"/>
      <c r="B64" s="68"/>
      <c r="C64" s="72"/>
      <c r="D64" s="69"/>
      <c r="E64" s="72"/>
      <c r="F64" s="70"/>
      <c r="G64" s="70"/>
    </row>
    <row r="65" spans="1:7" s="15" customFormat="1" ht="25.05" customHeight="1" x14ac:dyDescent="0.3">
      <c r="A65" s="68"/>
      <c r="B65" s="68"/>
      <c r="C65" s="72"/>
      <c r="D65" s="69"/>
      <c r="E65" s="72"/>
      <c r="F65" s="70"/>
      <c r="G65" s="70"/>
    </row>
    <row r="66" spans="1:7" s="15" customFormat="1" ht="25.05" customHeight="1" x14ac:dyDescent="0.3">
      <c r="A66" s="68"/>
      <c r="B66" s="68"/>
      <c r="C66" s="72"/>
      <c r="D66" s="69"/>
      <c r="E66" s="72"/>
      <c r="F66" s="70"/>
      <c r="G66" s="70"/>
    </row>
    <row r="67" spans="1:7" s="15" customFormat="1" ht="25.05" customHeight="1" x14ac:dyDescent="0.3">
      <c r="A67" s="68"/>
      <c r="B67" s="68"/>
      <c r="C67" s="72"/>
      <c r="D67" s="69"/>
      <c r="E67" s="72"/>
      <c r="F67" s="70"/>
      <c r="G67" s="70"/>
    </row>
    <row r="68" spans="1:7" s="15" customFormat="1" ht="25.05" customHeight="1" x14ac:dyDescent="0.3">
      <c r="A68" s="68"/>
      <c r="B68" s="68"/>
      <c r="C68" s="72"/>
      <c r="D68" s="69"/>
      <c r="E68" s="72"/>
      <c r="F68" s="70"/>
      <c r="G68" s="70"/>
    </row>
    <row r="69" spans="1:7" s="15" customFormat="1" ht="25.05" customHeight="1" x14ac:dyDescent="0.3">
      <c r="A69" s="68"/>
      <c r="B69" s="68"/>
      <c r="C69" s="72"/>
      <c r="D69" s="69"/>
      <c r="E69" s="72"/>
      <c r="F69" s="70"/>
      <c r="G69" s="70"/>
    </row>
    <row r="70" spans="1:7" s="15" customFormat="1" ht="25.05" customHeight="1" x14ac:dyDescent="0.3">
      <c r="A70" s="68"/>
      <c r="B70" s="68"/>
      <c r="C70" s="72"/>
      <c r="D70" s="69"/>
      <c r="E70" s="72"/>
      <c r="F70" s="70"/>
      <c r="G70" s="70"/>
    </row>
    <row r="71" spans="1:7" s="15" customFormat="1" ht="25.05" customHeight="1" x14ac:dyDescent="0.3">
      <c r="A71" s="68"/>
      <c r="B71" s="68"/>
      <c r="C71" s="72"/>
      <c r="D71" s="69"/>
      <c r="E71" s="72"/>
      <c r="F71" s="70"/>
      <c r="G71" s="70"/>
    </row>
    <row r="72" spans="1:7" s="15" customFormat="1" ht="25.05" customHeight="1" x14ac:dyDescent="0.3">
      <c r="A72" s="68"/>
      <c r="B72" s="68"/>
      <c r="C72" s="72"/>
      <c r="D72" s="69"/>
      <c r="E72" s="72"/>
      <c r="F72" s="70"/>
      <c r="G72" s="70"/>
    </row>
    <row r="73" spans="1:7" s="15" customFormat="1" ht="25.05" customHeight="1" x14ac:dyDescent="0.3">
      <c r="A73" s="68"/>
      <c r="B73" s="68"/>
      <c r="C73" s="72"/>
      <c r="D73" s="69"/>
      <c r="E73" s="72"/>
      <c r="F73" s="70"/>
      <c r="G73" s="70"/>
    </row>
    <row r="74" spans="1:7" s="15" customFormat="1" ht="25.05" customHeight="1" x14ac:dyDescent="0.3">
      <c r="A74" s="68"/>
      <c r="B74" s="68"/>
      <c r="C74" s="72"/>
      <c r="D74" s="69"/>
      <c r="E74" s="72"/>
      <c r="F74" s="70"/>
      <c r="G74" s="70"/>
    </row>
    <row r="75" spans="1:7" s="15" customFormat="1" ht="25.05" customHeight="1" x14ac:dyDescent="0.3">
      <c r="A75" s="68"/>
      <c r="B75" s="68"/>
      <c r="C75" s="72"/>
      <c r="D75" s="69"/>
      <c r="E75" s="72"/>
      <c r="F75" s="70"/>
      <c r="G75" s="70"/>
    </row>
    <row r="76" spans="1:7" s="15" customFormat="1" ht="25.05" customHeight="1" x14ac:dyDescent="0.3">
      <c r="A76" s="68"/>
      <c r="B76" s="68"/>
      <c r="C76" s="72"/>
      <c r="D76" s="69"/>
      <c r="E76" s="72"/>
      <c r="F76" s="70"/>
      <c r="G76" s="70"/>
    </row>
    <row r="77" spans="1:7" s="15" customFormat="1" ht="25.05" customHeight="1" x14ac:dyDescent="0.3">
      <c r="A77" s="68"/>
      <c r="B77" s="68"/>
      <c r="C77" s="72"/>
      <c r="D77" s="69"/>
      <c r="E77" s="72"/>
      <c r="F77" s="70"/>
      <c r="G77" s="70"/>
    </row>
    <row r="78" spans="1:7" s="15" customFormat="1" ht="25.05" customHeight="1" x14ac:dyDescent="0.3">
      <c r="A78" s="68"/>
      <c r="B78" s="68"/>
      <c r="C78" s="72"/>
      <c r="D78" s="69"/>
      <c r="E78" s="72"/>
      <c r="F78" s="70"/>
      <c r="G78" s="70"/>
    </row>
    <row r="79" spans="1:7" s="15" customFormat="1" ht="25.05" customHeight="1" x14ac:dyDescent="0.3">
      <c r="A79" s="68"/>
      <c r="B79" s="68"/>
      <c r="C79" s="72"/>
      <c r="D79" s="69"/>
      <c r="E79" s="72"/>
      <c r="F79" s="70"/>
      <c r="G79" s="70"/>
    </row>
    <row r="80" spans="1:7" s="15" customFormat="1" ht="25.05" customHeight="1" x14ac:dyDescent="0.3">
      <c r="A80" s="68"/>
      <c r="B80" s="68"/>
      <c r="C80" s="72"/>
      <c r="D80" s="69"/>
      <c r="E80" s="72"/>
      <c r="F80" s="70"/>
      <c r="G80" s="70"/>
    </row>
    <row r="81" spans="1:7" s="15" customFormat="1" ht="25.05" customHeight="1" x14ac:dyDescent="0.3">
      <c r="A81" s="68"/>
      <c r="B81" s="68"/>
      <c r="C81" s="72"/>
      <c r="D81" s="69"/>
      <c r="E81" s="72"/>
      <c r="F81" s="70"/>
      <c r="G81" s="70"/>
    </row>
    <row r="82" spans="1:7" s="15" customFormat="1" ht="25.05" customHeight="1" x14ac:dyDescent="0.3">
      <c r="A82" s="68"/>
      <c r="B82" s="68"/>
      <c r="C82" s="72"/>
      <c r="D82" s="69"/>
      <c r="E82" s="72"/>
      <c r="F82" s="70"/>
      <c r="G82" s="70"/>
    </row>
    <row r="83" spans="1:7" s="15" customFormat="1" ht="25.05" customHeight="1" x14ac:dyDescent="0.3">
      <c r="A83" s="68"/>
      <c r="B83" s="68"/>
      <c r="C83" s="72"/>
      <c r="D83" s="69"/>
      <c r="E83" s="72"/>
      <c r="F83" s="70"/>
      <c r="G83" s="70"/>
    </row>
    <row r="84" spans="1:7" s="15" customFormat="1" ht="25.05" customHeight="1" x14ac:dyDescent="0.3">
      <c r="A84" s="68"/>
      <c r="B84" s="68"/>
      <c r="C84" s="72"/>
      <c r="D84" s="69"/>
      <c r="E84" s="72"/>
      <c r="F84" s="70"/>
      <c r="G84" s="70"/>
    </row>
    <row r="85" spans="1:7" s="15" customFormat="1" ht="25.05" customHeight="1" x14ac:dyDescent="0.3">
      <c r="A85" s="68"/>
      <c r="B85" s="68"/>
      <c r="C85" s="72"/>
      <c r="D85" s="69"/>
      <c r="E85" s="72"/>
      <c r="F85" s="70"/>
      <c r="G85" s="70"/>
    </row>
    <row r="86" spans="1:7" s="15" customFormat="1" ht="25.05" customHeight="1" x14ac:dyDescent="0.3">
      <c r="A86" s="68"/>
      <c r="B86" s="68"/>
      <c r="C86" s="72"/>
      <c r="D86" s="69"/>
      <c r="E86" s="72"/>
      <c r="F86" s="70"/>
      <c r="G86" s="70"/>
    </row>
    <row r="87" spans="1:7" s="15" customFormat="1" ht="25.05" customHeight="1" x14ac:dyDescent="0.3">
      <c r="A87" s="68"/>
      <c r="B87" s="68"/>
      <c r="C87" s="72"/>
      <c r="D87" s="69"/>
      <c r="E87" s="72"/>
      <c r="F87" s="70"/>
      <c r="G87" s="70"/>
    </row>
    <row r="88" spans="1:7" s="15" customFormat="1" ht="25.05" customHeight="1" x14ac:dyDescent="0.3">
      <c r="A88" s="68"/>
      <c r="B88" s="68"/>
      <c r="C88" s="72"/>
      <c r="D88" s="69"/>
      <c r="E88" s="72"/>
      <c r="F88" s="70"/>
      <c r="G88" s="70"/>
    </row>
    <row r="89" spans="1:7" s="15" customFormat="1" ht="25.05" customHeight="1" x14ac:dyDescent="0.3">
      <c r="A89" s="68"/>
      <c r="B89" s="68"/>
      <c r="C89" s="72"/>
      <c r="D89" s="69"/>
      <c r="E89" s="72"/>
      <c r="F89" s="70"/>
      <c r="G89" s="70"/>
    </row>
    <row r="90" spans="1:7" s="15" customFormat="1" ht="25.05" customHeight="1" x14ac:dyDescent="0.3">
      <c r="A90" s="68"/>
      <c r="B90" s="68"/>
      <c r="C90" s="72"/>
      <c r="D90" s="69"/>
      <c r="E90" s="72"/>
      <c r="F90" s="70"/>
      <c r="G90" s="70"/>
    </row>
    <row r="91" spans="1:7" s="15" customFormat="1" ht="25.05" customHeight="1" x14ac:dyDescent="0.3">
      <c r="A91" s="68"/>
      <c r="B91" s="68"/>
      <c r="C91" s="72"/>
      <c r="D91" s="69"/>
      <c r="E91" s="72"/>
      <c r="F91" s="70"/>
      <c r="G91" s="70"/>
    </row>
    <row r="92" spans="1:7" s="15" customFormat="1" ht="25.05" customHeight="1" x14ac:dyDescent="0.3">
      <c r="A92" s="68"/>
      <c r="B92" s="68"/>
      <c r="C92" s="72"/>
      <c r="D92" s="69"/>
      <c r="E92" s="72"/>
      <c r="F92" s="70"/>
      <c r="G92" s="70"/>
    </row>
    <row r="93" spans="1:7" s="15" customFormat="1" x14ac:dyDescent="0.3">
      <c r="A93" s="68"/>
      <c r="B93" s="68"/>
      <c r="C93" s="72"/>
      <c r="D93" s="69"/>
      <c r="E93" s="72"/>
      <c r="F93" s="70"/>
      <c r="G93" s="70"/>
    </row>
    <row r="94" spans="1:7" s="15" customFormat="1" x14ac:dyDescent="0.3">
      <c r="A94" s="68"/>
      <c r="B94" s="68"/>
      <c r="C94" s="72"/>
      <c r="D94" s="69"/>
      <c r="E94" s="72"/>
      <c r="F94" s="70"/>
      <c r="G94" s="70"/>
    </row>
    <row r="95" spans="1:7" s="15" customFormat="1" x14ac:dyDescent="0.3">
      <c r="A95" s="68"/>
      <c r="B95" s="68"/>
      <c r="C95" s="72"/>
      <c r="D95" s="69"/>
      <c r="E95" s="72"/>
      <c r="F95" s="70"/>
      <c r="G95" s="70"/>
    </row>
    <row r="96" spans="1:7" s="15" customFormat="1" x14ac:dyDescent="0.3">
      <c r="A96" s="68"/>
      <c r="B96" s="68"/>
      <c r="C96" s="72"/>
      <c r="D96" s="69"/>
      <c r="E96" s="72"/>
      <c r="F96" s="70"/>
      <c r="G96" s="70"/>
    </row>
    <row r="97" spans="1:7" s="15" customFormat="1" x14ac:dyDescent="0.3">
      <c r="A97" s="68"/>
      <c r="B97" s="68"/>
      <c r="C97" s="72"/>
      <c r="D97" s="69"/>
      <c r="E97" s="72"/>
      <c r="F97" s="70"/>
      <c r="G97" s="70"/>
    </row>
    <row r="98" spans="1:7" s="15" customFormat="1" x14ac:dyDescent="0.3">
      <c r="A98" s="68"/>
      <c r="B98" s="68"/>
      <c r="C98" s="72"/>
      <c r="D98" s="69"/>
      <c r="E98" s="72"/>
      <c r="F98" s="70"/>
      <c r="G98" s="70"/>
    </row>
    <row r="99" spans="1:7" s="15" customFormat="1" x14ac:dyDescent="0.3">
      <c r="A99" s="68"/>
      <c r="B99" s="68"/>
      <c r="C99" s="72"/>
      <c r="D99" s="69"/>
      <c r="E99" s="72"/>
      <c r="F99" s="70"/>
      <c r="G99" s="70"/>
    </row>
    <row r="100" spans="1:7" s="15" customFormat="1" x14ac:dyDescent="0.3">
      <c r="A100" s="68"/>
      <c r="B100" s="68"/>
      <c r="C100" s="72"/>
      <c r="D100" s="69"/>
      <c r="E100" s="72"/>
      <c r="F100" s="70"/>
      <c r="G100" s="70"/>
    </row>
    <row r="101" spans="1:7" s="15" customFormat="1" x14ac:dyDescent="0.3">
      <c r="A101" s="68"/>
      <c r="B101" s="68"/>
      <c r="C101" s="72"/>
      <c r="D101" s="69"/>
      <c r="E101" s="72"/>
      <c r="F101" s="70"/>
      <c r="G101" s="70"/>
    </row>
    <row r="102" spans="1:7" s="15" customFormat="1" x14ac:dyDescent="0.3">
      <c r="A102" s="68"/>
      <c r="B102" s="68"/>
      <c r="C102" s="72"/>
      <c r="D102" s="69"/>
      <c r="E102" s="72"/>
      <c r="F102" s="70"/>
      <c r="G102" s="70"/>
    </row>
    <row r="103" spans="1:7" s="15" customFormat="1" x14ac:dyDescent="0.3">
      <c r="A103" s="68"/>
      <c r="B103" s="68"/>
      <c r="C103" s="72"/>
      <c r="D103" s="69"/>
      <c r="E103" s="72"/>
      <c r="F103" s="70"/>
      <c r="G103" s="70"/>
    </row>
    <row r="104" spans="1:7" s="15" customFormat="1" x14ac:dyDescent="0.3">
      <c r="A104" s="68"/>
      <c r="B104" s="68"/>
      <c r="C104" s="72"/>
      <c r="D104" s="69"/>
      <c r="E104" s="72"/>
      <c r="F104" s="70"/>
      <c r="G104" s="70"/>
    </row>
    <row r="105" spans="1:7" s="15" customFormat="1" x14ac:dyDescent="0.3">
      <c r="A105" s="68"/>
      <c r="B105" s="68"/>
      <c r="C105" s="72"/>
      <c r="D105" s="69"/>
      <c r="E105" s="72"/>
      <c r="F105" s="70"/>
      <c r="G105" s="70"/>
    </row>
    <row r="106" spans="1:7" s="15" customFormat="1" x14ac:dyDescent="0.3">
      <c r="A106" s="68"/>
      <c r="B106" s="68"/>
      <c r="C106" s="72"/>
      <c r="D106" s="69"/>
      <c r="E106" s="72"/>
      <c r="F106" s="70"/>
      <c r="G106" s="70"/>
    </row>
    <row r="107" spans="1:7" s="15" customFormat="1" x14ac:dyDescent="0.3">
      <c r="A107" s="68"/>
      <c r="B107" s="68"/>
      <c r="C107" s="72"/>
      <c r="D107" s="69"/>
      <c r="E107" s="72"/>
      <c r="F107" s="70"/>
      <c r="G107" s="70"/>
    </row>
    <row r="108" spans="1:7" s="15" customFormat="1" x14ac:dyDescent="0.3">
      <c r="A108" s="68"/>
      <c r="B108" s="68"/>
      <c r="C108" s="72"/>
      <c r="D108" s="69"/>
      <c r="E108" s="72"/>
      <c r="F108" s="70"/>
      <c r="G108" s="70"/>
    </row>
    <row r="109" spans="1:7" s="15" customFormat="1" x14ac:dyDescent="0.3">
      <c r="A109" s="68"/>
      <c r="B109" s="68"/>
      <c r="C109" s="72"/>
      <c r="D109" s="69"/>
      <c r="E109" s="72"/>
      <c r="F109" s="70"/>
      <c r="G109" s="70"/>
    </row>
    <row r="110" spans="1:7" s="15" customFormat="1" x14ac:dyDescent="0.3">
      <c r="A110" s="68"/>
      <c r="B110" s="68"/>
      <c r="C110" s="72"/>
      <c r="D110" s="69"/>
      <c r="E110" s="72"/>
      <c r="F110" s="70"/>
      <c r="G110" s="70"/>
    </row>
    <row r="111" spans="1:7" s="15" customFormat="1" x14ac:dyDescent="0.3">
      <c r="A111" s="68"/>
      <c r="B111" s="68"/>
      <c r="C111" s="72"/>
      <c r="D111" s="69"/>
      <c r="E111" s="72"/>
      <c r="F111" s="70"/>
      <c r="G111" s="70"/>
    </row>
    <row r="112" spans="1:7" s="15" customFormat="1" x14ac:dyDescent="0.3">
      <c r="A112" s="68"/>
      <c r="B112" s="68"/>
      <c r="C112" s="72"/>
      <c r="D112" s="69"/>
      <c r="E112" s="72"/>
      <c r="F112" s="70"/>
      <c r="G112" s="70"/>
    </row>
    <row r="113" spans="1:7" s="15" customFormat="1" x14ac:dyDescent="0.3">
      <c r="A113" s="68"/>
      <c r="B113" s="68"/>
      <c r="C113" s="72"/>
      <c r="D113" s="69"/>
      <c r="E113" s="72"/>
      <c r="F113" s="70"/>
      <c r="G113" s="70"/>
    </row>
    <row r="114" spans="1:7" s="15" customFormat="1" x14ac:dyDescent="0.3">
      <c r="A114" s="68"/>
      <c r="B114" s="68"/>
      <c r="C114" s="72"/>
      <c r="D114" s="69"/>
      <c r="E114" s="72"/>
      <c r="F114" s="70"/>
      <c r="G114" s="70"/>
    </row>
    <row r="115" spans="1:7" s="15" customFormat="1" x14ac:dyDescent="0.3">
      <c r="A115" s="68"/>
      <c r="B115" s="68"/>
      <c r="C115" s="72"/>
      <c r="D115" s="69"/>
      <c r="E115" s="72"/>
      <c r="F115" s="70"/>
      <c r="G115" s="70"/>
    </row>
    <row r="116" spans="1:7" s="15" customFormat="1" x14ac:dyDescent="0.3">
      <c r="A116" s="68"/>
      <c r="B116" s="68"/>
      <c r="C116" s="72"/>
      <c r="D116" s="69"/>
      <c r="E116" s="72"/>
      <c r="F116" s="70"/>
      <c r="G116" s="70"/>
    </row>
    <row r="117" spans="1:7" s="15" customFormat="1" x14ac:dyDescent="0.3">
      <c r="A117" s="68"/>
      <c r="B117" s="68"/>
      <c r="C117" s="72"/>
      <c r="D117" s="69"/>
      <c r="E117" s="72"/>
      <c r="F117" s="70"/>
      <c r="G117" s="70"/>
    </row>
    <row r="118" spans="1:7" s="15" customFormat="1" x14ac:dyDescent="0.3">
      <c r="A118" s="68"/>
      <c r="B118" s="68"/>
      <c r="C118" s="72"/>
      <c r="D118" s="69"/>
      <c r="E118" s="72"/>
      <c r="F118" s="70"/>
      <c r="G118" s="70"/>
    </row>
    <row r="119" spans="1:7" s="15" customFormat="1" x14ac:dyDescent="0.3">
      <c r="A119" s="68"/>
      <c r="B119" s="68"/>
      <c r="C119" s="72"/>
      <c r="D119" s="69"/>
      <c r="E119" s="72"/>
      <c r="F119" s="70"/>
      <c r="G119" s="70"/>
    </row>
    <row r="120" spans="1:7" s="15" customFormat="1" x14ac:dyDescent="0.3">
      <c r="A120" s="68"/>
      <c r="B120" s="68"/>
      <c r="C120" s="72"/>
      <c r="D120" s="69"/>
      <c r="E120" s="72"/>
      <c r="F120" s="70"/>
      <c r="G120" s="70"/>
    </row>
    <row r="121" spans="1:7" s="15" customFormat="1" x14ac:dyDescent="0.3">
      <c r="A121" s="68"/>
      <c r="B121" s="68"/>
      <c r="C121" s="72"/>
      <c r="D121" s="69"/>
      <c r="E121" s="72"/>
      <c r="F121" s="70"/>
      <c r="G121" s="70"/>
    </row>
    <row r="122" spans="1:7" s="15" customFormat="1" x14ac:dyDescent="0.3">
      <c r="A122" s="68"/>
      <c r="B122" s="68"/>
      <c r="C122" s="72"/>
      <c r="D122" s="69"/>
      <c r="E122" s="72"/>
      <c r="F122" s="70"/>
      <c r="G122" s="70"/>
    </row>
    <row r="123" spans="1:7" s="15" customFormat="1" x14ac:dyDescent="0.3">
      <c r="A123" s="68"/>
      <c r="B123" s="68"/>
      <c r="C123" s="72"/>
      <c r="D123" s="69"/>
      <c r="E123" s="72"/>
      <c r="F123" s="70"/>
      <c r="G123" s="70"/>
    </row>
    <row r="124" spans="1:7" s="15" customFormat="1" x14ac:dyDescent="0.3">
      <c r="A124" s="68"/>
      <c r="B124" s="68"/>
      <c r="C124" s="72"/>
      <c r="D124" s="69"/>
      <c r="E124" s="72"/>
      <c r="F124" s="70"/>
      <c r="G124" s="70"/>
    </row>
    <row r="125" spans="1:7" s="15" customFormat="1" x14ac:dyDescent="0.3">
      <c r="A125" s="68"/>
      <c r="B125" s="68"/>
      <c r="C125" s="72"/>
      <c r="D125" s="69"/>
      <c r="E125" s="72"/>
      <c r="F125" s="70"/>
      <c r="G125" s="70"/>
    </row>
    <row r="126" spans="1:7" s="15" customFormat="1" x14ac:dyDescent="0.3">
      <c r="A126" s="68"/>
      <c r="B126" s="68"/>
      <c r="C126" s="72"/>
      <c r="D126" s="69"/>
      <c r="E126" s="72"/>
      <c r="F126" s="70"/>
      <c r="G126" s="70"/>
    </row>
    <row r="127" spans="1:7" s="15" customFormat="1" x14ac:dyDescent="0.3">
      <c r="A127" s="68"/>
      <c r="B127" s="68"/>
      <c r="C127" s="72"/>
      <c r="D127" s="69"/>
      <c r="E127" s="72"/>
      <c r="F127" s="70"/>
      <c r="G127" s="70"/>
    </row>
    <row r="128" spans="1:7" s="15" customFormat="1" x14ac:dyDescent="0.3">
      <c r="A128" s="68"/>
      <c r="B128" s="68"/>
      <c r="C128" s="72"/>
      <c r="D128" s="69"/>
      <c r="E128" s="72"/>
      <c r="F128" s="70"/>
      <c r="G128" s="70"/>
    </row>
    <row r="129" spans="1:7" s="15" customFormat="1" x14ac:dyDescent="0.3">
      <c r="A129" s="68"/>
      <c r="B129" s="68"/>
      <c r="C129" s="72"/>
      <c r="D129" s="69"/>
      <c r="E129" s="72"/>
      <c r="F129" s="70"/>
      <c r="G129" s="70"/>
    </row>
    <row r="130" spans="1:7" s="15" customFormat="1" x14ac:dyDescent="0.3">
      <c r="A130" s="68"/>
      <c r="B130" s="68"/>
      <c r="C130" s="72"/>
      <c r="D130" s="69"/>
      <c r="E130" s="72"/>
      <c r="F130" s="70"/>
      <c r="G130" s="70"/>
    </row>
    <row r="131" spans="1:7" s="15" customFormat="1" x14ac:dyDescent="0.3">
      <c r="A131" s="68"/>
      <c r="B131" s="68"/>
      <c r="C131" s="72"/>
      <c r="D131" s="69"/>
      <c r="E131" s="72"/>
      <c r="F131" s="70"/>
      <c r="G131" s="70"/>
    </row>
    <row r="132" spans="1:7" s="15" customFormat="1" x14ac:dyDescent="0.3">
      <c r="A132" s="68"/>
      <c r="B132" s="68"/>
      <c r="C132" s="72"/>
      <c r="D132" s="69"/>
      <c r="E132" s="72"/>
      <c r="F132" s="70"/>
      <c r="G132" s="70"/>
    </row>
    <row r="133" spans="1:7" s="15" customFormat="1" x14ac:dyDescent="0.3">
      <c r="A133" s="68"/>
      <c r="B133" s="68"/>
      <c r="C133" s="72"/>
      <c r="D133" s="69"/>
      <c r="E133" s="72"/>
      <c r="F133" s="70"/>
      <c r="G133" s="70"/>
    </row>
    <row r="134" spans="1:7" s="15" customFormat="1" x14ac:dyDescent="0.3">
      <c r="A134" s="68"/>
      <c r="B134" s="68"/>
      <c r="C134" s="72"/>
      <c r="D134" s="69"/>
      <c r="E134" s="72"/>
      <c r="F134" s="70"/>
      <c r="G134" s="70"/>
    </row>
    <row r="135" spans="1:7" s="15" customFormat="1" x14ac:dyDescent="0.3">
      <c r="A135" s="68"/>
      <c r="B135" s="68"/>
      <c r="C135" s="72"/>
      <c r="D135" s="69"/>
      <c r="E135" s="72"/>
      <c r="F135" s="70"/>
      <c r="G135" s="70"/>
    </row>
    <row r="136" spans="1:7" s="15" customFormat="1" x14ac:dyDescent="0.3">
      <c r="A136" s="68"/>
      <c r="B136" s="68"/>
      <c r="C136" s="72"/>
      <c r="D136" s="69"/>
      <c r="E136" s="72"/>
      <c r="F136" s="70"/>
      <c r="G136" s="70"/>
    </row>
    <row r="137" spans="1:7" s="15" customFormat="1" x14ac:dyDescent="0.3">
      <c r="A137" s="68"/>
      <c r="B137" s="68"/>
      <c r="C137" s="72"/>
      <c r="D137" s="69"/>
      <c r="E137" s="72"/>
      <c r="F137" s="70"/>
      <c r="G137" s="70"/>
    </row>
    <row r="138" spans="1:7" s="15" customFormat="1" x14ac:dyDescent="0.3">
      <c r="A138" s="68"/>
      <c r="B138" s="68"/>
      <c r="C138" s="72"/>
      <c r="D138" s="69"/>
      <c r="E138" s="72"/>
      <c r="F138" s="70"/>
      <c r="G138" s="70"/>
    </row>
    <row r="139" spans="1:7" s="15" customFormat="1" x14ac:dyDescent="0.3">
      <c r="A139" s="68"/>
      <c r="B139" s="68"/>
      <c r="C139" s="72"/>
      <c r="D139" s="69"/>
      <c r="E139" s="72"/>
      <c r="F139" s="70"/>
      <c r="G139" s="70"/>
    </row>
    <row r="140" spans="1:7" s="15" customFormat="1" x14ac:dyDescent="0.3">
      <c r="A140" s="68"/>
      <c r="B140" s="68"/>
      <c r="C140" s="72"/>
      <c r="D140" s="69"/>
      <c r="E140" s="72"/>
      <c r="F140" s="70"/>
      <c r="G140" s="70"/>
    </row>
    <row r="141" spans="1:7" s="15" customFormat="1" x14ac:dyDescent="0.3">
      <c r="A141" s="68"/>
      <c r="B141" s="68"/>
      <c r="C141" s="72"/>
      <c r="D141" s="69"/>
      <c r="E141" s="72"/>
      <c r="F141" s="70"/>
      <c r="G141" s="70"/>
    </row>
    <row r="142" spans="1:7" s="15" customFormat="1" x14ac:dyDescent="0.3">
      <c r="A142" s="68"/>
      <c r="B142" s="68"/>
      <c r="C142" s="72"/>
      <c r="D142" s="69"/>
      <c r="E142" s="72"/>
      <c r="F142" s="70"/>
      <c r="G142" s="70"/>
    </row>
    <row r="143" spans="1:7" s="15" customFormat="1" x14ac:dyDescent="0.3">
      <c r="A143" s="68"/>
      <c r="B143" s="68"/>
      <c r="C143" s="72"/>
      <c r="D143" s="69"/>
      <c r="E143" s="72"/>
      <c r="F143" s="70"/>
      <c r="G143" s="70"/>
    </row>
    <row r="144" spans="1:7" s="15" customFormat="1" x14ac:dyDescent="0.3">
      <c r="A144" s="68"/>
      <c r="B144" s="68"/>
      <c r="C144" s="72"/>
      <c r="D144" s="69"/>
      <c r="E144" s="72"/>
      <c r="F144" s="70"/>
      <c r="G144" s="70"/>
    </row>
    <row r="145" spans="1:7" s="15" customFormat="1" x14ac:dyDescent="0.3">
      <c r="A145" s="68"/>
      <c r="B145" s="68"/>
      <c r="C145" s="72"/>
      <c r="D145" s="69"/>
      <c r="E145" s="72"/>
      <c r="F145" s="70"/>
      <c r="G145" s="70"/>
    </row>
    <row r="146" spans="1:7" s="15" customFormat="1" x14ac:dyDescent="0.3">
      <c r="A146" s="68"/>
      <c r="B146" s="68"/>
      <c r="C146" s="72"/>
      <c r="D146" s="69"/>
      <c r="E146" s="72"/>
      <c r="F146" s="70"/>
      <c r="G146" s="70"/>
    </row>
    <row r="147" spans="1:7" s="15" customFormat="1" x14ac:dyDescent="0.3">
      <c r="A147" s="68"/>
      <c r="B147" s="68"/>
      <c r="C147" s="72"/>
      <c r="D147" s="69"/>
      <c r="E147" s="72"/>
      <c r="F147" s="70"/>
      <c r="G147" s="70"/>
    </row>
    <row r="148" spans="1:7" s="15" customFormat="1" x14ac:dyDescent="0.3">
      <c r="A148" s="68"/>
      <c r="B148" s="68"/>
      <c r="C148" s="72"/>
      <c r="D148" s="69"/>
      <c r="E148" s="72"/>
      <c r="F148" s="70"/>
      <c r="G148" s="70"/>
    </row>
    <row r="149" spans="1:7" s="15" customFormat="1" x14ac:dyDescent="0.3">
      <c r="A149" s="68"/>
      <c r="B149" s="68"/>
      <c r="C149" s="72"/>
      <c r="D149" s="69"/>
      <c r="E149" s="72"/>
      <c r="F149" s="70"/>
      <c r="G149" s="70"/>
    </row>
    <row r="150" spans="1:7" s="15" customFormat="1" x14ac:dyDescent="0.3">
      <c r="A150" s="68"/>
      <c r="B150" s="68"/>
      <c r="C150" s="72"/>
      <c r="D150" s="69"/>
      <c r="E150" s="72"/>
      <c r="F150" s="70"/>
      <c r="G150" s="70"/>
    </row>
    <row r="151" spans="1:7" s="15" customFormat="1" x14ac:dyDescent="0.3">
      <c r="A151" s="68"/>
      <c r="B151" s="68"/>
      <c r="C151" s="72"/>
      <c r="D151" s="69"/>
      <c r="E151" s="72"/>
      <c r="F151" s="70"/>
      <c r="G151" s="70"/>
    </row>
    <row r="152" spans="1:7" s="15" customFormat="1" x14ac:dyDescent="0.3">
      <c r="A152" s="68"/>
      <c r="B152" s="68"/>
      <c r="C152" s="72"/>
      <c r="D152" s="69"/>
      <c r="E152" s="72"/>
      <c r="F152" s="70"/>
      <c r="G152" s="70"/>
    </row>
    <row r="153" spans="1:7" s="15" customFormat="1" x14ac:dyDescent="0.3">
      <c r="A153" s="68"/>
      <c r="B153" s="68"/>
      <c r="C153" s="72"/>
      <c r="D153" s="69"/>
      <c r="E153" s="72"/>
      <c r="F153" s="70"/>
      <c r="G153" s="70"/>
    </row>
    <row r="154" spans="1:7" s="15" customFormat="1" x14ac:dyDescent="0.3">
      <c r="A154" s="68"/>
      <c r="B154" s="68"/>
      <c r="C154" s="72"/>
      <c r="D154" s="69"/>
      <c r="E154" s="72"/>
      <c r="F154" s="70"/>
      <c r="G154" s="70"/>
    </row>
    <row r="155" spans="1:7" s="15" customFormat="1" x14ac:dyDescent="0.3">
      <c r="A155" s="68"/>
      <c r="B155" s="68"/>
      <c r="C155" s="72"/>
      <c r="D155" s="69"/>
      <c r="E155" s="72"/>
      <c r="F155" s="70"/>
      <c r="G155" s="70"/>
    </row>
    <row r="156" spans="1:7" s="15" customFormat="1" x14ac:dyDescent="0.3">
      <c r="A156" s="68"/>
      <c r="B156" s="68"/>
      <c r="C156" s="72"/>
      <c r="D156" s="69"/>
      <c r="E156" s="72"/>
      <c r="F156" s="70"/>
      <c r="G156" s="70"/>
    </row>
    <row r="157" spans="1:7" s="15" customFormat="1" x14ac:dyDescent="0.3">
      <c r="A157" s="68"/>
      <c r="B157" s="68"/>
      <c r="C157" s="72"/>
      <c r="D157" s="69"/>
      <c r="E157" s="72"/>
      <c r="F157" s="70"/>
      <c r="G157" s="70"/>
    </row>
    <row r="158" spans="1:7" s="15" customFormat="1" x14ac:dyDescent="0.3">
      <c r="A158" s="68"/>
      <c r="B158" s="68"/>
      <c r="C158" s="72"/>
      <c r="D158" s="69"/>
      <c r="E158" s="72"/>
      <c r="F158" s="70"/>
      <c r="G158" s="70"/>
    </row>
    <row r="159" spans="1:7" s="15" customFormat="1" x14ac:dyDescent="0.3">
      <c r="A159" s="68"/>
      <c r="B159" s="68"/>
      <c r="C159" s="72"/>
      <c r="D159" s="69"/>
      <c r="E159" s="72"/>
      <c r="F159" s="70"/>
      <c r="G159" s="70"/>
    </row>
    <row r="160" spans="1:7" s="15" customFormat="1" x14ac:dyDescent="0.3">
      <c r="A160" s="68"/>
      <c r="B160" s="68"/>
      <c r="C160" s="72"/>
      <c r="D160" s="69"/>
      <c r="E160" s="72"/>
      <c r="F160" s="70"/>
      <c r="G160" s="70"/>
    </row>
    <row r="161" spans="1:7" s="15" customFormat="1" x14ac:dyDescent="0.3">
      <c r="A161" s="68"/>
      <c r="B161" s="68"/>
      <c r="C161" s="72"/>
      <c r="D161" s="69"/>
      <c r="E161" s="72"/>
      <c r="F161" s="70"/>
      <c r="G161" s="70"/>
    </row>
    <row r="162" spans="1:7" s="15" customFormat="1" x14ac:dyDescent="0.3">
      <c r="A162" s="68"/>
      <c r="B162" s="68"/>
      <c r="C162" s="72"/>
      <c r="D162" s="69"/>
      <c r="E162" s="72"/>
      <c r="F162" s="70"/>
      <c r="G162" s="70"/>
    </row>
    <row r="163" spans="1:7" s="15" customFormat="1" x14ac:dyDescent="0.3">
      <c r="A163" s="68"/>
      <c r="B163" s="68"/>
      <c r="C163" s="72"/>
      <c r="D163" s="69"/>
      <c r="E163" s="72"/>
      <c r="F163" s="70"/>
      <c r="G163" s="70"/>
    </row>
    <row r="164" spans="1:7" s="15" customFormat="1" x14ac:dyDescent="0.3">
      <c r="A164" s="68"/>
      <c r="B164" s="68"/>
      <c r="C164" s="72"/>
      <c r="D164" s="69"/>
      <c r="E164" s="72"/>
      <c r="F164" s="70"/>
      <c r="G164" s="70"/>
    </row>
    <row r="165" spans="1:7" s="15" customFormat="1" x14ac:dyDescent="0.3">
      <c r="A165" s="68"/>
      <c r="B165" s="68"/>
      <c r="C165" s="72"/>
      <c r="D165" s="69"/>
      <c r="E165" s="72"/>
      <c r="F165" s="70"/>
      <c r="G165" s="70"/>
    </row>
    <row r="166" spans="1:7" s="15" customFormat="1" x14ac:dyDescent="0.3">
      <c r="A166" s="68"/>
      <c r="B166" s="68"/>
      <c r="C166" s="72"/>
      <c r="D166" s="69"/>
      <c r="E166" s="72"/>
      <c r="F166" s="70"/>
      <c r="G166" s="70"/>
    </row>
    <row r="167" spans="1:7" s="15" customFormat="1" x14ac:dyDescent="0.3">
      <c r="A167" s="68"/>
      <c r="B167" s="68"/>
      <c r="C167" s="72"/>
      <c r="D167" s="69"/>
      <c r="E167" s="72"/>
      <c r="F167" s="70"/>
      <c r="G167" s="70"/>
    </row>
    <row r="168" spans="1:7" s="15" customFormat="1" x14ac:dyDescent="0.3">
      <c r="A168" s="68"/>
      <c r="B168" s="68"/>
      <c r="C168" s="72"/>
      <c r="D168" s="69"/>
      <c r="E168" s="72"/>
      <c r="F168" s="70"/>
      <c r="G168" s="70"/>
    </row>
    <row r="169" spans="1:7" s="15" customFormat="1" x14ac:dyDescent="0.3">
      <c r="A169" s="68"/>
      <c r="B169" s="68"/>
      <c r="C169" s="72"/>
      <c r="D169" s="69"/>
      <c r="E169" s="72"/>
      <c r="F169" s="70"/>
      <c r="G169" s="70"/>
    </row>
    <row r="170" spans="1:7" s="15" customFormat="1" x14ac:dyDescent="0.3">
      <c r="A170" s="68"/>
      <c r="B170" s="68"/>
      <c r="C170" s="72"/>
      <c r="D170" s="69"/>
      <c r="E170" s="72"/>
      <c r="F170" s="70"/>
      <c r="G170" s="70"/>
    </row>
    <row r="171" spans="1:7" s="15" customFormat="1" x14ac:dyDescent="0.3">
      <c r="A171" s="68"/>
      <c r="B171" s="68"/>
      <c r="C171" s="72"/>
      <c r="D171" s="69"/>
      <c r="E171" s="72"/>
      <c r="F171" s="70"/>
      <c r="G171" s="70"/>
    </row>
    <row r="172" spans="1:7" s="15" customFormat="1" x14ac:dyDescent="0.3">
      <c r="A172" s="68"/>
      <c r="B172" s="68"/>
      <c r="C172" s="72"/>
      <c r="D172" s="69"/>
      <c r="E172" s="72"/>
      <c r="F172" s="70"/>
      <c r="G172" s="70"/>
    </row>
    <row r="173" spans="1:7" s="15" customFormat="1" x14ac:dyDescent="0.3">
      <c r="A173" s="68"/>
      <c r="B173" s="68"/>
      <c r="C173" s="72"/>
      <c r="D173" s="69"/>
      <c r="E173" s="72"/>
      <c r="F173" s="70"/>
      <c r="G173" s="70"/>
    </row>
    <row r="174" spans="1:7" s="15" customFormat="1" x14ac:dyDescent="0.3">
      <c r="A174" s="68"/>
      <c r="B174" s="68"/>
      <c r="C174" s="72"/>
      <c r="D174" s="69"/>
      <c r="E174" s="72"/>
      <c r="F174" s="70"/>
      <c r="G174" s="70"/>
    </row>
    <row r="175" spans="1:7" s="15" customFormat="1" x14ac:dyDescent="0.3">
      <c r="A175" s="68"/>
      <c r="B175" s="68"/>
      <c r="C175" s="72"/>
      <c r="D175" s="69"/>
      <c r="E175" s="72"/>
      <c r="F175" s="70"/>
      <c r="G175" s="70"/>
    </row>
    <row r="176" spans="1:7" s="15" customFormat="1" x14ac:dyDescent="0.3">
      <c r="A176" s="68"/>
      <c r="B176" s="68"/>
      <c r="C176" s="72"/>
      <c r="D176" s="69"/>
      <c r="E176" s="72"/>
      <c r="F176" s="70"/>
      <c r="G176" s="70"/>
    </row>
    <row r="177" spans="1:7" s="15" customFormat="1" x14ac:dyDescent="0.3">
      <c r="A177" s="68"/>
      <c r="B177" s="68"/>
      <c r="C177" s="72"/>
      <c r="D177" s="69"/>
      <c r="E177" s="72"/>
      <c r="F177" s="70"/>
      <c r="G177" s="70"/>
    </row>
    <row r="178" spans="1:7" s="15" customFormat="1" x14ac:dyDescent="0.3">
      <c r="A178" s="68"/>
      <c r="B178" s="68"/>
      <c r="C178" s="72"/>
      <c r="D178" s="69"/>
      <c r="E178" s="72"/>
      <c r="F178" s="70"/>
      <c r="G178" s="70"/>
    </row>
    <row r="179" spans="1:7" s="15" customFormat="1" x14ac:dyDescent="0.3">
      <c r="A179" s="68"/>
      <c r="B179" s="68"/>
      <c r="C179" s="72"/>
      <c r="D179" s="69"/>
      <c r="E179" s="72"/>
      <c r="F179" s="70"/>
      <c r="G179" s="70"/>
    </row>
    <row r="180" spans="1:7" s="15" customFormat="1" x14ac:dyDescent="0.3">
      <c r="A180" s="68"/>
      <c r="B180" s="68"/>
      <c r="C180" s="72"/>
      <c r="D180" s="69"/>
      <c r="E180" s="72"/>
      <c r="F180" s="70"/>
      <c r="G180" s="70"/>
    </row>
    <row r="181" spans="1:7" s="15" customFormat="1" x14ac:dyDescent="0.3">
      <c r="A181" s="68"/>
      <c r="B181" s="68"/>
      <c r="C181" s="72"/>
      <c r="D181" s="69"/>
      <c r="E181" s="72"/>
      <c r="F181" s="70"/>
      <c r="G181" s="70"/>
    </row>
    <row r="182" spans="1:7" s="15" customFormat="1" x14ac:dyDescent="0.3">
      <c r="A182" s="68"/>
      <c r="B182" s="68"/>
      <c r="C182" s="72"/>
      <c r="D182" s="69"/>
      <c r="E182" s="72"/>
      <c r="F182" s="70"/>
      <c r="G182" s="70"/>
    </row>
    <row r="183" spans="1:7" s="15" customFormat="1" x14ac:dyDescent="0.3">
      <c r="A183" s="68"/>
      <c r="B183" s="68"/>
      <c r="C183" s="72"/>
      <c r="D183" s="69"/>
      <c r="E183" s="72"/>
      <c r="F183" s="70"/>
      <c r="G183" s="70"/>
    </row>
    <row r="184" spans="1:7" s="15" customFormat="1" x14ac:dyDescent="0.3">
      <c r="A184" s="68"/>
      <c r="B184" s="68"/>
      <c r="C184" s="72"/>
      <c r="D184" s="69"/>
      <c r="E184" s="72"/>
      <c r="F184" s="70"/>
      <c r="G184" s="70"/>
    </row>
    <row r="185" spans="1:7" s="15" customFormat="1" x14ac:dyDescent="0.3">
      <c r="A185" s="68"/>
      <c r="B185" s="68"/>
      <c r="C185" s="72"/>
      <c r="D185" s="69"/>
      <c r="E185" s="72"/>
      <c r="F185" s="70"/>
      <c r="G185" s="70"/>
    </row>
    <row r="186" spans="1:7" s="15" customFormat="1" x14ac:dyDescent="0.3">
      <c r="A186" s="68"/>
      <c r="B186" s="68"/>
      <c r="C186" s="72"/>
      <c r="D186" s="69"/>
      <c r="E186" s="72"/>
      <c r="F186" s="70"/>
      <c r="G186" s="70"/>
    </row>
    <row r="187" spans="1:7" s="15" customFormat="1" x14ac:dyDescent="0.3">
      <c r="A187" s="68"/>
      <c r="B187" s="68"/>
      <c r="C187" s="72"/>
      <c r="D187" s="69"/>
      <c r="E187" s="72"/>
      <c r="F187" s="70"/>
      <c r="G187" s="70"/>
    </row>
    <row r="188" spans="1:7" s="15" customFormat="1" x14ac:dyDescent="0.3">
      <c r="A188" s="68"/>
      <c r="B188" s="68"/>
      <c r="C188" s="72"/>
      <c r="D188" s="69"/>
      <c r="E188" s="72"/>
      <c r="F188" s="70"/>
      <c r="G188" s="70"/>
    </row>
    <row r="189" spans="1:7" s="15" customFormat="1" x14ac:dyDescent="0.3">
      <c r="A189" s="68"/>
      <c r="B189" s="68"/>
      <c r="C189" s="72"/>
      <c r="D189" s="69"/>
      <c r="E189" s="72"/>
      <c r="F189" s="70"/>
      <c r="G189" s="70"/>
    </row>
    <row r="190" spans="1:7" s="15" customFormat="1" x14ac:dyDescent="0.3">
      <c r="A190" s="68"/>
      <c r="B190" s="68"/>
      <c r="C190" s="72"/>
      <c r="D190" s="69"/>
      <c r="E190" s="72"/>
      <c r="F190" s="70"/>
      <c r="G190" s="70"/>
    </row>
    <row r="191" spans="1:7" s="15" customFormat="1" x14ac:dyDescent="0.3">
      <c r="A191" s="68"/>
      <c r="B191" s="68"/>
      <c r="C191" s="72"/>
      <c r="D191" s="69"/>
      <c r="E191" s="72"/>
      <c r="F191" s="70"/>
      <c r="G191" s="70"/>
    </row>
    <row r="192" spans="1:7" s="15" customFormat="1" x14ac:dyDescent="0.3">
      <c r="A192" s="68"/>
      <c r="B192" s="68"/>
      <c r="C192" s="72"/>
      <c r="D192" s="69"/>
      <c r="E192" s="72"/>
      <c r="F192" s="70"/>
      <c r="G192" s="70"/>
    </row>
    <row r="193" spans="1:7" s="15" customFormat="1" x14ac:dyDescent="0.3">
      <c r="A193" s="68"/>
      <c r="B193" s="68"/>
      <c r="C193" s="72"/>
      <c r="D193" s="69"/>
      <c r="E193" s="72"/>
      <c r="F193" s="70"/>
      <c r="G193" s="70"/>
    </row>
    <row r="194" spans="1:7" s="15" customFormat="1" x14ac:dyDescent="0.3">
      <c r="A194" s="68"/>
      <c r="B194" s="68"/>
      <c r="C194" s="72"/>
      <c r="D194" s="69"/>
      <c r="E194" s="72"/>
      <c r="F194" s="70"/>
      <c r="G194" s="70"/>
    </row>
    <row r="195" spans="1:7" s="15" customFormat="1" x14ac:dyDescent="0.3">
      <c r="A195" s="68"/>
      <c r="B195" s="68"/>
      <c r="C195" s="72"/>
      <c r="D195" s="69"/>
      <c r="E195" s="72"/>
      <c r="F195" s="70"/>
      <c r="G195" s="70"/>
    </row>
    <row r="196" spans="1:7" s="15" customFormat="1" x14ac:dyDescent="0.3">
      <c r="A196" s="68"/>
      <c r="B196" s="68"/>
      <c r="C196" s="72"/>
      <c r="D196" s="69"/>
      <c r="E196" s="72"/>
      <c r="F196" s="70"/>
      <c r="G196" s="70"/>
    </row>
    <row r="197" spans="1:7" s="15" customFormat="1" x14ac:dyDescent="0.3">
      <c r="A197" s="68"/>
      <c r="B197" s="68"/>
      <c r="C197" s="72"/>
      <c r="D197" s="69"/>
      <c r="E197" s="72"/>
      <c r="F197" s="70"/>
      <c r="G197" s="70"/>
    </row>
    <row r="198" spans="1:7" s="15" customFormat="1" x14ac:dyDescent="0.3">
      <c r="A198" s="68"/>
      <c r="B198" s="68"/>
      <c r="C198" s="72"/>
      <c r="D198" s="69"/>
      <c r="E198" s="72"/>
      <c r="F198" s="70"/>
      <c r="G198" s="70"/>
    </row>
    <row r="199" spans="1:7" s="15" customFormat="1" x14ac:dyDescent="0.3">
      <c r="A199" s="68"/>
      <c r="B199" s="68"/>
      <c r="C199" s="72"/>
      <c r="D199" s="69"/>
      <c r="E199" s="72"/>
      <c r="F199" s="70"/>
      <c r="G199" s="70"/>
    </row>
    <row r="200" spans="1:7" s="15" customFormat="1" x14ac:dyDescent="0.3">
      <c r="A200" s="68"/>
      <c r="B200" s="68"/>
      <c r="C200" s="72"/>
      <c r="D200" s="69"/>
      <c r="E200" s="72"/>
      <c r="F200" s="70"/>
      <c r="G200" s="70"/>
    </row>
    <row r="201" spans="1:7" s="15" customFormat="1" x14ac:dyDescent="0.3">
      <c r="A201" s="68"/>
      <c r="B201" s="68"/>
      <c r="C201" s="72"/>
      <c r="D201" s="69"/>
      <c r="E201" s="72"/>
      <c r="F201" s="70"/>
      <c r="G201" s="70"/>
    </row>
    <row r="202" spans="1:7" s="15" customFormat="1" x14ac:dyDescent="0.3">
      <c r="A202" s="68"/>
      <c r="B202" s="68"/>
      <c r="C202" s="72"/>
      <c r="D202" s="69"/>
      <c r="E202" s="72"/>
      <c r="F202" s="70"/>
      <c r="G202" s="70"/>
    </row>
    <row r="203" spans="1:7" s="15" customFormat="1" x14ac:dyDescent="0.3">
      <c r="A203" s="68"/>
      <c r="B203" s="68"/>
      <c r="C203" s="72"/>
      <c r="D203" s="69"/>
      <c r="E203" s="72"/>
      <c r="F203" s="70"/>
      <c r="G203" s="70"/>
    </row>
    <row r="204" spans="1:7" s="15" customFormat="1" x14ac:dyDescent="0.3">
      <c r="A204" s="68"/>
      <c r="B204" s="68"/>
      <c r="C204" s="72"/>
      <c r="D204" s="69"/>
      <c r="E204" s="72"/>
      <c r="F204" s="70"/>
      <c r="G204" s="70"/>
    </row>
    <row r="205" spans="1:7" s="15" customFormat="1" x14ac:dyDescent="0.3">
      <c r="A205" s="68"/>
      <c r="B205" s="68"/>
      <c r="C205" s="72"/>
      <c r="D205" s="69"/>
      <c r="E205" s="72"/>
      <c r="F205" s="70"/>
      <c r="G205" s="70"/>
    </row>
    <row r="206" spans="1:7" s="15" customFormat="1" x14ac:dyDescent="0.3">
      <c r="A206" s="68"/>
      <c r="B206" s="68"/>
      <c r="C206" s="72"/>
      <c r="D206" s="69"/>
      <c r="E206" s="72"/>
      <c r="F206" s="70"/>
      <c r="G206" s="70"/>
    </row>
    <row r="207" spans="1:7" s="15" customFormat="1" x14ac:dyDescent="0.3">
      <c r="A207" s="68"/>
      <c r="B207" s="68"/>
      <c r="C207" s="72"/>
      <c r="D207" s="69"/>
      <c r="E207" s="72"/>
      <c r="F207" s="70"/>
      <c r="G207" s="70"/>
    </row>
    <row r="208" spans="1:7" s="15" customFormat="1" x14ac:dyDescent="0.3">
      <c r="A208" s="68"/>
      <c r="B208" s="68"/>
      <c r="C208" s="72"/>
      <c r="D208" s="69"/>
      <c r="E208" s="72"/>
      <c r="F208" s="70"/>
      <c r="G208" s="70"/>
    </row>
    <row r="209" spans="1:7" s="15" customFormat="1" x14ac:dyDescent="0.3">
      <c r="A209" s="68"/>
      <c r="B209" s="68"/>
      <c r="C209" s="72"/>
      <c r="D209" s="69"/>
      <c r="E209" s="72"/>
      <c r="F209" s="70"/>
      <c r="G209" s="70"/>
    </row>
    <row r="210" spans="1:7" s="15" customFormat="1" x14ac:dyDescent="0.3">
      <c r="A210" s="68"/>
      <c r="B210" s="68"/>
      <c r="C210" s="72"/>
      <c r="D210" s="69"/>
      <c r="E210" s="72"/>
      <c r="F210" s="70"/>
      <c r="G210" s="70"/>
    </row>
    <row r="211" spans="1:7" s="15" customFormat="1" x14ac:dyDescent="0.3">
      <c r="A211" s="68"/>
      <c r="B211" s="68"/>
      <c r="C211" s="72"/>
      <c r="D211" s="69"/>
      <c r="E211" s="72"/>
      <c r="F211" s="70"/>
      <c r="G211" s="70"/>
    </row>
    <row r="212" spans="1:7" s="15" customFormat="1" x14ac:dyDescent="0.3">
      <c r="A212" s="68"/>
      <c r="B212" s="68"/>
      <c r="C212" s="72"/>
      <c r="D212" s="69"/>
      <c r="E212" s="72"/>
      <c r="F212" s="70"/>
      <c r="G212" s="70"/>
    </row>
    <row r="213" spans="1:7" s="15" customFormat="1" x14ac:dyDescent="0.3">
      <c r="A213" s="68"/>
      <c r="B213" s="68"/>
      <c r="C213" s="72"/>
      <c r="D213" s="69"/>
      <c r="E213" s="72"/>
      <c r="F213" s="70"/>
      <c r="G213" s="70"/>
    </row>
    <row r="214" spans="1:7" s="15" customFormat="1" x14ac:dyDescent="0.3">
      <c r="A214" s="68"/>
      <c r="B214" s="68"/>
      <c r="C214" s="72"/>
      <c r="D214" s="69"/>
      <c r="E214" s="72"/>
      <c r="F214" s="70"/>
      <c r="G214" s="70"/>
    </row>
    <row r="215" spans="1:7" s="15" customFormat="1" x14ac:dyDescent="0.3">
      <c r="A215" s="68"/>
      <c r="B215" s="68"/>
      <c r="C215" s="72"/>
      <c r="D215" s="69"/>
      <c r="E215" s="72"/>
      <c r="F215" s="70"/>
      <c r="G215" s="70"/>
    </row>
    <row r="216" spans="1:7" s="15" customFormat="1" x14ac:dyDescent="0.3">
      <c r="A216" s="68"/>
      <c r="B216" s="68"/>
      <c r="C216" s="72"/>
      <c r="D216" s="69"/>
      <c r="E216" s="72"/>
      <c r="F216" s="70"/>
      <c r="G216" s="70"/>
    </row>
    <row r="217" spans="1:7" s="15" customFormat="1" x14ac:dyDescent="0.3">
      <c r="A217" s="68"/>
      <c r="B217" s="68"/>
      <c r="C217" s="72"/>
      <c r="D217" s="69"/>
      <c r="E217" s="72"/>
      <c r="F217" s="70"/>
      <c r="G217" s="70"/>
    </row>
    <row r="218" spans="1:7" s="15" customFormat="1" x14ac:dyDescent="0.3">
      <c r="A218" s="68"/>
      <c r="B218" s="68"/>
      <c r="C218" s="72"/>
      <c r="D218" s="69"/>
      <c r="E218" s="72"/>
      <c r="F218" s="70"/>
      <c r="G218" s="70"/>
    </row>
    <row r="219" spans="1:7" s="15" customFormat="1" x14ac:dyDescent="0.3">
      <c r="A219" s="68"/>
      <c r="B219" s="68"/>
      <c r="C219" s="72"/>
      <c r="D219" s="69"/>
      <c r="E219" s="72"/>
      <c r="F219" s="70"/>
      <c r="G219" s="70"/>
    </row>
    <row r="220" spans="1:7" s="15" customFormat="1" x14ac:dyDescent="0.3">
      <c r="A220" s="68"/>
      <c r="B220" s="68"/>
      <c r="C220" s="72"/>
      <c r="D220" s="69"/>
      <c r="E220" s="72"/>
      <c r="F220" s="70"/>
      <c r="G220" s="70"/>
    </row>
    <row r="221" spans="1:7" s="15" customFormat="1" x14ac:dyDescent="0.3">
      <c r="A221" s="68"/>
      <c r="B221" s="68"/>
      <c r="C221" s="72"/>
      <c r="D221" s="69"/>
      <c r="E221" s="72"/>
      <c r="F221" s="70"/>
      <c r="G221" s="70"/>
    </row>
    <row r="222" spans="1:7" s="15" customFormat="1" x14ac:dyDescent="0.3">
      <c r="A222" s="68"/>
      <c r="B222" s="68"/>
      <c r="C222" s="72"/>
      <c r="D222" s="69"/>
      <c r="E222" s="72"/>
      <c r="F222" s="70"/>
      <c r="G222" s="70"/>
    </row>
    <row r="223" spans="1:7" s="15" customFormat="1" x14ac:dyDescent="0.3">
      <c r="A223" s="68"/>
      <c r="B223" s="68"/>
      <c r="C223" s="72"/>
      <c r="D223" s="69"/>
      <c r="E223" s="72"/>
      <c r="F223" s="70"/>
      <c r="G223" s="70"/>
    </row>
    <row r="224" spans="1:7" s="15" customFormat="1" x14ac:dyDescent="0.3">
      <c r="A224" s="68"/>
      <c r="B224" s="68"/>
      <c r="C224" s="72"/>
      <c r="D224" s="69"/>
      <c r="E224" s="72"/>
      <c r="F224" s="70"/>
      <c r="G224" s="70"/>
    </row>
    <row r="225" spans="1:7" s="15" customFormat="1" x14ac:dyDescent="0.3">
      <c r="A225" s="68"/>
      <c r="B225" s="68"/>
      <c r="C225" s="72"/>
      <c r="D225" s="69"/>
      <c r="E225" s="72"/>
      <c r="F225" s="70"/>
      <c r="G225" s="70"/>
    </row>
    <row r="226" spans="1:7" s="15" customFormat="1" x14ac:dyDescent="0.3">
      <c r="A226" s="68"/>
      <c r="B226" s="68"/>
      <c r="C226" s="72"/>
      <c r="D226" s="69"/>
      <c r="E226" s="72"/>
      <c r="F226" s="70"/>
      <c r="G226" s="70"/>
    </row>
    <row r="227" spans="1:7" s="15" customFormat="1" x14ac:dyDescent="0.3">
      <c r="A227" s="68"/>
      <c r="B227" s="68"/>
      <c r="C227" s="72"/>
      <c r="D227" s="69"/>
      <c r="E227" s="72"/>
      <c r="F227" s="70"/>
      <c r="G227" s="70"/>
    </row>
    <row r="228" spans="1:7" s="15" customFormat="1" x14ac:dyDescent="0.3">
      <c r="A228" s="68"/>
      <c r="B228" s="68"/>
      <c r="C228" s="72"/>
      <c r="D228" s="69"/>
      <c r="E228" s="72"/>
      <c r="F228" s="70"/>
      <c r="G228" s="70"/>
    </row>
    <row r="229" spans="1:7" s="15" customFormat="1" x14ac:dyDescent="0.3">
      <c r="A229" s="68"/>
      <c r="B229" s="68"/>
      <c r="C229" s="72"/>
      <c r="D229" s="69"/>
      <c r="E229" s="72"/>
      <c r="F229" s="70"/>
      <c r="G229" s="70"/>
    </row>
    <row r="230" spans="1:7" s="15" customFormat="1" x14ac:dyDescent="0.3">
      <c r="A230" s="68"/>
      <c r="B230" s="68"/>
      <c r="C230" s="72"/>
      <c r="D230" s="69"/>
      <c r="E230" s="72"/>
      <c r="F230" s="70"/>
      <c r="G230" s="70"/>
    </row>
    <row r="231" spans="1:7" s="15" customFormat="1" x14ac:dyDescent="0.3">
      <c r="A231" s="68"/>
      <c r="B231" s="68"/>
      <c r="C231" s="72"/>
      <c r="D231" s="69"/>
      <c r="E231" s="72"/>
      <c r="F231" s="70"/>
      <c r="G231" s="70"/>
    </row>
    <row r="232" spans="1:7" s="15" customFormat="1" x14ac:dyDescent="0.3">
      <c r="A232" s="68"/>
      <c r="B232" s="68"/>
      <c r="C232" s="72"/>
      <c r="D232" s="69"/>
      <c r="E232" s="72"/>
      <c r="F232" s="70"/>
      <c r="G232" s="70"/>
    </row>
    <row r="233" spans="1:7" s="15" customFormat="1" x14ac:dyDescent="0.3">
      <c r="A233" s="68"/>
      <c r="B233" s="68"/>
      <c r="C233" s="72"/>
      <c r="D233" s="69"/>
      <c r="E233" s="72"/>
      <c r="F233" s="70"/>
      <c r="G233" s="70"/>
    </row>
    <row r="234" spans="1:7" s="15" customFormat="1" x14ac:dyDescent="0.3">
      <c r="A234" s="68"/>
      <c r="B234" s="68"/>
      <c r="C234" s="72"/>
      <c r="D234" s="69"/>
      <c r="E234" s="72"/>
      <c r="F234" s="70"/>
      <c r="G234" s="70"/>
    </row>
    <row r="235" spans="1:7" s="15" customFormat="1" x14ac:dyDescent="0.3">
      <c r="A235" s="68"/>
      <c r="B235" s="68"/>
      <c r="C235" s="72"/>
      <c r="D235" s="69"/>
      <c r="E235" s="72"/>
      <c r="F235" s="70"/>
      <c r="G235" s="70"/>
    </row>
    <row r="236" spans="1:7" s="15" customFormat="1" x14ac:dyDescent="0.3">
      <c r="A236" s="68"/>
      <c r="B236" s="68"/>
      <c r="C236" s="72"/>
      <c r="D236" s="69"/>
      <c r="E236" s="72"/>
      <c r="F236" s="70"/>
      <c r="G236" s="70"/>
    </row>
    <row r="237" spans="1:7" s="15" customFormat="1" x14ac:dyDescent="0.3">
      <c r="A237" s="68"/>
      <c r="B237" s="68"/>
      <c r="C237" s="72"/>
      <c r="D237" s="69"/>
      <c r="E237" s="72"/>
      <c r="F237" s="70"/>
      <c r="G237" s="70"/>
    </row>
    <row r="238" spans="1:7" s="15" customFormat="1" x14ac:dyDescent="0.3">
      <c r="A238" s="68"/>
      <c r="B238" s="68"/>
      <c r="C238" s="72"/>
      <c r="D238" s="69"/>
      <c r="E238" s="72"/>
      <c r="F238" s="70"/>
      <c r="G238" s="70"/>
    </row>
    <row r="239" spans="1:7" s="15" customFormat="1" x14ac:dyDescent="0.3">
      <c r="A239" s="68"/>
      <c r="B239" s="68"/>
      <c r="C239" s="72"/>
      <c r="D239" s="69"/>
      <c r="E239" s="72"/>
      <c r="F239" s="70"/>
      <c r="G239" s="70"/>
    </row>
    <row r="240" spans="1:7" s="15" customFormat="1" x14ac:dyDescent="0.3">
      <c r="A240" s="68"/>
      <c r="B240" s="68"/>
      <c r="C240" s="72"/>
      <c r="D240" s="69"/>
      <c r="E240" s="72"/>
      <c r="F240" s="70"/>
      <c r="G240" s="70"/>
    </row>
    <row r="241" spans="1:7" s="15" customFormat="1" x14ac:dyDescent="0.3">
      <c r="A241" s="68"/>
      <c r="B241" s="68"/>
      <c r="C241" s="72"/>
      <c r="D241" s="69"/>
      <c r="E241" s="72"/>
      <c r="F241" s="70"/>
      <c r="G241" s="70"/>
    </row>
    <row r="242" spans="1:7" s="15" customFormat="1" x14ac:dyDescent="0.3">
      <c r="A242" s="68"/>
      <c r="B242" s="68"/>
      <c r="C242" s="72"/>
      <c r="D242" s="69"/>
      <c r="E242" s="72"/>
      <c r="F242" s="70"/>
      <c r="G242" s="70"/>
    </row>
    <row r="243" spans="1:7" s="15" customFormat="1" x14ac:dyDescent="0.3">
      <c r="A243" s="68"/>
      <c r="B243" s="68"/>
      <c r="C243" s="72"/>
      <c r="D243" s="69"/>
      <c r="E243" s="72"/>
      <c r="F243" s="70"/>
      <c r="G243" s="70"/>
    </row>
    <row r="244" spans="1:7" s="15" customFormat="1" x14ac:dyDescent="0.3">
      <c r="A244" s="68"/>
      <c r="B244" s="68"/>
      <c r="C244" s="72"/>
      <c r="D244" s="69"/>
      <c r="E244" s="72"/>
      <c r="F244" s="70"/>
      <c r="G244" s="70"/>
    </row>
    <row r="245" spans="1:7" s="15" customFormat="1" x14ac:dyDescent="0.3">
      <c r="A245" s="68"/>
      <c r="B245" s="68"/>
      <c r="C245" s="72"/>
      <c r="D245" s="69"/>
      <c r="E245" s="72"/>
      <c r="F245" s="70"/>
      <c r="G245" s="70"/>
    </row>
    <row r="246" spans="1:7" s="15" customFormat="1" x14ac:dyDescent="0.3">
      <c r="A246" s="68"/>
      <c r="B246" s="68"/>
      <c r="C246" s="72"/>
      <c r="D246" s="69"/>
      <c r="E246" s="72"/>
      <c r="F246" s="70"/>
      <c r="G246" s="70"/>
    </row>
    <row r="247" spans="1:7" s="15" customFormat="1" x14ac:dyDescent="0.3">
      <c r="A247" s="68"/>
      <c r="B247" s="68"/>
      <c r="C247" s="72"/>
      <c r="D247" s="69"/>
      <c r="E247" s="72"/>
      <c r="F247" s="70"/>
      <c r="G247" s="70"/>
    </row>
    <row r="248" spans="1:7" s="15" customFormat="1" x14ac:dyDescent="0.3">
      <c r="A248" s="68"/>
      <c r="B248" s="68"/>
      <c r="C248" s="72"/>
      <c r="D248" s="69"/>
      <c r="E248" s="72"/>
      <c r="F248" s="70"/>
      <c r="G248" s="70"/>
    </row>
    <row r="249" spans="1:7" s="15" customFormat="1" x14ac:dyDescent="0.3">
      <c r="A249" s="68"/>
      <c r="B249" s="68"/>
      <c r="C249" s="72"/>
      <c r="D249" s="69"/>
      <c r="E249" s="72"/>
      <c r="F249" s="70"/>
      <c r="G249" s="70"/>
    </row>
    <row r="250" spans="1:7" s="15" customFormat="1" x14ac:dyDescent="0.3">
      <c r="A250" s="68"/>
      <c r="B250" s="68"/>
      <c r="C250" s="72"/>
      <c r="D250" s="69"/>
      <c r="E250" s="72"/>
      <c r="F250" s="70"/>
      <c r="G250" s="70"/>
    </row>
    <row r="251" spans="1:7" s="15" customFormat="1" x14ac:dyDescent="0.3">
      <c r="A251" s="68"/>
      <c r="B251" s="68"/>
      <c r="C251" s="72"/>
      <c r="D251" s="69"/>
      <c r="E251" s="72"/>
      <c r="F251" s="70"/>
      <c r="G251" s="70"/>
    </row>
    <row r="252" spans="1:7" s="15" customFormat="1" x14ac:dyDescent="0.3">
      <c r="A252" s="68"/>
      <c r="B252" s="68"/>
      <c r="C252" s="72"/>
      <c r="D252" s="69"/>
      <c r="E252" s="72"/>
      <c r="F252" s="70"/>
      <c r="G252" s="70"/>
    </row>
    <row r="253" spans="1:7" s="15" customFormat="1" x14ac:dyDescent="0.3">
      <c r="A253" s="68"/>
      <c r="B253" s="68"/>
      <c r="C253" s="72"/>
      <c r="D253" s="69"/>
      <c r="E253" s="72"/>
      <c r="F253" s="70"/>
      <c r="G253" s="70"/>
    </row>
    <row r="254" spans="1:7" s="15" customFormat="1" x14ac:dyDescent="0.3">
      <c r="A254" s="68"/>
      <c r="B254" s="68"/>
      <c r="C254" s="72"/>
      <c r="D254" s="69"/>
      <c r="E254" s="72"/>
      <c r="F254" s="70"/>
      <c r="G254" s="70"/>
    </row>
    <row r="255" spans="1:7" s="15" customFormat="1" x14ac:dyDescent="0.3">
      <c r="A255" s="68"/>
      <c r="B255" s="68"/>
      <c r="C255" s="72"/>
      <c r="D255" s="69"/>
      <c r="E255" s="72"/>
      <c r="F255" s="70"/>
      <c r="G255" s="70"/>
    </row>
    <row r="256" spans="1:7" s="15" customFormat="1" x14ac:dyDescent="0.3">
      <c r="A256" s="68"/>
      <c r="B256" s="68"/>
      <c r="C256" s="72"/>
      <c r="D256" s="69"/>
      <c r="E256" s="72"/>
      <c r="F256" s="70"/>
      <c r="G256" s="70"/>
    </row>
    <row r="257" spans="1:7" s="15" customFormat="1" x14ac:dyDescent="0.3">
      <c r="A257" s="68"/>
      <c r="B257" s="68"/>
      <c r="C257" s="72"/>
      <c r="D257" s="69"/>
      <c r="E257" s="72"/>
      <c r="F257" s="70"/>
      <c r="G257" s="70"/>
    </row>
    <row r="258" spans="1:7" s="15" customFormat="1" x14ac:dyDescent="0.3">
      <c r="A258" s="68"/>
      <c r="B258" s="68"/>
      <c r="C258" s="72"/>
      <c r="D258" s="69"/>
      <c r="E258" s="72"/>
      <c r="F258" s="70"/>
      <c r="G258" s="70"/>
    </row>
    <row r="259" spans="1:7" s="15" customFormat="1" x14ac:dyDescent="0.3">
      <c r="A259" s="68"/>
      <c r="B259" s="68"/>
      <c r="C259" s="72"/>
      <c r="D259" s="69"/>
      <c r="E259" s="72"/>
      <c r="F259" s="70"/>
      <c r="G259" s="70"/>
    </row>
    <row r="260" spans="1:7" s="15" customFormat="1" x14ac:dyDescent="0.3">
      <c r="A260" s="68"/>
      <c r="B260" s="68"/>
      <c r="C260" s="72"/>
      <c r="D260" s="69"/>
      <c r="E260" s="72"/>
      <c r="F260" s="70"/>
      <c r="G260" s="70"/>
    </row>
    <row r="261" spans="1:7" s="15" customFormat="1" x14ac:dyDescent="0.3">
      <c r="A261" s="68"/>
      <c r="B261" s="68"/>
      <c r="C261" s="72"/>
      <c r="D261" s="69"/>
      <c r="E261" s="72"/>
      <c r="F261" s="70"/>
      <c r="G261" s="70"/>
    </row>
    <row r="262" spans="1:7" s="15" customFormat="1" x14ac:dyDescent="0.3">
      <c r="A262" s="68"/>
      <c r="B262" s="68"/>
      <c r="C262" s="72"/>
      <c r="D262" s="69"/>
      <c r="E262" s="72"/>
      <c r="F262" s="70"/>
      <c r="G262" s="70"/>
    </row>
    <row r="263" spans="1:7" s="15" customFormat="1" x14ac:dyDescent="0.3">
      <c r="A263" s="68"/>
      <c r="B263" s="68"/>
      <c r="C263" s="72"/>
      <c r="D263" s="69"/>
      <c r="E263" s="72"/>
      <c r="F263" s="70"/>
      <c r="G263" s="70"/>
    </row>
    <row r="264" spans="1:7" s="15" customFormat="1" x14ac:dyDescent="0.3">
      <c r="A264" s="68"/>
      <c r="B264" s="68"/>
      <c r="C264" s="72"/>
      <c r="D264" s="69"/>
      <c r="E264" s="72"/>
      <c r="F264" s="70"/>
      <c r="G264" s="70"/>
    </row>
    <row r="265" spans="1:7" s="15" customFormat="1" x14ac:dyDescent="0.3">
      <c r="A265" s="68"/>
      <c r="B265" s="68"/>
      <c r="C265" s="72"/>
      <c r="D265" s="69"/>
      <c r="E265" s="72"/>
      <c r="F265" s="70"/>
      <c r="G265" s="70"/>
    </row>
    <row r="266" spans="1:7" s="15" customFormat="1" x14ac:dyDescent="0.3">
      <c r="A266" s="68"/>
      <c r="B266" s="68"/>
      <c r="C266" s="72"/>
      <c r="D266" s="69"/>
      <c r="E266" s="72"/>
      <c r="F266" s="70"/>
      <c r="G266" s="70"/>
    </row>
    <row r="267" spans="1:7" s="15" customFormat="1" x14ac:dyDescent="0.3">
      <c r="A267" s="68"/>
      <c r="B267" s="68"/>
      <c r="C267" s="72"/>
      <c r="D267" s="69"/>
      <c r="E267" s="72"/>
      <c r="F267" s="70"/>
      <c r="G267" s="70"/>
    </row>
    <row r="268" spans="1:7" s="15" customFormat="1" x14ac:dyDescent="0.3">
      <c r="A268" s="68"/>
      <c r="B268" s="68"/>
      <c r="C268" s="72"/>
      <c r="D268" s="69"/>
      <c r="E268" s="72"/>
      <c r="F268" s="70"/>
      <c r="G268" s="70"/>
    </row>
    <row r="269" spans="1:7" s="15" customFormat="1" x14ac:dyDescent="0.3">
      <c r="A269" s="68"/>
      <c r="B269" s="68"/>
      <c r="C269" s="72"/>
      <c r="D269" s="69"/>
      <c r="E269" s="72"/>
      <c r="F269" s="70"/>
      <c r="G269" s="70"/>
    </row>
    <row r="270" spans="1:7" s="15" customFormat="1" x14ac:dyDescent="0.3">
      <c r="A270" s="68"/>
      <c r="B270" s="68"/>
      <c r="C270" s="72"/>
      <c r="D270" s="69"/>
      <c r="E270" s="72"/>
      <c r="F270" s="70"/>
      <c r="G270" s="70"/>
    </row>
    <row r="271" spans="1:7" s="15" customFormat="1" x14ac:dyDescent="0.3">
      <c r="A271" s="68"/>
      <c r="B271" s="68"/>
      <c r="C271" s="72"/>
      <c r="D271" s="69"/>
      <c r="E271" s="72"/>
      <c r="F271" s="70"/>
      <c r="G271" s="70"/>
    </row>
    <row r="272" spans="1:7" s="15" customFormat="1" x14ac:dyDescent="0.3">
      <c r="A272" s="68"/>
      <c r="B272" s="68"/>
      <c r="C272" s="72"/>
      <c r="D272" s="69"/>
      <c r="E272" s="72"/>
      <c r="F272" s="70"/>
      <c r="G272" s="70"/>
    </row>
    <row r="273" spans="1:7" s="15" customFormat="1" x14ac:dyDescent="0.3">
      <c r="A273" s="68"/>
      <c r="B273" s="68"/>
      <c r="C273" s="72"/>
      <c r="D273" s="69"/>
      <c r="E273" s="72"/>
      <c r="F273" s="70"/>
      <c r="G273" s="70"/>
    </row>
    <row r="274" spans="1:7" s="15" customFormat="1" x14ac:dyDescent="0.3">
      <c r="A274" s="68"/>
      <c r="B274" s="68"/>
      <c r="C274" s="72"/>
      <c r="D274" s="69"/>
      <c r="E274" s="72"/>
      <c r="F274" s="70"/>
      <c r="G274" s="70"/>
    </row>
    <row r="275" spans="1:7" s="15" customFormat="1" x14ac:dyDescent="0.3">
      <c r="A275" s="68"/>
      <c r="B275" s="68"/>
      <c r="C275" s="72"/>
      <c r="D275" s="69"/>
      <c r="E275" s="72"/>
      <c r="F275" s="70"/>
      <c r="G275" s="70"/>
    </row>
    <row r="276" spans="1:7" s="15" customFormat="1" x14ac:dyDescent="0.3">
      <c r="A276" s="68"/>
      <c r="B276" s="68"/>
      <c r="C276" s="72"/>
      <c r="D276" s="69"/>
      <c r="E276" s="72"/>
      <c r="F276" s="70"/>
      <c r="G276" s="70"/>
    </row>
    <row r="277" spans="1:7" s="15" customFormat="1" x14ac:dyDescent="0.3">
      <c r="A277" s="68"/>
      <c r="B277" s="68"/>
      <c r="C277" s="72"/>
      <c r="D277" s="69"/>
      <c r="E277" s="72"/>
      <c r="F277" s="70"/>
      <c r="G277" s="70"/>
    </row>
    <row r="278" spans="1:7" s="15" customFormat="1" x14ac:dyDescent="0.3">
      <c r="A278" s="68"/>
      <c r="B278" s="68"/>
      <c r="C278" s="72"/>
      <c r="D278" s="69"/>
      <c r="E278" s="72"/>
      <c r="F278" s="70"/>
      <c r="G278" s="70"/>
    </row>
    <row r="279" spans="1:7" s="15" customFormat="1" x14ac:dyDescent="0.3">
      <c r="A279" s="68"/>
      <c r="B279" s="68"/>
      <c r="C279" s="72"/>
      <c r="D279" s="69"/>
      <c r="E279" s="72"/>
      <c r="F279" s="70"/>
      <c r="G279" s="70"/>
    </row>
    <row r="280" spans="1:7" s="15" customFormat="1" x14ac:dyDescent="0.3">
      <c r="A280" s="68"/>
      <c r="B280" s="68"/>
      <c r="C280" s="72"/>
      <c r="D280" s="69"/>
      <c r="E280" s="72"/>
      <c r="F280" s="70"/>
      <c r="G280" s="70"/>
    </row>
    <row r="281" spans="1:7" s="15" customFormat="1" x14ac:dyDescent="0.3">
      <c r="A281" s="68"/>
      <c r="B281" s="68"/>
      <c r="C281" s="72"/>
      <c r="D281" s="69"/>
      <c r="E281" s="72"/>
      <c r="F281" s="70"/>
      <c r="G281" s="70"/>
    </row>
    <row r="282" spans="1:7" s="15" customFormat="1" x14ac:dyDescent="0.3">
      <c r="A282" s="68"/>
      <c r="B282" s="68"/>
      <c r="C282" s="72"/>
      <c r="D282" s="69"/>
      <c r="E282" s="72"/>
      <c r="F282" s="70"/>
      <c r="G282" s="70"/>
    </row>
    <row r="283" spans="1:7" s="15" customFormat="1" x14ac:dyDescent="0.3">
      <c r="A283" s="68"/>
      <c r="B283" s="68"/>
      <c r="C283" s="72"/>
      <c r="D283" s="69"/>
      <c r="E283" s="72"/>
      <c r="F283" s="70"/>
      <c r="G283" s="70"/>
    </row>
    <row r="284" spans="1:7" s="15" customFormat="1" x14ac:dyDescent="0.3">
      <c r="A284" s="68"/>
      <c r="B284" s="68"/>
      <c r="C284" s="72"/>
      <c r="D284" s="69"/>
      <c r="E284" s="72"/>
      <c r="F284" s="70"/>
      <c r="G284" s="70"/>
    </row>
    <row r="285" spans="1:7" s="15" customFormat="1" x14ac:dyDescent="0.3">
      <c r="A285" s="68"/>
      <c r="B285" s="68"/>
      <c r="C285" s="72"/>
      <c r="D285" s="69"/>
      <c r="E285" s="72"/>
      <c r="F285" s="70"/>
      <c r="G285" s="70"/>
    </row>
    <row r="286" spans="1:7" s="15" customFormat="1" x14ac:dyDescent="0.3">
      <c r="A286" s="68"/>
      <c r="B286" s="68"/>
      <c r="C286" s="72"/>
      <c r="D286" s="69"/>
      <c r="E286" s="72"/>
      <c r="F286" s="70"/>
      <c r="G286" s="70"/>
    </row>
    <row r="287" spans="1:7" s="15" customFormat="1" x14ac:dyDescent="0.3">
      <c r="A287" s="68"/>
      <c r="B287" s="68"/>
      <c r="C287" s="72"/>
      <c r="D287" s="69"/>
      <c r="E287" s="72"/>
      <c r="F287" s="70"/>
      <c r="G287" s="70"/>
    </row>
    <row r="288" spans="1:7" s="15" customFormat="1" x14ac:dyDescent="0.3">
      <c r="A288" s="68"/>
      <c r="B288" s="68"/>
      <c r="C288" s="72"/>
      <c r="D288" s="69"/>
      <c r="E288" s="72"/>
      <c r="F288" s="70"/>
      <c r="G288" s="70"/>
    </row>
    <row r="289" spans="1:7" s="15" customFormat="1" x14ac:dyDescent="0.3">
      <c r="A289" s="68"/>
      <c r="B289" s="68"/>
      <c r="C289" s="72"/>
      <c r="D289" s="69"/>
      <c r="E289" s="72"/>
      <c r="F289" s="70"/>
      <c r="G289" s="70"/>
    </row>
    <row r="290" spans="1:7" s="15" customFormat="1" x14ac:dyDescent="0.3">
      <c r="A290" s="68"/>
      <c r="B290" s="68"/>
      <c r="C290" s="72"/>
      <c r="D290" s="69"/>
      <c r="E290" s="72"/>
      <c r="F290" s="70"/>
      <c r="G290" s="70"/>
    </row>
    <row r="291" spans="1:7" s="15" customFormat="1" x14ac:dyDescent="0.3">
      <c r="A291" s="68"/>
      <c r="B291" s="68"/>
      <c r="C291" s="72"/>
      <c r="D291" s="69"/>
      <c r="E291" s="72"/>
      <c r="F291" s="70"/>
      <c r="G291" s="70"/>
    </row>
    <row r="292" spans="1:7" s="15" customFormat="1" x14ac:dyDescent="0.3">
      <c r="A292" s="68"/>
      <c r="B292" s="68"/>
      <c r="C292" s="72"/>
      <c r="D292" s="69"/>
      <c r="E292" s="72"/>
      <c r="F292" s="70"/>
      <c r="G292" s="70"/>
    </row>
    <row r="293" spans="1:7" s="15" customFormat="1" x14ac:dyDescent="0.3">
      <c r="A293" s="68"/>
      <c r="B293" s="68"/>
      <c r="C293" s="72"/>
      <c r="D293" s="69"/>
      <c r="E293" s="72"/>
      <c r="F293" s="70"/>
      <c r="G293" s="70"/>
    </row>
    <row r="294" spans="1:7" s="15" customFormat="1" x14ac:dyDescent="0.3">
      <c r="A294" s="68"/>
      <c r="B294" s="68"/>
      <c r="C294" s="72"/>
      <c r="D294" s="69"/>
      <c r="E294" s="72"/>
      <c r="F294" s="70"/>
      <c r="G294" s="70"/>
    </row>
    <row r="295" spans="1:7" s="15" customFormat="1" x14ac:dyDescent="0.3">
      <c r="A295" s="68"/>
      <c r="B295" s="68"/>
      <c r="C295" s="72"/>
      <c r="D295" s="69"/>
      <c r="E295" s="72"/>
      <c r="F295" s="70"/>
      <c r="G295" s="70"/>
    </row>
    <row r="296" spans="1:7" s="15" customFormat="1" x14ac:dyDescent="0.3">
      <c r="A296" s="68"/>
      <c r="B296" s="68"/>
      <c r="C296" s="72"/>
      <c r="D296" s="69"/>
      <c r="E296" s="72"/>
      <c r="F296" s="70"/>
      <c r="G296" s="70"/>
    </row>
    <row r="297" spans="1:7" s="15" customFormat="1" x14ac:dyDescent="0.3">
      <c r="A297" s="68"/>
      <c r="B297" s="68"/>
      <c r="C297" s="72"/>
      <c r="D297" s="69"/>
      <c r="E297" s="72"/>
      <c r="F297" s="70"/>
      <c r="G297" s="70"/>
    </row>
    <row r="298" spans="1:7" s="15" customFormat="1" x14ac:dyDescent="0.3">
      <c r="A298" s="68"/>
      <c r="B298" s="68"/>
      <c r="C298" s="72"/>
      <c r="D298" s="69"/>
      <c r="E298" s="72"/>
      <c r="F298" s="70"/>
      <c r="G298" s="70"/>
    </row>
    <row r="299" spans="1:7" s="15" customFormat="1" x14ac:dyDescent="0.3">
      <c r="A299" s="68"/>
      <c r="B299" s="68"/>
      <c r="C299" s="72"/>
      <c r="D299" s="69"/>
      <c r="E299" s="72"/>
      <c r="F299" s="70"/>
      <c r="G299" s="70"/>
    </row>
    <row r="300" spans="1:7" s="15" customFormat="1" x14ac:dyDescent="0.3">
      <c r="A300" s="68"/>
      <c r="B300" s="68"/>
      <c r="C300" s="72"/>
      <c r="D300" s="69"/>
      <c r="E300" s="72"/>
      <c r="F300" s="70"/>
      <c r="G300" s="70"/>
    </row>
    <row r="301" spans="1:7" s="15" customFormat="1" x14ac:dyDescent="0.3">
      <c r="A301" s="68"/>
      <c r="B301" s="68"/>
      <c r="C301" s="72"/>
      <c r="D301" s="69"/>
      <c r="E301" s="72"/>
      <c r="F301" s="70"/>
      <c r="G301" s="70"/>
    </row>
    <row r="302" spans="1:7" s="15" customFormat="1" x14ac:dyDescent="0.3">
      <c r="A302" s="68"/>
      <c r="B302" s="68"/>
      <c r="C302" s="72"/>
      <c r="D302" s="69"/>
      <c r="E302" s="72"/>
      <c r="F302" s="70"/>
      <c r="G302" s="70"/>
    </row>
    <row r="303" spans="1:7" s="15" customFormat="1" x14ac:dyDescent="0.3">
      <c r="A303" s="68"/>
      <c r="B303" s="68"/>
      <c r="C303" s="72"/>
      <c r="D303" s="69"/>
      <c r="E303" s="72"/>
      <c r="F303" s="70"/>
      <c r="G303" s="70"/>
    </row>
    <row r="304" spans="1:7" s="15" customFormat="1" x14ac:dyDescent="0.3">
      <c r="A304" s="68"/>
      <c r="B304" s="68"/>
      <c r="C304" s="72"/>
      <c r="D304" s="69"/>
      <c r="E304" s="72"/>
      <c r="F304" s="70"/>
      <c r="G304" s="70"/>
    </row>
    <row r="305" spans="1:7" s="15" customFormat="1" x14ac:dyDescent="0.3">
      <c r="A305" s="68"/>
      <c r="B305" s="68"/>
      <c r="C305" s="72"/>
      <c r="D305" s="69"/>
      <c r="E305" s="72"/>
      <c r="F305" s="70"/>
      <c r="G305" s="70"/>
    </row>
    <row r="306" spans="1:7" s="15" customFormat="1" x14ac:dyDescent="0.3">
      <c r="A306" s="68"/>
      <c r="B306" s="68"/>
      <c r="C306" s="72"/>
      <c r="D306" s="69"/>
      <c r="E306" s="72"/>
      <c r="F306" s="70"/>
      <c r="G306" s="70"/>
    </row>
    <row r="307" spans="1:7" s="15" customFormat="1" x14ac:dyDescent="0.3">
      <c r="A307" s="68"/>
      <c r="B307" s="68"/>
      <c r="C307" s="72"/>
      <c r="D307" s="69"/>
      <c r="E307" s="72"/>
      <c r="F307" s="70"/>
      <c r="G307" s="70"/>
    </row>
    <row r="308" spans="1:7" s="15" customFormat="1" x14ac:dyDescent="0.3">
      <c r="A308" s="68"/>
      <c r="B308" s="68"/>
      <c r="C308" s="72"/>
      <c r="D308" s="69"/>
      <c r="E308" s="72"/>
      <c r="F308" s="70"/>
      <c r="G308" s="70"/>
    </row>
    <row r="309" spans="1:7" s="15" customFormat="1" x14ac:dyDescent="0.3">
      <c r="A309" s="68"/>
      <c r="B309" s="68"/>
      <c r="C309" s="72"/>
      <c r="D309" s="69"/>
      <c r="E309" s="72"/>
      <c r="F309" s="70"/>
      <c r="G309" s="70"/>
    </row>
    <row r="310" spans="1:7" s="15" customFormat="1" x14ac:dyDescent="0.3">
      <c r="A310" s="68"/>
      <c r="B310" s="68"/>
      <c r="C310" s="72"/>
      <c r="D310" s="69"/>
      <c r="E310" s="72"/>
      <c r="F310" s="70"/>
      <c r="G310" s="70"/>
    </row>
    <row r="311" spans="1:7" s="15" customFormat="1" x14ac:dyDescent="0.3">
      <c r="A311" s="68"/>
      <c r="B311" s="68"/>
      <c r="C311" s="72"/>
      <c r="D311" s="69"/>
      <c r="E311" s="72"/>
      <c r="F311" s="70"/>
      <c r="G311" s="70"/>
    </row>
    <row r="312" spans="1:7" s="15" customFormat="1" x14ac:dyDescent="0.3">
      <c r="A312" s="68"/>
      <c r="B312" s="68"/>
      <c r="C312" s="72"/>
      <c r="D312" s="69"/>
      <c r="E312" s="72"/>
      <c r="F312" s="70"/>
      <c r="G312" s="70"/>
    </row>
    <row r="313" spans="1:7" s="15" customFormat="1" x14ac:dyDescent="0.3">
      <c r="A313" s="68"/>
      <c r="B313" s="68"/>
      <c r="C313" s="72"/>
      <c r="D313" s="69"/>
      <c r="E313" s="72"/>
      <c r="F313" s="70"/>
      <c r="G313" s="70"/>
    </row>
    <row r="314" spans="1:7" s="15" customFormat="1" x14ac:dyDescent="0.3">
      <c r="A314" s="68"/>
      <c r="B314" s="68"/>
      <c r="C314" s="72"/>
      <c r="D314" s="69"/>
      <c r="E314" s="72"/>
      <c r="F314" s="70"/>
      <c r="G314" s="70"/>
    </row>
    <row r="315" spans="1:7" s="15" customFormat="1" x14ac:dyDescent="0.3">
      <c r="A315" s="68"/>
      <c r="B315" s="68"/>
      <c r="C315" s="72"/>
      <c r="D315" s="69"/>
      <c r="E315" s="72"/>
      <c r="F315" s="70"/>
      <c r="G315" s="70"/>
    </row>
    <row r="316" spans="1:7" s="15" customFormat="1" x14ac:dyDescent="0.3">
      <c r="A316" s="68"/>
      <c r="B316" s="68"/>
      <c r="C316" s="72"/>
      <c r="D316" s="69"/>
      <c r="E316" s="72"/>
      <c r="F316" s="70"/>
      <c r="G316" s="70"/>
    </row>
    <row r="317" spans="1:7" s="15" customFormat="1" x14ac:dyDescent="0.3">
      <c r="A317" s="68"/>
      <c r="B317" s="68"/>
      <c r="C317" s="72"/>
      <c r="D317" s="69"/>
      <c r="E317" s="72"/>
      <c r="F317" s="70"/>
      <c r="G317" s="70"/>
    </row>
    <row r="318" spans="1:7" s="15" customFormat="1" x14ac:dyDescent="0.3">
      <c r="A318" s="68"/>
      <c r="B318" s="68"/>
      <c r="C318" s="72"/>
      <c r="D318" s="69"/>
      <c r="E318" s="72"/>
      <c r="F318" s="70"/>
      <c r="G318" s="70"/>
    </row>
    <row r="319" spans="1:7" s="15" customFormat="1" x14ac:dyDescent="0.3">
      <c r="A319" s="68"/>
      <c r="B319" s="68"/>
      <c r="C319" s="72"/>
      <c r="D319" s="69"/>
      <c r="E319" s="72"/>
      <c r="F319" s="70"/>
      <c r="G319" s="70"/>
    </row>
    <row r="320" spans="1:7" s="15" customFormat="1" x14ac:dyDescent="0.3">
      <c r="A320" s="68"/>
      <c r="B320" s="68"/>
      <c r="C320" s="72"/>
      <c r="D320" s="69"/>
      <c r="E320" s="72"/>
      <c r="F320" s="70"/>
      <c r="G320" s="70"/>
    </row>
    <row r="321" spans="1:7" s="15" customFormat="1" x14ac:dyDescent="0.3">
      <c r="A321" s="68"/>
      <c r="B321" s="68"/>
      <c r="C321" s="72"/>
      <c r="D321" s="69"/>
      <c r="E321" s="72"/>
      <c r="F321" s="70"/>
      <c r="G321" s="70"/>
    </row>
    <row r="322" spans="1:7" s="15" customFormat="1" x14ac:dyDescent="0.3">
      <c r="A322" s="68"/>
      <c r="B322" s="68"/>
      <c r="C322" s="72"/>
      <c r="D322" s="69"/>
      <c r="E322" s="72"/>
      <c r="F322" s="70"/>
      <c r="G322" s="70"/>
    </row>
    <row r="323" spans="1:7" s="15" customFormat="1" x14ac:dyDescent="0.3">
      <c r="A323" s="68"/>
      <c r="B323" s="68"/>
      <c r="C323" s="72"/>
      <c r="D323" s="69"/>
      <c r="E323" s="72"/>
      <c r="F323" s="70"/>
      <c r="G323" s="70"/>
    </row>
    <row r="324" spans="1:7" s="15" customFormat="1" x14ac:dyDescent="0.3">
      <c r="A324" s="68"/>
      <c r="B324" s="68"/>
      <c r="C324" s="72"/>
      <c r="D324" s="69"/>
      <c r="E324" s="72"/>
      <c r="F324" s="70"/>
      <c r="G324" s="70"/>
    </row>
    <row r="325" spans="1:7" s="15" customFormat="1" x14ac:dyDescent="0.3">
      <c r="A325" s="68"/>
      <c r="B325" s="68"/>
      <c r="C325" s="72"/>
      <c r="D325" s="69"/>
      <c r="E325" s="72"/>
      <c r="F325" s="70"/>
      <c r="G325" s="70"/>
    </row>
    <row r="326" spans="1:7" s="15" customFormat="1" x14ac:dyDescent="0.3">
      <c r="A326" s="68"/>
      <c r="B326" s="68"/>
      <c r="C326" s="72"/>
      <c r="D326" s="69"/>
      <c r="E326" s="72"/>
      <c r="F326" s="70"/>
      <c r="G326" s="70"/>
    </row>
    <row r="327" spans="1:7" s="15" customFormat="1" x14ac:dyDescent="0.3">
      <c r="A327" s="68"/>
      <c r="B327" s="68"/>
      <c r="C327" s="72"/>
      <c r="D327" s="69"/>
      <c r="E327" s="72"/>
      <c r="F327" s="70"/>
      <c r="G327" s="70"/>
    </row>
    <row r="328" spans="1:7" s="15" customFormat="1" x14ac:dyDescent="0.3">
      <c r="A328" s="68"/>
      <c r="B328" s="68"/>
      <c r="C328" s="72"/>
      <c r="D328" s="69"/>
      <c r="E328" s="72"/>
      <c r="F328" s="70"/>
      <c r="G328" s="70"/>
    </row>
    <row r="329" spans="1:7" s="15" customFormat="1" x14ac:dyDescent="0.3">
      <c r="A329" s="68"/>
      <c r="B329" s="68"/>
      <c r="C329" s="72"/>
      <c r="D329" s="69"/>
      <c r="E329" s="72"/>
      <c r="F329" s="70"/>
      <c r="G329" s="70"/>
    </row>
    <row r="330" spans="1:7" s="15" customFormat="1" x14ac:dyDescent="0.3">
      <c r="A330" s="68"/>
      <c r="B330" s="68"/>
      <c r="C330" s="72"/>
      <c r="D330" s="69"/>
      <c r="E330" s="72"/>
      <c r="F330" s="70"/>
      <c r="G330" s="70"/>
    </row>
  </sheetData>
  <protectedRanges>
    <protectedRange algorithmName="SHA-512" hashValue="Fe11B+/vopntmFnUcXoKb/jiUtWsnMHcvDbx9jjcJ7YcTYTe7RoTuNal2Bd+I3+pBZnwQmOIWTaYwT0CkaS/tw==" saltValue="BQ39oHdc61YqfYXwobg/sQ==" spinCount="100000" sqref="D36:D1048576 D22:D34 D4:D21" name="Rango1_1"/>
    <protectedRange algorithmName="SHA-512" hashValue="Fe11B+/vopntmFnUcXoKb/jiUtWsnMHcvDbx9jjcJ7YcTYTe7RoTuNal2Bd+I3+pBZnwQmOIWTaYwT0CkaS/tw==" saltValue="BQ39oHdc61YqfYXwobg/sQ==" spinCount="100000" sqref="C7" name="Rango1_1_1"/>
  </protectedRanges>
  <dataConsolidate/>
  <mergeCells count="4">
    <mergeCell ref="A1:G1"/>
    <mergeCell ref="A37:G37"/>
    <mergeCell ref="A38:G38"/>
    <mergeCell ref="A39:G39"/>
  </mergeCells>
  <conditionalFormatting sqref="A4:E4 A5:A7 D7:E7 D5:D6 A8:E34">
    <cfRule type="expression" dxfId="8" priority="6">
      <formula>#REF!=9</formula>
    </cfRule>
  </conditionalFormatting>
  <conditionalFormatting sqref="B5:B6">
    <cfRule type="expression" dxfId="7" priority="5">
      <formula>$R5=9</formula>
    </cfRule>
  </conditionalFormatting>
  <conditionalFormatting sqref="B7">
    <cfRule type="expression" dxfId="6" priority="4">
      <formula>$R7=9</formula>
    </cfRule>
  </conditionalFormatting>
  <conditionalFormatting sqref="C5:C6">
    <cfRule type="expression" dxfId="5" priority="3">
      <formula>$R5=9</formula>
    </cfRule>
  </conditionalFormatting>
  <conditionalFormatting sqref="E5:E6">
    <cfRule type="expression" dxfId="4" priority="2">
      <formula>#REF!=9</formula>
    </cfRule>
  </conditionalFormatting>
  <conditionalFormatting sqref="C7">
    <cfRule type="expression" dxfId="3" priority="1">
      <formula>$R7=9</formula>
    </cfRule>
  </conditionalFormatting>
  <pageMargins left="0.70866141732283472" right="0.70866141732283472" top="0.74803149606299213" bottom="0.74803149606299213" header="0.31496062992125984" footer="0.31496062992125984"/>
  <pageSetup paperSize="8" scale="2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DC70-A62B-4DB6-8A99-85AAC8E23D4F}">
  <sheetPr codeName="Hoja3"/>
  <dimension ref="A1:Q151"/>
  <sheetViews>
    <sheetView topLeftCell="C1" zoomScale="70" zoomScaleNormal="70" workbookViewId="0">
      <selection activeCell="F18" sqref="F18"/>
    </sheetView>
  </sheetViews>
  <sheetFormatPr baseColWidth="10" defaultColWidth="11.44140625" defaultRowHeight="15.6" x14ac:dyDescent="0.3"/>
  <cols>
    <col min="1" max="1" width="16.5546875" style="4" bestFit="1" customWidth="1"/>
    <col min="2" max="2" width="23.5546875" style="4" bestFit="1" customWidth="1"/>
    <col min="3" max="3" width="46.44140625" style="4" bestFit="1" customWidth="1"/>
    <col min="4" max="4" width="46.44140625" style="4" customWidth="1"/>
    <col min="5" max="5" width="13.5546875" style="4" bestFit="1" customWidth="1"/>
    <col min="6" max="6" width="34.44140625" style="4" bestFit="1" customWidth="1"/>
    <col min="7" max="7" width="40.44140625" style="4" bestFit="1" customWidth="1"/>
    <col min="8" max="8" width="18" style="4" customWidth="1"/>
    <col min="9" max="9" width="3.44140625" style="4" bestFit="1" customWidth="1"/>
    <col min="10" max="10" width="42.44140625" style="4" bestFit="1" customWidth="1"/>
    <col min="11" max="11" width="29.5546875" style="24" bestFit="1" customWidth="1"/>
    <col min="12" max="13" width="17.5546875" style="4" customWidth="1"/>
    <col min="14" max="14" width="44.5546875" style="4" customWidth="1"/>
    <col min="18" max="16384" width="11.44140625" style="4"/>
  </cols>
  <sheetData>
    <row r="1" spans="1:14" ht="31.2" x14ac:dyDescent="0.3">
      <c r="A1" s="59" t="s">
        <v>76</v>
      </c>
      <c r="B1" s="59" t="s">
        <v>77</v>
      </c>
      <c r="C1" s="59" t="s">
        <v>78</v>
      </c>
      <c r="D1" s="59" t="s">
        <v>79</v>
      </c>
      <c r="E1" s="59" t="s">
        <v>80</v>
      </c>
      <c r="F1" s="59" t="s">
        <v>81</v>
      </c>
      <c r="G1" s="59" t="s">
        <v>82</v>
      </c>
      <c r="H1" s="59" t="s">
        <v>8</v>
      </c>
      <c r="I1" s="93" t="s">
        <v>83</v>
      </c>
      <c r="J1" s="93"/>
      <c r="K1" s="60" t="s">
        <v>84</v>
      </c>
      <c r="L1" s="60" t="s">
        <v>85</v>
      </c>
      <c r="M1" s="60" t="s">
        <v>9</v>
      </c>
      <c r="N1" s="60" t="s">
        <v>86</v>
      </c>
    </row>
    <row r="2" spans="1:14" x14ac:dyDescent="0.3">
      <c r="A2" s="4" t="s">
        <v>32</v>
      </c>
      <c r="B2" s="4" t="s">
        <v>45</v>
      </c>
      <c r="C2" s="4" t="s">
        <v>87</v>
      </c>
      <c r="D2" s="4" t="s">
        <v>88</v>
      </c>
      <c r="E2" s="4" t="s">
        <v>15</v>
      </c>
      <c r="F2" s="4" t="s">
        <v>89</v>
      </c>
      <c r="G2" s="4" t="s">
        <v>39</v>
      </c>
      <c r="H2" s="58" t="s">
        <v>28</v>
      </c>
      <c r="I2" s="4" t="s">
        <v>90</v>
      </c>
      <c r="J2" s="45" t="s">
        <v>91</v>
      </c>
      <c r="L2" s="24"/>
      <c r="M2" s="24" t="s">
        <v>92</v>
      </c>
      <c r="N2" s="24" t="s">
        <v>93</v>
      </c>
    </row>
    <row r="3" spans="1:14" x14ac:dyDescent="0.3">
      <c r="A3" s="4" t="s">
        <v>16</v>
      </c>
      <c r="B3" s="4" t="s">
        <v>27</v>
      </c>
      <c r="C3" s="4" t="s">
        <v>94</v>
      </c>
      <c r="D3" s="4" t="s">
        <v>95</v>
      </c>
      <c r="E3" s="4" t="s">
        <v>47</v>
      </c>
      <c r="F3" s="4" t="s">
        <v>96</v>
      </c>
      <c r="G3" s="4" t="s">
        <v>46</v>
      </c>
      <c r="H3" s="4" t="s">
        <v>97</v>
      </c>
      <c r="I3" s="4">
        <v>0</v>
      </c>
      <c r="J3" s="5" t="s">
        <v>98</v>
      </c>
      <c r="L3" s="24"/>
      <c r="M3" s="24" t="s">
        <v>27</v>
      </c>
      <c r="N3" s="24" t="s">
        <v>99</v>
      </c>
    </row>
    <row r="4" spans="1:14" x14ac:dyDescent="0.3">
      <c r="A4" s="4" t="s">
        <v>33</v>
      </c>
      <c r="C4" s="4" t="s">
        <v>100</v>
      </c>
      <c r="D4" s="4" t="s">
        <v>101</v>
      </c>
      <c r="E4" s="4" t="s">
        <v>19</v>
      </c>
      <c r="F4" s="4" t="s">
        <v>102</v>
      </c>
      <c r="G4" s="4" t="s">
        <v>65</v>
      </c>
      <c r="H4" s="4" t="s">
        <v>103</v>
      </c>
      <c r="I4" s="4" t="s">
        <v>104</v>
      </c>
      <c r="J4" s="56" t="s">
        <v>105</v>
      </c>
      <c r="K4" s="24">
        <v>0.1</v>
      </c>
      <c r="L4" s="54">
        <f>K4/2</f>
        <v>0.05</v>
      </c>
      <c r="M4" s="54"/>
      <c r="N4" s="54" t="s">
        <v>106</v>
      </c>
    </row>
    <row r="5" spans="1:14" x14ac:dyDescent="0.3">
      <c r="C5" s="4" t="s">
        <v>73</v>
      </c>
      <c r="D5" s="4" t="s">
        <v>107</v>
      </c>
      <c r="E5" s="5" t="s">
        <v>108</v>
      </c>
      <c r="G5" s="4" t="s">
        <v>109</v>
      </c>
      <c r="I5" s="4" t="s">
        <v>110</v>
      </c>
      <c r="J5" s="47" t="s">
        <v>111</v>
      </c>
      <c r="K5" s="24">
        <v>0.05</v>
      </c>
      <c r="L5" s="54">
        <f>K4+(K5/2)</f>
        <v>0.125</v>
      </c>
      <c r="M5" s="54"/>
      <c r="N5" s="54" t="s">
        <v>112</v>
      </c>
    </row>
    <row r="6" spans="1:14" x14ac:dyDescent="0.3">
      <c r="C6" s="4" t="s">
        <v>36</v>
      </c>
      <c r="D6" s="4" t="s">
        <v>113</v>
      </c>
      <c r="E6" s="4" t="s">
        <v>41</v>
      </c>
      <c r="G6" s="4" t="s">
        <v>114</v>
      </c>
      <c r="I6" s="4">
        <v>1</v>
      </c>
      <c r="J6" s="46" t="s">
        <v>115</v>
      </c>
      <c r="K6" s="24">
        <v>0.25</v>
      </c>
      <c r="L6" s="54">
        <f>K4+K5+(K6/2)</f>
        <v>0.27500000000000002</v>
      </c>
      <c r="M6" s="54"/>
      <c r="N6" s="54" t="s">
        <v>116</v>
      </c>
    </row>
    <row r="7" spans="1:14" x14ac:dyDescent="0.3">
      <c r="C7" s="4" t="s">
        <v>117</v>
      </c>
      <c r="D7" s="4" t="s">
        <v>118</v>
      </c>
      <c r="E7" s="5" t="s">
        <v>119</v>
      </c>
      <c r="G7" s="4" t="s">
        <v>55</v>
      </c>
      <c r="I7" s="4">
        <v>2</v>
      </c>
      <c r="J7" s="48" t="s">
        <v>120</v>
      </c>
      <c r="K7" s="24">
        <v>0.15</v>
      </c>
      <c r="L7" s="54">
        <f>K4+K5+K6+K7/2</f>
        <v>0.47500000000000003</v>
      </c>
      <c r="M7" s="54"/>
      <c r="N7" s="54" t="s">
        <v>121</v>
      </c>
    </row>
    <row r="8" spans="1:14" x14ac:dyDescent="0.3">
      <c r="C8" s="4" t="s">
        <v>122</v>
      </c>
      <c r="D8" s="4" t="s">
        <v>123</v>
      </c>
      <c r="E8" s="4" t="s">
        <v>49</v>
      </c>
      <c r="G8" s="4" t="s">
        <v>124</v>
      </c>
      <c r="I8" s="4">
        <v>3</v>
      </c>
      <c r="J8" s="49" t="s">
        <v>125</v>
      </c>
      <c r="K8" s="24">
        <v>0.1</v>
      </c>
      <c r="L8" s="54">
        <f>K4+K5+K6+K7+K8/2</f>
        <v>0.60000000000000009</v>
      </c>
      <c r="M8" s="54"/>
      <c r="N8" s="54" t="s">
        <v>126</v>
      </c>
    </row>
    <row r="9" spans="1:14" x14ac:dyDescent="0.3">
      <c r="C9" s="4" t="s">
        <v>127</v>
      </c>
      <c r="D9" s="4" t="s">
        <v>128</v>
      </c>
      <c r="G9" s="4" t="s">
        <v>26</v>
      </c>
      <c r="I9" s="4">
        <v>4</v>
      </c>
      <c r="J9" s="50" t="s">
        <v>129</v>
      </c>
      <c r="K9" s="24">
        <v>0.2</v>
      </c>
      <c r="L9" s="54">
        <f>K4+K5+K6+K7+K8+K9/2</f>
        <v>0.75</v>
      </c>
      <c r="M9" s="54"/>
      <c r="N9" s="54"/>
    </row>
    <row r="10" spans="1:14" x14ac:dyDescent="0.3">
      <c r="C10" s="4" t="s">
        <v>130</v>
      </c>
      <c r="D10" s="4" t="s">
        <v>131</v>
      </c>
      <c r="G10" s="4" t="s">
        <v>14</v>
      </c>
      <c r="I10" s="4">
        <v>5</v>
      </c>
      <c r="J10" s="57" t="s">
        <v>132</v>
      </c>
      <c r="K10" s="24">
        <v>0.1</v>
      </c>
      <c r="L10" s="54">
        <f>K4+K5+K6+K7+K8+K9+K10</f>
        <v>0.95000000000000007</v>
      </c>
      <c r="M10" s="54"/>
      <c r="N10" s="54"/>
    </row>
    <row r="11" spans="1:14" x14ac:dyDescent="0.3">
      <c r="C11" s="4" t="s">
        <v>133</v>
      </c>
      <c r="D11" s="4" t="s">
        <v>134</v>
      </c>
      <c r="G11" s="4" t="s">
        <v>135</v>
      </c>
      <c r="I11" s="4">
        <v>6</v>
      </c>
      <c r="J11" s="53" t="s">
        <v>136</v>
      </c>
      <c r="K11" s="24">
        <v>0.05</v>
      </c>
      <c r="L11" s="54">
        <f>L10+K11</f>
        <v>1</v>
      </c>
      <c r="M11" s="54"/>
      <c r="N11" s="54"/>
    </row>
    <row r="12" spans="1:14" x14ac:dyDescent="0.3">
      <c r="C12" s="4" t="s">
        <v>137</v>
      </c>
      <c r="D12" s="4" t="s">
        <v>138</v>
      </c>
      <c r="G12" s="4" t="s">
        <v>139</v>
      </c>
      <c r="I12" s="4">
        <v>7</v>
      </c>
      <c r="J12" s="52" t="s">
        <v>140</v>
      </c>
      <c r="L12" s="54"/>
      <c r="M12" s="54"/>
      <c r="N12" s="54"/>
    </row>
    <row r="13" spans="1:14" x14ac:dyDescent="0.3">
      <c r="A13" s="95"/>
      <c r="B13" s="95"/>
      <c r="C13" s="4" t="s">
        <v>141</v>
      </c>
      <c r="D13" s="4" t="s">
        <v>142</v>
      </c>
      <c r="F13" s="44"/>
      <c r="G13" s="44" t="s">
        <v>143</v>
      </c>
      <c r="H13" s="44"/>
      <c r="I13" s="4">
        <v>8</v>
      </c>
      <c r="J13" s="51" t="s">
        <v>144</v>
      </c>
      <c r="L13" s="54"/>
      <c r="M13" s="54"/>
      <c r="N13" s="54"/>
    </row>
    <row r="14" spans="1:14" x14ac:dyDescent="0.3">
      <c r="A14" s="94"/>
      <c r="B14" s="94"/>
      <c r="C14" s="4" t="s">
        <v>24</v>
      </c>
      <c r="D14" s="4" t="s">
        <v>145</v>
      </c>
      <c r="F14" s="44"/>
      <c r="G14" s="44" t="s">
        <v>146</v>
      </c>
      <c r="H14" s="44"/>
      <c r="K14" s="4"/>
      <c r="L14" s="54"/>
      <c r="M14" s="54"/>
      <c r="N14" s="54"/>
    </row>
    <row r="15" spans="1:14" x14ac:dyDescent="0.3">
      <c r="A15" s="94"/>
      <c r="B15" s="94"/>
      <c r="C15" s="4" t="s">
        <v>43</v>
      </c>
      <c r="D15" s="4" t="s">
        <v>147</v>
      </c>
      <c r="F15" s="44"/>
      <c r="G15" s="44" t="s">
        <v>148</v>
      </c>
      <c r="H15" s="44"/>
      <c r="I15" s="44"/>
      <c r="K15" s="25">
        <f>SUM(K4:K13)</f>
        <v>1</v>
      </c>
      <c r="L15" s="55">
        <f>SUM(L11)</f>
        <v>1</v>
      </c>
      <c r="M15" s="55"/>
      <c r="N15" s="55"/>
    </row>
    <row r="16" spans="1:14" x14ac:dyDescent="0.3">
      <c r="A16" s="94"/>
      <c r="B16" s="94"/>
      <c r="C16" s="4" t="s">
        <v>62</v>
      </c>
      <c r="D16" s="4" t="s">
        <v>149</v>
      </c>
      <c r="F16" s="44"/>
      <c r="G16" s="44" t="s">
        <v>48</v>
      </c>
      <c r="H16" s="44"/>
      <c r="I16" s="44"/>
    </row>
    <row r="17" spans="1:9" x14ac:dyDescent="0.3">
      <c r="A17" s="94"/>
      <c r="B17" s="94"/>
      <c r="C17" s="4" t="s">
        <v>52</v>
      </c>
      <c r="D17" s="4" t="s">
        <v>74</v>
      </c>
      <c r="F17" s="44"/>
      <c r="G17" s="44" t="s">
        <v>23</v>
      </c>
      <c r="H17" s="44"/>
      <c r="I17" s="44"/>
    </row>
    <row r="18" spans="1:9" x14ac:dyDescent="0.3">
      <c r="A18" s="94"/>
      <c r="B18" s="94"/>
      <c r="C18" s="4" t="s">
        <v>150</v>
      </c>
      <c r="D18" s="4" t="s">
        <v>151</v>
      </c>
    </row>
    <row r="19" spans="1:9" x14ac:dyDescent="0.3">
      <c r="A19" s="94"/>
      <c r="B19" s="94"/>
      <c r="C19" s="4" t="s">
        <v>152</v>
      </c>
      <c r="D19" s="4" t="s">
        <v>153</v>
      </c>
    </row>
    <row r="20" spans="1:9" x14ac:dyDescent="0.3">
      <c r="A20" s="94"/>
      <c r="B20" s="94"/>
      <c r="C20" s="4" t="s">
        <v>154</v>
      </c>
      <c r="D20" s="4" t="s">
        <v>37</v>
      </c>
    </row>
    <row r="21" spans="1:9" x14ac:dyDescent="0.3">
      <c r="A21" s="94"/>
      <c r="B21" s="94"/>
      <c r="C21" s="4" t="s">
        <v>155</v>
      </c>
      <c r="D21" s="4" t="s">
        <v>156</v>
      </c>
    </row>
    <row r="22" spans="1:9" x14ac:dyDescent="0.3">
      <c r="A22" s="94"/>
      <c r="B22" s="94"/>
      <c r="C22" s="4" t="s">
        <v>157</v>
      </c>
      <c r="D22" s="4" t="s">
        <v>38</v>
      </c>
    </row>
    <row r="23" spans="1:9" x14ac:dyDescent="0.3">
      <c r="A23" s="94"/>
      <c r="B23" s="94"/>
      <c r="C23" s="4" t="s">
        <v>158</v>
      </c>
      <c r="D23" s="4" t="s">
        <v>159</v>
      </c>
    </row>
    <row r="24" spans="1:9" x14ac:dyDescent="0.3">
      <c r="A24" s="94"/>
      <c r="B24" s="94"/>
      <c r="C24" s="4" t="s">
        <v>160</v>
      </c>
      <c r="D24" s="4" t="s">
        <v>161</v>
      </c>
    </row>
    <row r="25" spans="1:9" x14ac:dyDescent="0.3">
      <c r="C25" s="4" t="s">
        <v>162</v>
      </c>
      <c r="D25" s="4" t="s">
        <v>163</v>
      </c>
    </row>
    <row r="26" spans="1:9" x14ac:dyDescent="0.3">
      <c r="C26" s="4" t="s">
        <v>164</v>
      </c>
      <c r="D26" s="4" t="s">
        <v>165</v>
      </c>
    </row>
    <row r="27" spans="1:9" x14ac:dyDescent="0.3">
      <c r="C27" s="4" t="s">
        <v>166</v>
      </c>
      <c r="D27" s="4" t="s">
        <v>167</v>
      </c>
    </row>
    <row r="28" spans="1:9" x14ac:dyDescent="0.3">
      <c r="C28" s="4" t="s">
        <v>168</v>
      </c>
      <c r="D28" s="4" t="s">
        <v>169</v>
      </c>
    </row>
    <row r="29" spans="1:9" x14ac:dyDescent="0.3">
      <c r="A29" s="44"/>
      <c r="B29" s="44"/>
      <c r="C29" s="4" t="s">
        <v>170</v>
      </c>
      <c r="D29" s="4" t="s">
        <v>171</v>
      </c>
    </row>
    <row r="30" spans="1:9" x14ac:dyDescent="0.3">
      <c r="A30" s="44"/>
      <c r="B30" s="44"/>
      <c r="C30" s="4" t="s">
        <v>172</v>
      </c>
      <c r="D30" s="4" t="s">
        <v>173</v>
      </c>
    </row>
    <row r="31" spans="1:9" x14ac:dyDescent="0.3">
      <c r="A31" s="44"/>
      <c r="B31" s="44"/>
      <c r="C31" s="4" t="s">
        <v>174</v>
      </c>
      <c r="D31" s="4" t="s">
        <v>175</v>
      </c>
    </row>
    <row r="32" spans="1:9" x14ac:dyDescent="0.3">
      <c r="A32" s="44"/>
      <c r="B32" s="44"/>
      <c r="C32" s="4" t="s">
        <v>11</v>
      </c>
      <c r="D32" s="4" t="s">
        <v>176</v>
      </c>
    </row>
    <row r="33" spans="1:4" x14ac:dyDescent="0.3">
      <c r="A33" s="44"/>
      <c r="B33" s="44"/>
      <c r="D33" s="4" t="s">
        <v>177</v>
      </c>
    </row>
    <row r="34" spans="1:4" x14ac:dyDescent="0.3">
      <c r="A34" s="44"/>
      <c r="B34" s="44"/>
      <c r="D34" s="4" t="s">
        <v>178</v>
      </c>
    </row>
    <row r="35" spans="1:4" x14ac:dyDescent="0.3">
      <c r="A35" s="44"/>
      <c r="B35" s="44"/>
      <c r="D35" s="4" t="s">
        <v>179</v>
      </c>
    </row>
    <row r="36" spans="1:4" x14ac:dyDescent="0.3">
      <c r="A36" s="44"/>
      <c r="B36" s="44"/>
      <c r="D36" s="4" t="s">
        <v>180</v>
      </c>
    </row>
    <row r="37" spans="1:4" x14ac:dyDescent="0.3">
      <c r="A37" s="44"/>
      <c r="B37" s="44"/>
      <c r="D37" s="4" t="s">
        <v>181</v>
      </c>
    </row>
    <row r="38" spans="1:4" x14ac:dyDescent="0.3">
      <c r="A38" s="44"/>
      <c r="B38" s="44"/>
      <c r="D38" s="4" t="s">
        <v>182</v>
      </c>
    </row>
    <row r="39" spans="1:4" x14ac:dyDescent="0.3">
      <c r="D39" s="4" t="s">
        <v>183</v>
      </c>
    </row>
    <row r="40" spans="1:4" x14ac:dyDescent="0.3">
      <c r="D40" s="4" t="s">
        <v>184</v>
      </c>
    </row>
    <row r="41" spans="1:4" x14ac:dyDescent="0.3">
      <c r="D41" s="4" t="s">
        <v>185</v>
      </c>
    </row>
    <row r="42" spans="1:4" x14ac:dyDescent="0.3">
      <c r="D42" s="4" t="s">
        <v>25</v>
      </c>
    </row>
    <row r="43" spans="1:4" x14ac:dyDescent="0.3">
      <c r="D43" s="4" t="s">
        <v>34</v>
      </c>
    </row>
    <row r="44" spans="1:4" x14ac:dyDescent="0.3">
      <c r="D44" s="4" t="s">
        <v>186</v>
      </c>
    </row>
    <row r="45" spans="1:4" x14ac:dyDescent="0.3">
      <c r="D45" s="4" t="s">
        <v>187</v>
      </c>
    </row>
    <row r="46" spans="1:4" x14ac:dyDescent="0.3">
      <c r="D46" s="4" t="s">
        <v>188</v>
      </c>
    </row>
    <row r="47" spans="1:4" x14ac:dyDescent="0.3">
      <c r="D47" s="4" t="s">
        <v>189</v>
      </c>
    </row>
    <row r="48" spans="1:4" x14ac:dyDescent="0.3">
      <c r="D48" s="4" t="s">
        <v>190</v>
      </c>
    </row>
    <row r="49" spans="4:4" x14ac:dyDescent="0.3">
      <c r="D49" s="4" t="s">
        <v>191</v>
      </c>
    </row>
    <row r="50" spans="4:4" x14ac:dyDescent="0.3">
      <c r="D50" s="4" t="s">
        <v>192</v>
      </c>
    </row>
    <row r="51" spans="4:4" x14ac:dyDescent="0.3">
      <c r="D51" s="4" t="s">
        <v>44</v>
      </c>
    </row>
    <row r="52" spans="4:4" x14ac:dyDescent="0.3">
      <c r="D52" s="4" t="s">
        <v>193</v>
      </c>
    </row>
    <row r="53" spans="4:4" x14ac:dyDescent="0.3">
      <c r="D53" s="4" t="s">
        <v>194</v>
      </c>
    </row>
    <row r="54" spans="4:4" x14ac:dyDescent="0.3">
      <c r="D54" s="4" t="s">
        <v>51</v>
      </c>
    </row>
    <row r="55" spans="4:4" x14ac:dyDescent="0.3">
      <c r="D55" s="4" t="s">
        <v>195</v>
      </c>
    </row>
    <row r="56" spans="4:4" x14ac:dyDescent="0.3">
      <c r="D56" s="4" t="s">
        <v>196</v>
      </c>
    </row>
    <row r="57" spans="4:4" x14ac:dyDescent="0.3">
      <c r="D57" s="4" t="s">
        <v>197</v>
      </c>
    </row>
    <row r="58" spans="4:4" x14ac:dyDescent="0.3">
      <c r="D58" s="4" t="s">
        <v>198</v>
      </c>
    </row>
    <row r="59" spans="4:4" x14ac:dyDescent="0.3">
      <c r="D59" s="4" t="s">
        <v>199</v>
      </c>
    </row>
    <row r="60" spans="4:4" x14ac:dyDescent="0.3">
      <c r="D60" s="4" t="s">
        <v>200</v>
      </c>
    </row>
    <row r="61" spans="4:4" x14ac:dyDescent="0.3">
      <c r="D61" s="4" t="s">
        <v>201</v>
      </c>
    </row>
    <row r="62" spans="4:4" x14ac:dyDescent="0.3">
      <c r="D62" s="4" t="s">
        <v>202</v>
      </c>
    </row>
    <row r="63" spans="4:4" x14ac:dyDescent="0.3">
      <c r="D63" s="4" t="s">
        <v>203</v>
      </c>
    </row>
    <row r="64" spans="4:4" x14ac:dyDescent="0.3">
      <c r="D64" s="4" t="s">
        <v>204</v>
      </c>
    </row>
    <row r="65" spans="4:4" x14ac:dyDescent="0.3">
      <c r="D65" s="4" t="s">
        <v>205</v>
      </c>
    </row>
    <row r="66" spans="4:4" x14ac:dyDescent="0.3">
      <c r="D66" s="4" t="s">
        <v>63</v>
      </c>
    </row>
    <row r="67" spans="4:4" x14ac:dyDescent="0.3">
      <c r="D67" s="4" t="s">
        <v>206</v>
      </c>
    </row>
    <row r="68" spans="4:4" x14ac:dyDescent="0.3">
      <c r="D68" s="4" t="s">
        <v>207</v>
      </c>
    </row>
    <row r="69" spans="4:4" x14ac:dyDescent="0.3">
      <c r="D69" s="4" t="s">
        <v>64</v>
      </c>
    </row>
    <row r="70" spans="4:4" x14ac:dyDescent="0.3">
      <c r="D70" s="4" t="s">
        <v>208</v>
      </c>
    </row>
    <row r="71" spans="4:4" x14ac:dyDescent="0.3">
      <c r="D71" s="4" t="s">
        <v>209</v>
      </c>
    </row>
    <row r="72" spans="4:4" x14ac:dyDescent="0.3">
      <c r="D72" s="4" t="s">
        <v>210</v>
      </c>
    </row>
    <row r="73" spans="4:4" x14ac:dyDescent="0.3">
      <c r="D73" s="4" t="s">
        <v>211</v>
      </c>
    </row>
    <row r="74" spans="4:4" x14ac:dyDescent="0.3">
      <c r="D74" s="4" t="s">
        <v>53</v>
      </c>
    </row>
    <row r="75" spans="4:4" x14ac:dyDescent="0.3">
      <c r="D75" s="4" t="s">
        <v>212</v>
      </c>
    </row>
    <row r="76" spans="4:4" x14ac:dyDescent="0.3">
      <c r="D76" s="4" t="s">
        <v>213</v>
      </c>
    </row>
    <row r="77" spans="4:4" x14ac:dyDescent="0.3">
      <c r="D77" s="4" t="s">
        <v>54</v>
      </c>
    </row>
    <row r="78" spans="4:4" x14ac:dyDescent="0.3">
      <c r="D78" s="4" t="s">
        <v>214</v>
      </c>
    </row>
    <row r="79" spans="4:4" x14ac:dyDescent="0.3">
      <c r="D79" s="4" t="s">
        <v>215</v>
      </c>
    </row>
    <row r="80" spans="4:4" x14ac:dyDescent="0.3">
      <c r="D80" s="4" t="s">
        <v>216</v>
      </c>
    </row>
    <row r="81" spans="4:4" x14ac:dyDescent="0.3">
      <c r="D81" s="4" t="s">
        <v>217</v>
      </c>
    </row>
    <row r="82" spans="4:4" x14ac:dyDescent="0.3">
      <c r="D82" s="4" t="s">
        <v>218</v>
      </c>
    </row>
    <row r="83" spans="4:4" x14ac:dyDescent="0.3">
      <c r="D83" s="4" t="s">
        <v>219</v>
      </c>
    </row>
    <row r="84" spans="4:4" x14ac:dyDescent="0.3">
      <c r="D84" s="4" t="s">
        <v>220</v>
      </c>
    </row>
    <row r="85" spans="4:4" x14ac:dyDescent="0.3">
      <c r="D85" s="4" t="s">
        <v>221</v>
      </c>
    </row>
    <row r="86" spans="4:4" x14ac:dyDescent="0.3">
      <c r="D86" s="4" t="s">
        <v>222</v>
      </c>
    </row>
    <row r="87" spans="4:4" x14ac:dyDescent="0.3">
      <c r="D87" s="4" t="s">
        <v>223</v>
      </c>
    </row>
    <row r="88" spans="4:4" x14ac:dyDescent="0.3">
      <c r="D88" s="4" t="s">
        <v>224</v>
      </c>
    </row>
    <row r="89" spans="4:4" x14ac:dyDescent="0.3">
      <c r="D89" s="4" t="s">
        <v>225</v>
      </c>
    </row>
    <row r="90" spans="4:4" x14ac:dyDescent="0.3">
      <c r="D90" s="4" t="s">
        <v>226</v>
      </c>
    </row>
    <row r="91" spans="4:4" x14ac:dyDescent="0.3">
      <c r="D91" s="4" t="s">
        <v>227</v>
      </c>
    </row>
    <row r="92" spans="4:4" x14ac:dyDescent="0.3">
      <c r="D92" s="4" t="s">
        <v>228</v>
      </c>
    </row>
    <row r="93" spans="4:4" x14ac:dyDescent="0.3">
      <c r="D93" s="4" t="s">
        <v>229</v>
      </c>
    </row>
    <row r="94" spans="4:4" x14ac:dyDescent="0.3">
      <c r="D94" s="4" t="s">
        <v>230</v>
      </c>
    </row>
    <row r="95" spans="4:4" x14ac:dyDescent="0.3">
      <c r="D95" s="4" t="s">
        <v>231</v>
      </c>
    </row>
    <row r="96" spans="4:4" x14ac:dyDescent="0.3">
      <c r="D96" s="5" t="s">
        <v>232</v>
      </c>
    </row>
    <row r="97" spans="4:4" x14ac:dyDescent="0.3">
      <c r="D97" s="4" t="s">
        <v>233</v>
      </c>
    </row>
    <row r="98" spans="4:4" x14ac:dyDescent="0.3">
      <c r="D98" s="4" t="s">
        <v>234</v>
      </c>
    </row>
    <row r="99" spans="4:4" x14ac:dyDescent="0.3">
      <c r="D99" s="4" t="s">
        <v>235</v>
      </c>
    </row>
    <row r="100" spans="4:4" x14ac:dyDescent="0.3">
      <c r="D100" s="4" t="s">
        <v>236</v>
      </c>
    </row>
    <row r="101" spans="4:4" x14ac:dyDescent="0.3">
      <c r="D101" s="4" t="s">
        <v>237</v>
      </c>
    </row>
    <row r="102" spans="4:4" x14ac:dyDescent="0.3">
      <c r="D102" s="4" t="s">
        <v>238</v>
      </c>
    </row>
    <row r="103" spans="4:4" x14ac:dyDescent="0.3">
      <c r="D103" s="4" t="s">
        <v>239</v>
      </c>
    </row>
    <row r="104" spans="4:4" x14ac:dyDescent="0.3">
      <c r="D104" s="4" t="s">
        <v>240</v>
      </c>
    </row>
    <row r="105" spans="4:4" x14ac:dyDescent="0.3">
      <c r="D105" s="4" t="s">
        <v>241</v>
      </c>
    </row>
    <row r="106" spans="4:4" x14ac:dyDescent="0.3">
      <c r="D106" s="4" t="s">
        <v>242</v>
      </c>
    </row>
    <row r="107" spans="4:4" x14ac:dyDescent="0.3">
      <c r="D107" s="4" t="s">
        <v>243</v>
      </c>
    </row>
    <row r="108" spans="4:4" x14ac:dyDescent="0.3">
      <c r="D108" s="4" t="s">
        <v>244</v>
      </c>
    </row>
    <row r="109" spans="4:4" x14ac:dyDescent="0.3">
      <c r="D109" s="4" t="s">
        <v>245</v>
      </c>
    </row>
    <row r="110" spans="4:4" x14ac:dyDescent="0.3">
      <c r="D110" s="4" t="s">
        <v>246</v>
      </c>
    </row>
    <row r="111" spans="4:4" x14ac:dyDescent="0.3">
      <c r="D111" s="4" t="s">
        <v>247</v>
      </c>
    </row>
    <row r="112" spans="4:4" x14ac:dyDescent="0.3">
      <c r="D112" s="4" t="s">
        <v>248</v>
      </c>
    </row>
    <row r="113" spans="4:4" x14ac:dyDescent="0.3">
      <c r="D113" s="4" t="s">
        <v>249</v>
      </c>
    </row>
    <row r="114" spans="4:4" x14ac:dyDescent="0.3">
      <c r="D114" s="4" t="s">
        <v>250</v>
      </c>
    </row>
    <row r="115" spans="4:4" x14ac:dyDescent="0.3">
      <c r="D115" s="4" t="s">
        <v>251</v>
      </c>
    </row>
    <row r="116" spans="4:4" x14ac:dyDescent="0.3">
      <c r="D116" s="4" t="s">
        <v>252</v>
      </c>
    </row>
    <row r="117" spans="4:4" x14ac:dyDescent="0.3">
      <c r="D117" s="4" t="s">
        <v>253</v>
      </c>
    </row>
    <row r="118" spans="4:4" x14ac:dyDescent="0.3">
      <c r="D118" s="4" t="s">
        <v>254</v>
      </c>
    </row>
    <row r="119" spans="4:4" x14ac:dyDescent="0.3">
      <c r="D119" s="4" t="s">
        <v>255</v>
      </c>
    </row>
    <row r="120" spans="4:4" x14ac:dyDescent="0.3">
      <c r="D120" s="4" t="s">
        <v>256</v>
      </c>
    </row>
    <row r="121" spans="4:4" x14ac:dyDescent="0.3">
      <c r="D121" s="4" t="s">
        <v>257</v>
      </c>
    </row>
    <row r="122" spans="4:4" x14ac:dyDescent="0.3">
      <c r="D122" s="4" t="s">
        <v>258</v>
      </c>
    </row>
    <row r="123" spans="4:4" x14ac:dyDescent="0.3">
      <c r="D123" s="4" t="s">
        <v>259</v>
      </c>
    </row>
    <row r="124" spans="4:4" x14ac:dyDescent="0.3">
      <c r="D124" s="4" t="s">
        <v>260</v>
      </c>
    </row>
    <row r="125" spans="4:4" x14ac:dyDescent="0.3">
      <c r="D125" s="4" t="s">
        <v>261</v>
      </c>
    </row>
    <row r="126" spans="4:4" x14ac:dyDescent="0.3">
      <c r="D126" s="4" t="s">
        <v>262</v>
      </c>
    </row>
    <row r="127" spans="4:4" x14ac:dyDescent="0.3">
      <c r="D127" s="4" t="s">
        <v>263</v>
      </c>
    </row>
    <row r="128" spans="4:4" x14ac:dyDescent="0.3">
      <c r="D128" s="4" t="s">
        <v>264</v>
      </c>
    </row>
    <row r="129" spans="4:4" x14ac:dyDescent="0.3">
      <c r="D129" s="4" t="s">
        <v>265</v>
      </c>
    </row>
    <row r="130" spans="4:4" x14ac:dyDescent="0.3">
      <c r="D130" s="4" t="s">
        <v>266</v>
      </c>
    </row>
    <row r="131" spans="4:4" x14ac:dyDescent="0.3">
      <c r="D131" s="4" t="s">
        <v>267</v>
      </c>
    </row>
    <row r="132" spans="4:4" x14ac:dyDescent="0.3">
      <c r="D132" s="4" t="s">
        <v>268</v>
      </c>
    </row>
    <row r="133" spans="4:4" x14ac:dyDescent="0.3">
      <c r="D133" s="4" t="s">
        <v>269</v>
      </c>
    </row>
    <row r="134" spans="4:4" x14ac:dyDescent="0.3">
      <c r="D134" s="4" t="s">
        <v>270</v>
      </c>
    </row>
    <row r="135" spans="4:4" x14ac:dyDescent="0.3">
      <c r="D135" s="4" t="s">
        <v>271</v>
      </c>
    </row>
    <row r="136" spans="4:4" x14ac:dyDescent="0.3">
      <c r="D136" s="4" t="s">
        <v>272</v>
      </c>
    </row>
    <row r="137" spans="4:4" x14ac:dyDescent="0.3">
      <c r="D137" s="4" t="s">
        <v>273</v>
      </c>
    </row>
    <row r="138" spans="4:4" x14ac:dyDescent="0.3">
      <c r="D138" s="4" t="s">
        <v>274</v>
      </c>
    </row>
    <row r="139" spans="4:4" x14ac:dyDescent="0.3">
      <c r="D139" s="4" t="s">
        <v>275</v>
      </c>
    </row>
    <row r="140" spans="4:4" x14ac:dyDescent="0.3">
      <c r="D140" s="4" t="s">
        <v>276</v>
      </c>
    </row>
    <row r="141" spans="4:4" x14ac:dyDescent="0.3">
      <c r="D141" s="4" t="s">
        <v>277</v>
      </c>
    </row>
    <row r="142" spans="4:4" x14ac:dyDescent="0.3">
      <c r="D142" s="4" t="s">
        <v>278</v>
      </c>
    </row>
    <row r="143" spans="4:4" x14ac:dyDescent="0.3">
      <c r="D143" s="4" t="s">
        <v>12</v>
      </c>
    </row>
    <row r="144" spans="4:4" x14ac:dyDescent="0.3">
      <c r="D144" s="4" t="s">
        <v>279</v>
      </c>
    </row>
    <row r="145" spans="4:4" x14ac:dyDescent="0.3">
      <c r="D145" s="4" t="s">
        <v>13</v>
      </c>
    </row>
    <row r="146" spans="4:4" x14ac:dyDescent="0.3">
      <c r="D146" s="4" t="s">
        <v>280</v>
      </c>
    </row>
    <row r="147" spans="4:4" x14ac:dyDescent="0.3">
      <c r="D147" s="4" t="s">
        <v>281</v>
      </c>
    </row>
    <row r="148" spans="4:4" x14ac:dyDescent="0.3">
      <c r="D148" s="5" t="s">
        <v>282</v>
      </c>
    </row>
    <row r="149" spans="4:4" x14ac:dyDescent="0.3">
      <c r="D149" s="4" t="s">
        <v>283</v>
      </c>
    </row>
    <row r="150" spans="4:4" x14ac:dyDescent="0.3">
      <c r="D150" s="4" t="s">
        <v>284</v>
      </c>
    </row>
    <row r="151" spans="4:4" x14ac:dyDescent="0.3">
      <c r="D151" s="4" t="s">
        <v>285</v>
      </c>
    </row>
  </sheetData>
  <autoFilter ref="A1:Q9455" xr:uid="{B580DC70-A62B-4DB6-8A99-85AAC8E23D4F}">
    <filterColumn colId="8" showButton="0"/>
  </autoFilter>
  <mergeCells count="13">
    <mergeCell ref="I1:J1"/>
    <mergeCell ref="A23:B23"/>
    <mergeCell ref="A24:B24"/>
    <mergeCell ref="A14:B14"/>
    <mergeCell ref="A15:B15"/>
    <mergeCell ref="A16:B16"/>
    <mergeCell ref="A17:B17"/>
    <mergeCell ref="A18:B18"/>
    <mergeCell ref="A19:B19"/>
    <mergeCell ref="A13:B13"/>
    <mergeCell ref="A20:B20"/>
    <mergeCell ref="A21:B21"/>
    <mergeCell ref="A22:B22"/>
  </mergeCells>
  <phoneticPr fontId="6" type="noConversion"/>
  <conditionalFormatting sqref="H2:H5">
    <cfRule type="containsText" dxfId="2" priority="3" operator="containsText" text="ALTA ">
      <formula>NOT(ISERROR(SEARCH("ALTA ",H2)))</formula>
    </cfRule>
  </conditionalFormatting>
  <conditionalFormatting sqref="H3">
    <cfRule type="containsText" dxfId="1" priority="2" operator="containsText" text="MEDIA">
      <formula>NOT(ISERROR(SEARCH("MEDIA",H3)))</formula>
    </cfRule>
  </conditionalFormatting>
  <conditionalFormatting sqref="H4">
    <cfRule type="containsText" dxfId="0" priority="1" operator="containsText" text="BAJA">
      <formula>NOT(ISERROR(SEARCH("BAJA",H4)))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6960D-619A-47A3-914C-9F8CFC2BE951}">
  <sheetPr codeName="Hoja6"/>
  <dimension ref="A1:T29"/>
  <sheetViews>
    <sheetView showGridLines="0" zoomScale="80" zoomScaleNormal="80" workbookViewId="0">
      <selection activeCell="B9" sqref="B9:D9"/>
    </sheetView>
  </sheetViews>
  <sheetFormatPr baseColWidth="10" defaultColWidth="10.5546875" defaultRowHeight="15.6" x14ac:dyDescent="0.3"/>
  <cols>
    <col min="1" max="1" width="29.5546875" style="39" customWidth="1"/>
    <col min="2" max="2" width="10.5546875" style="39"/>
    <col min="3" max="3" width="27.44140625" style="39" bestFit="1" customWidth="1"/>
    <col min="4" max="7" width="10.5546875" style="39"/>
    <col min="8" max="8" width="42.5546875" style="39" customWidth="1"/>
    <col min="9" max="9" width="10.5546875" style="39"/>
    <col min="10" max="10" width="51.44140625" style="39" customWidth="1"/>
    <col min="11" max="11" width="26.44140625" style="39" customWidth="1"/>
    <col min="12" max="12" width="9.44140625" style="39" customWidth="1"/>
    <col min="13" max="14" width="10.5546875" style="39"/>
    <col min="15" max="16" width="12.44140625" style="39" bestFit="1" customWidth="1"/>
    <col min="17" max="16384" width="10.5546875" style="39"/>
  </cols>
  <sheetData>
    <row r="1" spans="1:20" x14ac:dyDescent="0.3">
      <c r="A1" s="99" t="s">
        <v>286</v>
      </c>
      <c r="B1" s="99"/>
      <c r="C1" s="99"/>
    </row>
    <row r="2" spans="1:20" x14ac:dyDescent="0.3">
      <c r="A2" s="29" t="s">
        <v>287</v>
      </c>
      <c r="B2" s="30" t="s">
        <v>288</v>
      </c>
      <c r="C2" s="40"/>
    </row>
    <row r="3" spans="1:20" x14ac:dyDescent="0.3">
      <c r="A3" s="40" t="s">
        <v>289</v>
      </c>
      <c r="B3" s="41">
        <v>45292</v>
      </c>
      <c r="C3" s="40" t="s">
        <v>290</v>
      </c>
    </row>
    <row r="4" spans="1:20" x14ac:dyDescent="0.3">
      <c r="A4" s="40" t="s">
        <v>289</v>
      </c>
      <c r="B4" s="41">
        <v>45297</v>
      </c>
      <c r="C4" s="40" t="s">
        <v>291</v>
      </c>
    </row>
    <row r="5" spans="1:20" x14ac:dyDescent="0.3">
      <c r="A5" s="40" t="s">
        <v>289</v>
      </c>
      <c r="B5" s="41">
        <v>45379</v>
      </c>
      <c r="C5" s="40" t="s">
        <v>292</v>
      </c>
    </row>
    <row r="6" spans="1:20" x14ac:dyDescent="0.3">
      <c r="A6" s="40" t="s">
        <v>289</v>
      </c>
      <c r="B6" s="41">
        <v>45380</v>
      </c>
      <c r="C6" s="40" t="s">
        <v>292</v>
      </c>
    </row>
    <row r="7" spans="1:20" x14ac:dyDescent="0.3">
      <c r="A7" s="40" t="s">
        <v>289</v>
      </c>
      <c r="B7" s="41">
        <v>45413</v>
      </c>
      <c r="C7" s="40" t="s">
        <v>293</v>
      </c>
      <c r="G7" s="93" t="s">
        <v>294</v>
      </c>
      <c r="H7" s="93"/>
    </row>
    <row r="8" spans="1:20" x14ac:dyDescent="0.3">
      <c r="A8" s="40" t="s">
        <v>289</v>
      </c>
      <c r="B8" s="41">
        <v>45414</v>
      </c>
      <c r="C8" s="40"/>
    </row>
    <row r="9" spans="1:20" x14ac:dyDescent="0.3">
      <c r="A9" s="40"/>
      <c r="B9" s="41">
        <v>45415</v>
      </c>
      <c r="C9" s="21" t="s">
        <v>295</v>
      </c>
      <c r="G9" s="31"/>
      <c r="H9" s="32" t="s">
        <v>0</v>
      </c>
    </row>
    <row r="10" spans="1:20" x14ac:dyDescent="0.3">
      <c r="A10" s="40" t="s">
        <v>289</v>
      </c>
      <c r="B10" s="41">
        <v>45414</v>
      </c>
      <c r="C10" s="40" t="s">
        <v>296</v>
      </c>
      <c r="G10" s="33"/>
      <c r="H10" s="32" t="s">
        <v>297</v>
      </c>
    </row>
    <row r="11" spans="1:20" ht="31.2" x14ac:dyDescent="0.3">
      <c r="A11" s="40" t="s">
        <v>289</v>
      </c>
      <c r="B11" s="41">
        <v>45427</v>
      </c>
      <c r="C11" s="40" t="s">
        <v>298</v>
      </c>
      <c r="G11" s="34"/>
      <c r="H11" s="32" t="s">
        <v>1</v>
      </c>
    </row>
    <row r="12" spans="1:20" x14ac:dyDescent="0.3">
      <c r="A12" s="40" t="s">
        <v>289</v>
      </c>
      <c r="B12" s="41">
        <v>45498</v>
      </c>
      <c r="C12" s="40" t="s">
        <v>299</v>
      </c>
      <c r="G12" s="35"/>
      <c r="H12" s="32" t="s">
        <v>2</v>
      </c>
    </row>
    <row r="13" spans="1:20" x14ac:dyDescent="0.3">
      <c r="A13" s="40" t="s">
        <v>289</v>
      </c>
      <c r="B13" s="41">
        <v>45519</v>
      </c>
      <c r="C13" s="40" t="s">
        <v>300</v>
      </c>
    </row>
    <row r="14" spans="1:20" x14ac:dyDescent="0.3">
      <c r="A14" s="40"/>
      <c r="B14" s="41">
        <v>45520</v>
      </c>
      <c r="C14" s="21" t="s">
        <v>295</v>
      </c>
    </row>
    <row r="15" spans="1:20" x14ac:dyDescent="0.3">
      <c r="A15" s="40" t="s">
        <v>289</v>
      </c>
      <c r="B15" s="41">
        <v>45577</v>
      </c>
      <c r="C15" s="40" t="s">
        <v>301</v>
      </c>
    </row>
    <row r="16" spans="1:20" ht="54" x14ac:dyDescent="0.3">
      <c r="A16" s="40" t="s">
        <v>289</v>
      </c>
      <c r="B16" s="41">
        <v>45597</v>
      </c>
      <c r="C16" s="40" t="s">
        <v>302</v>
      </c>
      <c r="G16" s="1"/>
      <c r="H16" s="6"/>
      <c r="I16" s="96" t="s">
        <v>303</v>
      </c>
      <c r="J16" s="97"/>
      <c r="K16" s="3" t="s">
        <v>304</v>
      </c>
      <c r="L16" s="64"/>
      <c r="M16" s="1"/>
      <c r="N16" s="1"/>
      <c r="O16" s="1"/>
      <c r="P16" s="1"/>
      <c r="Q16" s="1"/>
      <c r="R16" s="1"/>
      <c r="S16" s="1"/>
      <c r="T16" s="1"/>
    </row>
    <row r="17" spans="1:20" ht="18" x14ac:dyDescent="0.3">
      <c r="A17" s="40" t="s">
        <v>289</v>
      </c>
      <c r="B17" s="41">
        <v>45605</v>
      </c>
      <c r="C17" s="40" t="s">
        <v>305</v>
      </c>
      <c r="H17" s="36" t="s">
        <v>306</v>
      </c>
      <c r="I17" s="16" t="s">
        <v>90</v>
      </c>
      <c r="J17" s="7" t="s">
        <v>307</v>
      </c>
      <c r="K17" s="16"/>
      <c r="L17" s="16"/>
      <c r="M17" s="16"/>
      <c r="N17" s="1"/>
      <c r="O17" s="1"/>
      <c r="P17" s="1"/>
      <c r="Q17" s="1"/>
      <c r="R17" s="1"/>
      <c r="S17" s="1"/>
      <c r="T17" s="1"/>
    </row>
    <row r="18" spans="1:20" ht="18" x14ac:dyDescent="0.3">
      <c r="A18" s="40" t="s">
        <v>289</v>
      </c>
      <c r="B18" s="41">
        <v>45632</v>
      </c>
      <c r="C18" s="40" t="s">
        <v>308</v>
      </c>
      <c r="H18" s="36"/>
      <c r="I18" s="17">
        <v>0</v>
      </c>
      <c r="J18" s="8" t="s">
        <v>309</v>
      </c>
      <c r="K18" s="16"/>
      <c r="L18" s="16"/>
      <c r="M18" s="16"/>
      <c r="N18" s="1"/>
      <c r="O18" s="1"/>
      <c r="P18" s="1"/>
      <c r="Q18" s="1"/>
      <c r="R18" s="1"/>
      <c r="S18" s="1"/>
      <c r="T18" s="15"/>
    </row>
    <row r="19" spans="1:20" ht="18" x14ac:dyDescent="0.3">
      <c r="A19" s="40"/>
      <c r="B19" s="41">
        <v>45649</v>
      </c>
      <c r="C19" s="21" t="s">
        <v>295</v>
      </c>
      <c r="H19" s="36" t="s">
        <v>310</v>
      </c>
      <c r="I19" s="17" t="s">
        <v>104</v>
      </c>
      <c r="J19" s="62" t="s">
        <v>311</v>
      </c>
      <c r="K19" s="61">
        <v>0.1</v>
      </c>
      <c r="L19" s="65">
        <f>K19/2</f>
        <v>0.05</v>
      </c>
      <c r="M19" s="65">
        <f>K19/2</f>
        <v>0.05</v>
      </c>
      <c r="N19" s="1"/>
      <c r="O19" s="1"/>
      <c r="P19" s="1"/>
      <c r="Q19" s="1"/>
      <c r="R19" s="1"/>
      <c r="S19" s="1"/>
      <c r="T19" s="1"/>
    </row>
    <row r="20" spans="1:20" ht="18" x14ac:dyDescent="0.3">
      <c r="A20" s="40"/>
      <c r="B20" s="41">
        <v>45650</v>
      </c>
      <c r="C20" s="21" t="s">
        <v>295</v>
      </c>
      <c r="H20" s="36" t="s">
        <v>312</v>
      </c>
      <c r="I20" s="17" t="s">
        <v>110</v>
      </c>
      <c r="J20" s="10" t="s">
        <v>313</v>
      </c>
      <c r="K20" s="61">
        <v>0.05</v>
      </c>
      <c r="L20" s="65">
        <f t="shared" ref="L20:L26" si="0">K20/2</f>
        <v>2.5000000000000001E-2</v>
      </c>
      <c r="M20" s="65">
        <f>K19+(K20/2)</f>
        <v>0.125</v>
      </c>
      <c r="N20" s="28" t="s">
        <v>314</v>
      </c>
      <c r="O20" s="1"/>
      <c r="P20" s="1"/>
      <c r="Q20" s="1"/>
      <c r="R20" s="1"/>
      <c r="S20" s="1"/>
      <c r="T20" s="1"/>
    </row>
    <row r="21" spans="1:20" ht="18" x14ac:dyDescent="0.3">
      <c r="A21" s="40" t="s">
        <v>289</v>
      </c>
      <c r="B21" s="41">
        <v>45651</v>
      </c>
      <c r="C21" s="40" t="s">
        <v>315</v>
      </c>
      <c r="H21" s="36" t="s">
        <v>316</v>
      </c>
      <c r="I21" s="17">
        <v>1</v>
      </c>
      <c r="J21" s="9" t="s">
        <v>317</v>
      </c>
      <c r="K21" s="61">
        <v>0.25</v>
      </c>
      <c r="L21" s="65">
        <f t="shared" si="0"/>
        <v>0.125</v>
      </c>
      <c r="M21" s="65">
        <f>K19+K20+(K21/2)</f>
        <v>0.27500000000000002</v>
      </c>
      <c r="N21" s="1"/>
      <c r="O21" s="1"/>
      <c r="P21" s="1"/>
      <c r="Q21" s="1"/>
      <c r="R21" s="1"/>
      <c r="S21" s="1"/>
      <c r="T21" s="1"/>
    </row>
    <row r="22" spans="1:20" ht="18" x14ac:dyDescent="0.3">
      <c r="A22" s="40"/>
      <c r="B22" s="41">
        <v>45290</v>
      </c>
      <c r="C22" s="21" t="s">
        <v>295</v>
      </c>
      <c r="H22" s="36" t="s">
        <v>306</v>
      </c>
      <c r="I22" s="17">
        <v>2</v>
      </c>
      <c r="J22" s="11" t="s">
        <v>318</v>
      </c>
      <c r="K22" s="61">
        <v>0.2</v>
      </c>
      <c r="L22" s="65">
        <f t="shared" si="0"/>
        <v>0.1</v>
      </c>
      <c r="M22" s="65">
        <f>K19+K20+K21+(K22/2)</f>
        <v>0.5</v>
      </c>
      <c r="N22" s="23" t="s">
        <v>319</v>
      </c>
      <c r="O22" s="26">
        <v>45292</v>
      </c>
      <c r="P22" s="26">
        <f>O22+Q22</f>
        <v>45332</v>
      </c>
      <c r="Q22" s="98">
        <v>40</v>
      </c>
      <c r="R22" s="98"/>
      <c r="S22" s="1"/>
      <c r="T22" s="1"/>
    </row>
    <row r="23" spans="1:20" ht="18" x14ac:dyDescent="0.3">
      <c r="A23" s="40"/>
      <c r="B23" s="41">
        <v>45291</v>
      </c>
      <c r="C23" s="22" t="s">
        <v>320</v>
      </c>
      <c r="G23" s="1"/>
      <c r="H23" s="36"/>
      <c r="I23" s="17">
        <v>3</v>
      </c>
      <c r="J23" s="12" t="s">
        <v>321</v>
      </c>
      <c r="K23" s="61">
        <v>0.1</v>
      </c>
      <c r="L23" s="65">
        <f t="shared" si="0"/>
        <v>0.05</v>
      </c>
      <c r="M23" s="65">
        <f>K19+K20+K21+K22+(K23/2)</f>
        <v>0.65000000000000013</v>
      </c>
      <c r="N23" s="1"/>
      <c r="O23" s="1"/>
      <c r="P23" s="1"/>
      <c r="Q23" s="1"/>
      <c r="R23" s="1"/>
      <c r="S23" s="1"/>
      <c r="T23" s="1"/>
    </row>
    <row r="24" spans="1:20" ht="18" x14ac:dyDescent="0.3">
      <c r="G24" s="1"/>
      <c r="H24" s="36"/>
      <c r="I24" s="17">
        <v>4</v>
      </c>
      <c r="J24" s="13" t="s">
        <v>322</v>
      </c>
      <c r="K24" s="61">
        <v>0.2</v>
      </c>
      <c r="L24" s="65">
        <f t="shared" si="0"/>
        <v>0.1</v>
      </c>
      <c r="M24" s="65">
        <f>K19+K20+K21+K22+K23+(K24/2)</f>
        <v>0.8</v>
      </c>
      <c r="N24" s="20"/>
      <c r="O24" s="1"/>
      <c r="P24" s="1"/>
      <c r="Q24" s="1"/>
      <c r="R24" s="1"/>
      <c r="S24" s="1"/>
      <c r="T24" s="1"/>
    </row>
    <row r="25" spans="1:20" ht="18" x14ac:dyDescent="0.3">
      <c r="G25" s="1"/>
      <c r="H25" s="36"/>
      <c r="I25" s="17">
        <v>5</v>
      </c>
      <c r="J25" s="63" t="s">
        <v>323</v>
      </c>
      <c r="K25" s="61">
        <v>0.05</v>
      </c>
      <c r="L25" s="65">
        <f t="shared" si="0"/>
        <v>2.5000000000000001E-2</v>
      </c>
      <c r="M25" s="65">
        <f>K19+K20+K21+K22+K23+K24+(K25/2)</f>
        <v>0.92500000000000016</v>
      </c>
      <c r="N25" s="20"/>
      <c r="O25" s="1"/>
      <c r="P25" s="1"/>
      <c r="Q25" s="1"/>
      <c r="R25" s="1"/>
      <c r="S25" s="1"/>
      <c r="T25" s="1"/>
    </row>
    <row r="26" spans="1:20" ht="18" x14ac:dyDescent="0.3">
      <c r="G26" s="1"/>
      <c r="H26" s="36"/>
      <c r="I26" s="17">
        <v>6</v>
      </c>
      <c r="J26" s="38" t="s">
        <v>324</v>
      </c>
      <c r="K26" s="61">
        <v>0.05</v>
      </c>
      <c r="L26" s="65">
        <f t="shared" si="0"/>
        <v>2.5000000000000001E-2</v>
      </c>
      <c r="M26" s="65">
        <f>K19+K20+K21+K22+K23+K24+K25+(K26/2)</f>
        <v>0.9750000000000002</v>
      </c>
      <c r="N26" s="1"/>
      <c r="O26" s="1"/>
      <c r="P26" s="1"/>
      <c r="Q26" s="1"/>
      <c r="R26" s="1"/>
      <c r="S26" s="1"/>
      <c r="T26" s="1"/>
    </row>
    <row r="27" spans="1:20" ht="18" x14ac:dyDescent="0.3">
      <c r="G27" s="19"/>
      <c r="H27" s="36" t="s">
        <v>325</v>
      </c>
      <c r="I27" s="17">
        <v>7</v>
      </c>
      <c r="J27" s="37" t="s">
        <v>326</v>
      </c>
      <c r="K27" s="61"/>
      <c r="L27" s="61"/>
      <c r="M27" s="61"/>
      <c r="N27" s="1"/>
      <c r="O27" s="1"/>
      <c r="P27" s="1"/>
      <c r="Q27" s="1"/>
      <c r="R27" s="1"/>
      <c r="S27" s="1"/>
      <c r="T27" s="1"/>
    </row>
    <row r="28" spans="1:20" ht="18" x14ac:dyDescent="0.3">
      <c r="G28" s="19"/>
      <c r="H28" s="19" t="s">
        <v>327</v>
      </c>
      <c r="I28" s="17">
        <v>8</v>
      </c>
      <c r="J28" s="14" t="s">
        <v>328</v>
      </c>
      <c r="K28" s="61"/>
      <c r="L28" s="61"/>
      <c r="M28" s="61"/>
      <c r="N28" s="1"/>
      <c r="O28" s="1"/>
      <c r="P28" s="1"/>
      <c r="Q28" s="1"/>
      <c r="R28" s="1"/>
      <c r="S28" s="1"/>
      <c r="T28" s="1"/>
    </row>
    <row r="29" spans="1:20" ht="18" x14ac:dyDescent="0.3">
      <c r="I29" s="19"/>
      <c r="J29" s="19"/>
      <c r="K29" s="27">
        <f>SUM(K19:K28)</f>
        <v>1.0000000000000002</v>
      </c>
      <c r="L29" s="27"/>
      <c r="M29" s="27"/>
    </row>
  </sheetData>
  <mergeCells count="4">
    <mergeCell ref="G7:H7"/>
    <mergeCell ref="I16:J16"/>
    <mergeCell ref="Q22:R22"/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25D44-255F-4F6D-A8B8-E3C8041D3EAE}">
  <sheetPr codeName="Hoja4"/>
  <dimension ref="C6:G33"/>
  <sheetViews>
    <sheetView topLeftCell="A11" workbookViewId="0">
      <selection activeCell="B9" sqref="B9:D9"/>
    </sheetView>
  </sheetViews>
  <sheetFormatPr baseColWidth="10" defaultColWidth="10.5546875" defaultRowHeight="16.2" x14ac:dyDescent="0.35"/>
  <cols>
    <col min="1" max="2" width="10.5546875" style="42"/>
    <col min="3" max="3" width="74.44140625" style="42" customWidth="1"/>
    <col min="4" max="16384" width="10.5546875" style="42"/>
  </cols>
  <sheetData>
    <row r="6" spans="3:3" ht="18" x14ac:dyDescent="0.35">
      <c r="C6" s="2"/>
    </row>
    <row r="7" spans="3:3" ht="18" x14ac:dyDescent="0.35">
      <c r="C7" s="2" t="s">
        <v>329</v>
      </c>
    </row>
    <row r="8" spans="3:3" ht="18" x14ac:dyDescent="0.35">
      <c r="C8" s="2" t="s">
        <v>330</v>
      </c>
    </row>
    <row r="9" spans="3:3" ht="18" x14ac:dyDescent="0.35">
      <c r="C9" s="2" t="s">
        <v>331</v>
      </c>
    </row>
    <row r="10" spans="3:3" ht="18" x14ac:dyDescent="0.35">
      <c r="C10" s="18" t="s">
        <v>332</v>
      </c>
    </row>
    <row r="11" spans="3:3" ht="36" x14ac:dyDescent="0.35">
      <c r="C11" s="1" t="s">
        <v>333</v>
      </c>
    </row>
    <row r="12" spans="3:3" ht="18" x14ac:dyDescent="0.35">
      <c r="C12" s="2" t="s">
        <v>334</v>
      </c>
    </row>
    <row r="15" spans="3:3" x14ac:dyDescent="0.35">
      <c r="C15" s="43" t="s">
        <v>335</v>
      </c>
    </row>
    <row r="16" spans="3:3" x14ac:dyDescent="0.35">
      <c r="C16" s="42" t="s">
        <v>336</v>
      </c>
    </row>
    <row r="18" spans="3:7" x14ac:dyDescent="0.35">
      <c r="C18" s="42" t="s">
        <v>337</v>
      </c>
    </row>
    <row r="19" spans="3:7" x14ac:dyDescent="0.35">
      <c r="C19" s="42" t="s">
        <v>338</v>
      </c>
    </row>
    <row r="20" spans="3:7" x14ac:dyDescent="0.35">
      <c r="C20" s="42" t="s">
        <v>339</v>
      </c>
    </row>
    <row r="21" spans="3:7" x14ac:dyDescent="0.35">
      <c r="C21" s="42" t="s">
        <v>340</v>
      </c>
    </row>
    <row r="22" spans="3:7" x14ac:dyDescent="0.35">
      <c r="C22" s="42" t="s">
        <v>341</v>
      </c>
    </row>
    <row r="23" spans="3:7" x14ac:dyDescent="0.35">
      <c r="C23" s="42" t="s">
        <v>342</v>
      </c>
    </row>
    <row r="24" spans="3:7" x14ac:dyDescent="0.35">
      <c r="C24" s="42" t="s">
        <v>343</v>
      </c>
    </row>
    <row r="26" spans="3:7" x14ac:dyDescent="0.35">
      <c r="C26" s="39" t="s">
        <v>344</v>
      </c>
      <c r="D26" s="39"/>
      <c r="E26" s="39"/>
      <c r="G26" s="39"/>
    </row>
    <row r="27" spans="3:7" x14ac:dyDescent="0.35">
      <c r="C27" s="39" t="s">
        <v>345</v>
      </c>
    </row>
    <row r="29" spans="3:7" ht="18" x14ac:dyDescent="0.35">
      <c r="C29" s="1"/>
      <c r="D29" s="1"/>
      <c r="E29" s="1"/>
      <c r="F29" s="1"/>
      <c r="G29" s="1"/>
    </row>
    <row r="30" spans="3:7" ht="18" x14ac:dyDescent="0.35">
      <c r="C30" s="100" t="s">
        <v>346</v>
      </c>
      <c r="D30" s="100"/>
      <c r="E30" s="100"/>
      <c r="F30" s="100"/>
      <c r="G30" s="100"/>
    </row>
    <row r="31" spans="3:7" ht="18" x14ac:dyDescent="0.35">
      <c r="C31" s="101" t="s">
        <v>347</v>
      </c>
      <c r="D31" s="101"/>
      <c r="E31" s="101"/>
      <c r="F31" s="101"/>
      <c r="G31" s="101"/>
    </row>
    <row r="32" spans="3:7" ht="18" x14ac:dyDescent="0.35">
      <c r="C32" s="101" t="s">
        <v>348</v>
      </c>
      <c r="D32" s="101"/>
      <c r="E32" s="101"/>
      <c r="F32" s="101"/>
      <c r="G32" s="101"/>
    </row>
    <row r="33" spans="3:7" ht="18" x14ac:dyDescent="0.35">
      <c r="C33" s="1"/>
      <c r="D33" s="1"/>
      <c r="E33" s="1"/>
      <c r="F33" s="1"/>
      <c r="G33" s="1"/>
    </row>
  </sheetData>
  <mergeCells count="3">
    <mergeCell ref="C30:G30"/>
    <mergeCell ref="C31:G31"/>
    <mergeCell ref="C32:G3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4DA796A353AF46BD2E464C424ED321" ma:contentTypeVersion="4" ma:contentTypeDescription="Create a new document." ma:contentTypeScope="" ma:versionID="965f11b7431efd6a578920a11958ce70">
  <xsd:schema xmlns:xsd="http://www.w3.org/2001/XMLSchema" xmlns:xs="http://www.w3.org/2001/XMLSchema" xmlns:p="http://schemas.microsoft.com/office/2006/metadata/properties" xmlns:ns2="fe55eed5-13a7-4780-9ead-93115a439f93" targetNamespace="http://schemas.microsoft.com/office/2006/metadata/properties" ma:root="true" ma:fieldsID="cbae03dcbc4df9c25b69526bd08dbb3b" ns2:_="">
    <xsd:import namespace="fe55eed5-13a7-4780-9ead-93115a439f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55eed5-13a7-4780-9ead-93115a439f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E05B94-2181-47FB-93A0-B2F0D69173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C503CE-0EDB-43EB-918E-6551661E4A8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A49B9DCC-7589-4D9E-AB6F-07999C32D65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E00D7B38-6C47-4F75-A0AB-695FC7A83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55eed5-13a7-4780-9ead-93115a439f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Concursos Lote 1</vt:lpstr>
      <vt:lpstr>Concursos Lote 2</vt:lpstr>
      <vt:lpstr>Despleg.</vt:lpstr>
      <vt:lpstr>Festivos</vt:lpstr>
      <vt:lpstr>FORMULAS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IFEMA MADRID</dc:creator>
  <cp:keywords/>
  <dc:description/>
  <cp:lastModifiedBy>Elena Mouriño</cp:lastModifiedBy>
  <cp:revision/>
  <dcterms:created xsi:type="dcterms:W3CDTF">2023-02-07T16:34:26Z</dcterms:created>
  <dcterms:modified xsi:type="dcterms:W3CDTF">2025-07-31T13:53:27Z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0x010100CF4DA796A353AF46BD2E464C424ED321</vt:lpwstr>
  </property>
  <property fmtid="{D5CDD505-2E9C-101B-9397-08002B2CF9AE}" pid="3" name="CofWorkbookId">
    <vt:lpwstr>ae98e5a0-2ddc-4965-8832-610e7e639926</vt:lpwstr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SharedWithUsers">
    <vt:lpwstr>18;#Elena Mouriño</vt:lpwstr>
  </property>
  <property fmtid="{D5CDD505-2E9C-101B-9397-08002B2CF9AE}" pid="11" name="MediaServiceImageTags">
    <vt:lpwstr/>
  </property>
</Properties>
</file>