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12 Mantenimiento PCI IFEMA RECINTO IPM\3 Pliego y calendario\25 112\"/>
    </mc:Choice>
  </mc:AlternateContent>
  <xr:revisionPtr revIDLastSave="0" documentId="13_ncr:1_{B9030B34-B542-4D5B-B1C7-BD86BA731AF4}" xr6:coauthVersionLast="47" xr6:coauthVersionMax="47" xr10:uidLastSave="{00000000-0000-0000-0000-000000000000}"/>
  <bookViews>
    <workbookView xWindow="-19310" yWindow="9210" windowWidth="19420" windowHeight="10300" activeTab="1" xr2:uid="{EA97EDB5-AF21-4A4A-A935-BBB39650C7E3}"/>
  </bookViews>
  <sheets>
    <sheet name="ANEXO IX B" sheetId="1" r:id="rId1"/>
    <sheet name="NOTA IMPORTANTE ANEXO IX B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2" i="1" l="1"/>
  <c r="J112" i="1"/>
  <c r="H112" i="1"/>
  <c r="G112" i="1"/>
  <c r="F112" i="1"/>
  <c r="E112" i="1"/>
  <c r="D112" i="1"/>
  <c r="K94" i="1"/>
  <c r="J94" i="1"/>
  <c r="I94" i="1"/>
  <c r="H94" i="1"/>
  <c r="G94" i="1"/>
  <c r="E94" i="1"/>
  <c r="D94" i="1"/>
  <c r="C94" i="1" l="1"/>
  <c r="I112" i="1"/>
  <c r="C112" i="1"/>
  <c r="I115" i="1"/>
  <c r="F115" i="1"/>
  <c r="I114" i="1"/>
  <c r="F94" i="1"/>
  <c r="I116" i="1"/>
  <c r="F113" i="1"/>
  <c r="K67" i="1"/>
  <c r="J67" i="1"/>
  <c r="I67" i="1"/>
  <c r="H67" i="1"/>
  <c r="G67" i="1"/>
  <c r="E67" i="1"/>
  <c r="D67" i="1"/>
  <c r="K59" i="1"/>
  <c r="J59" i="1"/>
  <c r="H59" i="1"/>
  <c r="G59" i="1"/>
  <c r="E59" i="1"/>
  <c r="D59" i="1"/>
  <c r="K41" i="1"/>
  <c r="J41" i="1"/>
  <c r="H41" i="1"/>
  <c r="G41" i="1"/>
  <c r="F41" i="1"/>
  <c r="E41" i="1"/>
  <c r="D41" i="1"/>
  <c r="F67" i="1"/>
  <c r="C67" i="1"/>
  <c r="F59" i="1"/>
  <c r="C59" i="1"/>
  <c r="I41" i="1"/>
  <c r="C41" i="1"/>
  <c r="F116" i="1" l="1"/>
  <c r="I113" i="1"/>
  <c r="F114" i="1"/>
  <c r="I59" i="1"/>
  <c r="I70" i="1"/>
  <c r="I68" i="1"/>
  <c r="I17" i="1"/>
  <c r="H17" i="1"/>
  <c r="G17" i="1"/>
  <c r="F17" i="1"/>
  <c r="E17" i="1"/>
  <c r="D17" i="1"/>
  <c r="F71" i="1" l="1"/>
  <c r="F68" i="1"/>
  <c r="F70" i="1"/>
  <c r="F69" i="1"/>
  <c r="I71" i="1"/>
  <c r="I69" i="1"/>
  <c r="I10" i="1"/>
  <c r="H10" i="1"/>
  <c r="G10" i="1"/>
  <c r="F10" i="1"/>
  <c r="E10" i="1"/>
  <c r="D10" i="1"/>
  <c r="F18" i="1"/>
  <c r="H18" i="1"/>
  <c r="G11" i="1" l="1"/>
  <c r="H21" i="1" s="1"/>
  <c r="I119" i="1" s="1"/>
  <c r="D11" i="1"/>
  <c r="F21" i="1"/>
  <c r="F119" i="1" s="1"/>
</calcChain>
</file>

<file path=xl/sharedStrings.xml><?xml version="1.0" encoding="utf-8"?>
<sst xmlns="http://schemas.openxmlformats.org/spreadsheetml/2006/main" count="174" uniqueCount="88">
  <si>
    <t>I. FICHA DE IMPORTES. MANTENIMIENTO PREVENTIVO</t>
  </si>
  <si>
    <t>MANTENIMIENTO</t>
  </si>
  <si>
    <t>UNIDADES</t>
  </si>
  <si>
    <t>Recinto</t>
  </si>
  <si>
    <t>UND</t>
  </si>
  <si>
    <t>IMPORTE UNITARIO MAXIMO (IVA EXCLUIDO)</t>
  </si>
  <si>
    <t>IMPORTE OFERTADO (IVA EXCLUIDO)</t>
  </si>
  <si>
    <t xml:space="preserve">Revisiones anuales </t>
  </si>
  <si>
    <t xml:space="preserve">Revisiones trimestrales </t>
  </si>
  <si>
    <t>Restaurantes y cafeterías</t>
  </si>
  <si>
    <t>IMPORTE UNITARIO MAXIMO  (IVA EXCLUIDO)</t>
  </si>
  <si>
    <t>IMPORTE OFERTADO  (IVA EXCLUIDO)</t>
  </si>
  <si>
    <t>IMPORTE MTO POR AÑO  IVA EXCLUIDO (CAFETERÍAS)</t>
  </si>
  <si>
    <t>IMPORTE TOTAL OFERTADO MTO. PREVENTIVO CAFETERÍAS, IVA EXCLUIDO</t>
  </si>
  <si>
    <t>IMPORTE TOTAL OFERTADO, IVA EXCLUIDO (MANTENIMIENTO)</t>
  </si>
  <si>
    <t>II. FICHA DE IMPORTES. RETIMBRADOS</t>
  </si>
  <si>
    <t>DESCRIPCIÓN</t>
  </si>
  <si>
    <t>RETIMBRADO DE EXTINTORES</t>
  </si>
  <si>
    <t>ABC 25Kg</t>
  </si>
  <si>
    <t>ABC 10 Kg</t>
  </si>
  <si>
    <t>ABC 9 Kg</t>
  </si>
  <si>
    <t>CO2 50Kg</t>
  </si>
  <si>
    <t>CO2 10 Kg</t>
  </si>
  <si>
    <t>CO2 5 Kg</t>
  </si>
  <si>
    <t>ESPUMA 9 Kg</t>
  </si>
  <si>
    <t>ESPUMA 6 L</t>
  </si>
  <si>
    <t>POLVO 50K</t>
  </si>
  <si>
    <t>POLVO 6K</t>
  </si>
  <si>
    <t>AGUA 6L</t>
  </si>
  <si>
    <t>IMPORTE TOTAL OFERTADO ANUAL, IVA EXCLUIDO (RETIMBRADO EXTINTORES)</t>
  </si>
  <si>
    <t>RETIMBRADO DE CILINDROS DE CO2</t>
  </si>
  <si>
    <t xml:space="preserve">CO-2 BD  2 KG </t>
  </si>
  <si>
    <t xml:space="preserve">CO-2  3,5 KG </t>
  </si>
  <si>
    <t>CO-2 5 KG</t>
  </si>
  <si>
    <t xml:space="preserve">CO-2  10 KG </t>
  </si>
  <si>
    <t xml:space="preserve">CO-2  30 KG </t>
  </si>
  <si>
    <t xml:space="preserve">CO-2  33 KG </t>
  </si>
  <si>
    <t xml:space="preserve">CO-2  35 KG </t>
  </si>
  <si>
    <t xml:space="preserve">CO-2  37 KG </t>
  </si>
  <si>
    <t xml:space="preserve">CO-2  42 KG </t>
  </si>
  <si>
    <t xml:space="preserve">CO-2  43 KG </t>
  </si>
  <si>
    <t xml:space="preserve">CO-2  44 KG </t>
  </si>
  <si>
    <t xml:space="preserve">CO-2  45 KG </t>
  </si>
  <si>
    <t xml:space="preserve">CO-2  50 KG </t>
  </si>
  <si>
    <t>IMPORTE TOTAL OFERTADO ANUAL, IVA EXCLUIDO (RETIMBRADO CILINDROS CO2)</t>
  </si>
  <si>
    <t>RETIMBRADO DE MANGUERAS BIES</t>
  </si>
  <si>
    <t>BIE 25 Ø</t>
  </si>
  <si>
    <t>BIE 45 Ø</t>
  </si>
  <si>
    <t>BIE 70 Ø</t>
  </si>
  <si>
    <t>IMPORTE TOTAL OFERTADO ANUAL, IVA EXCLUIDO (RETIMBRADO MANGUERAS BIES)</t>
  </si>
  <si>
    <t>IMPORTE MTO POR AÑO,  IVA EXCLUIDO.</t>
  </si>
  <si>
    <t>RETIMBRADOS</t>
  </si>
  <si>
    <t>Importe Total ofertado Retimbrados año 2026,  IVA EXCLUIDO</t>
  </si>
  <si>
    <t>Importe Total ofertado Retimbrados año 2027, IVA EXCLUIDO</t>
  </si>
  <si>
    <t>Importe Total ofertado Retimbrados año 2028, IVA EXCLUIDO</t>
  </si>
  <si>
    <t>IMPORTE TOTAL OFERTADO  DE RETIMBRADOS,  IVA EXCLUIDO</t>
  </si>
  <si>
    <t>DESTRUCCIÓN  DE EXTINTORES</t>
  </si>
  <si>
    <t>ABC 50Kg</t>
  </si>
  <si>
    <t>ABC 5 Kg</t>
  </si>
  <si>
    <t>CO2 6Kg</t>
  </si>
  <si>
    <t>ESPUMA 6 Kg</t>
  </si>
  <si>
    <t>POLVO 9K</t>
  </si>
  <si>
    <t>AGUA 9L</t>
  </si>
  <si>
    <t>IMPORTE TOTAL OFERTADO, IVA EXCLUIDO CERTIFICADOS DE DESTRUCCIÓN EXTINTORES</t>
  </si>
  <si>
    <t>DESTRUCCIÓN DE CILINDROS DE CO2</t>
  </si>
  <si>
    <t>IMPORTE TOTAL OFERTADO, IVA EXCLUIDO CERTIFICADOS DE DESTRUCCIÓN CILINDROS</t>
  </si>
  <si>
    <t>Importe Total ofertado, certificados destrucción año 2026  IVA EXCLUIDO</t>
  </si>
  <si>
    <t>Importe Total ofertado, certificados destrucción año 2027  IVA EXCLUIDO</t>
  </si>
  <si>
    <t>Importe Total ofertado, certificados destrucción año 2028  IVA EXCLUIDO</t>
  </si>
  <si>
    <t>(II) Nota: es obligatorio rellenar todos los importes unitarios que se indican en las tablas.  En todos los casos los importes incluyen mano de obra y transporte. Además en el caso de extintores y cilindros el importe ofertado incluye también la recarga de los mismos.</t>
  </si>
  <si>
    <t>IMPORTE TOTAL OFERTADO, IVA EXCLUIDO  CERTIFICADOS DE DESTRUCCIÓN</t>
  </si>
  <si>
    <r>
      <t>IMPORTE TOTAL OFERTADO, IVA EXCLUIDO</t>
    </r>
    <r>
      <rPr>
        <sz val="14"/>
        <color theme="1"/>
        <rFont val="Aptos Narrow"/>
        <family val="2"/>
        <scheme val="minor"/>
      </rPr>
      <t xml:space="preserve"> (IMPORTE TOTAL CERT DESTRUCCIÓN +IMPORTE TOTAL RETIMBRADOS+ IMPORTE TOTAL MANTENIMIENTO)</t>
    </r>
  </si>
  <si>
    <t>DESGLOSE DE OFERTA ECONÓMICA</t>
  </si>
  <si>
    <t>III. FICHA DE IMPORTES. CERTIFICADOS DE DESTRUCCIÓN</t>
  </si>
  <si>
    <t>Correctivos y mejoras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</si>
  <si>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</si>
  <si>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IMPORTE TOTAL OFERTADO, IVA EXCLUIDO ( MTO. PREVENTIVO + CORRECTIVOS Y MEJORAS ).</t>
  </si>
  <si>
    <t>(I)Nota: de las revisiones trimestrales quedan excluido la revisión de los extintores del recinto</t>
  </si>
  <si>
    <t>EL IMPORTE TOTAL OFERTADO EN ESTE ANEXO DEBE COINCIDIR CON EL IMPORTE REFLEJADO EN EL MODELO ANEXO IX-A “MODELO DE OFERTA ECONÓMICA.”</t>
  </si>
  <si>
    <t>EL IMPORTE DE LA PARTIDA CORRECTIVOS/MEJORAS, ES FIJO Y NO LICITABLE, CORRESPONDE A TRABAJOS A DEMANDA DE IFEMA Y FORMA PARTE DEL PRESUPUESTO BASE DE LICITACIÓN.</t>
  </si>
  <si>
    <t>LA PARTIDA DE CORRECTIVOS/MEJORAS CORRESPONDE A TRABAJOS A DEMANDA DE IFEMA POR LO QUE EL PRECIO QUE FINALMENTE SE ABONE SERA EL QUE RESULTE DE LAS PRESTACIONES REALMENTE EJECUTADAS.</t>
  </si>
  <si>
    <t>El ofertante no podrá superar el presupuesto máximo de licitación.</t>
  </si>
  <si>
    <t xml:space="preserve">  En ..........................., ........ de .............................. de 20...</t>
  </si>
  <si>
    <t xml:space="preserve">                      </t>
  </si>
  <si>
    <t xml:space="preserve">  Fdo.: ..........................................................</t>
  </si>
  <si>
    <t xml:space="preserve">                          </t>
  </si>
  <si>
    <t xml:space="preserve">   (Firma y sello de la empresa)</t>
  </si>
  <si>
    <t>Las celdas  de este archivo estan bloqueadas, el ofertante solo debera incluir el precio unitario para cada año (celda sombreada en color 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</si>
</sst>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i/>
      <sz val="12"/>
      <color rgb="FF000000"/>
      <name val="Calibri"/>
      <family val="2"/>
    </font>
    <font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9"/>
      <color rgb="FF04183B"/>
      <name val="Barlow"/>
    </font>
    <font>
      <b/>
      <sz val="10"/>
      <color rgb="FF04183B"/>
      <name val="Barlow"/>
    </font>
    <font>
      <sz val="10"/>
      <color rgb="FF04183B"/>
      <name val="Barlow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D9B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97">
    <xf numFmtId="0" fontId="0" fillId="0" borderId="0" xfId="0"/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0" fontId="0" fillId="4" borderId="0" xfId="0" applyFill="1"/>
    <xf numFmtId="4" fontId="0" fillId="4" borderId="0" xfId="0" applyNumberFormat="1" applyFill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center"/>
    </xf>
    <xf numFmtId="4" fontId="1" fillId="0" borderId="15" xfId="0" applyNumberFormat="1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1" xfId="0" applyFont="1" applyBorder="1"/>
    <xf numFmtId="1" fontId="7" fillId="0" borderId="21" xfId="0" applyNumberFormat="1" applyFont="1" applyBorder="1"/>
    <xf numFmtId="0" fontId="7" fillId="0" borderId="21" xfId="0" applyFont="1" applyBorder="1" applyAlignment="1">
      <alignment vertical="center" wrapText="1"/>
    </xf>
    <xf numFmtId="0" fontId="8" fillId="0" borderId="21" xfId="0" applyFont="1" applyBorder="1"/>
    <xf numFmtId="3" fontId="9" fillId="0" borderId="20" xfId="0" applyNumberFormat="1" applyFont="1" applyBorder="1" applyAlignment="1">
      <alignment horizontal="center"/>
    </xf>
    <xf numFmtId="1" fontId="8" fillId="0" borderId="20" xfId="0" applyNumberFormat="1" applyFont="1" applyBorder="1" applyAlignment="1">
      <alignment horizontal="center"/>
    </xf>
    <xf numFmtId="4" fontId="9" fillId="0" borderId="20" xfId="0" applyNumberFormat="1" applyFont="1" applyBorder="1" applyAlignment="1">
      <alignment horizontal="center"/>
    </xf>
    <xf numFmtId="4" fontId="8" fillId="0" borderId="20" xfId="0" applyNumberFormat="1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1" fontId="8" fillId="0" borderId="22" xfId="0" applyNumberFormat="1" applyFont="1" applyBorder="1" applyAlignment="1">
      <alignment horizontal="center"/>
    </xf>
    <xf numFmtId="4" fontId="8" fillId="0" borderId="22" xfId="0" applyNumberFormat="1" applyFont="1" applyBorder="1" applyAlignment="1">
      <alignment horizontal="center"/>
    </xf>
    <xf numFmtId="0" fontId="7" fillId="0" borderId="19" xfId="0" applyFont="1" applyBorder="1" applyAlignment="1">
      <alignment vertical="center" wrapText="1"/>
    </xf>
    <xf numFmtId="3" fontId="8" fillId="0" borderId="20" xfId="0" applyNumberFormat="1" applyFont="1" applyBorder="1" applyAlignment="1">
      <alignment horizontal="center"/>
    </xf>
    <xf numFmtId="4" fontId="8" fillId="0" borderId="24" xfId="0" applyNumberFormat="1" applyFont="1" applyBorder="1" applyAlignment="1">
      <alignment horizontal="center"/>
    </xf>
    <xf numFmtId="2" fontId="8" fillId="0" borderId="0" xfId="0" applyNumberFormat="1" applyFont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/>
    </xf>
    <xf numFmtId="0" fontId="7" fillId="0" borderId="21" xfId="0" applyFont="1" applyBorder="1" applyAlignment="1">
      <alignment horizontal="left"/>
    </xf>
    <xf numFmtId="0" fontId="7" fillId="0" borderId="19" xfId="0" applyFont="1" applyBorder="1"/>
    <xf numFmtId="3" fontId="8" fillId="0" borderId="24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2" xfId="0" applyFont="1" applyBorder="1"/>
    <xf numFmtId="0" fontId="6" fillId="9" borderId="4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10" fillId="9" borderId="20" xfId="0" applyFont="1" applyFill="1" applyBorder="1" applyAlignment="1">
      <alignment horizontal="left" wrapText="1"/>
    </xf>
    <xf numFmtId="3" fontId="6" fillId="9" borderId="4" xfId="0" applyNumberFormat="1" applyFont="1" applyFill="1" applyBorder="1" applyAlignment="1">
      <alignment horizontal="center" vertical="center"/>
    </xf>
    <xf numFmtId="4" fontId="6" fillId="9" borderId="6" xfId="0" applyNumberFormat="1" applyFont="1" applyFill="1" applyBorder="1" applyAlignment="1">
      <alignment horizontal="center" vertical="center"/>
    </xf>
    <xf numFmtId="3" fontId="6" fillId="9" borderId="5" xfId="0" applyNumberFormat="1" applyFont="1" applyFill="1" applyBorder="1" applyAlignment="1">
      <alignment horizontal="center" vertical="center"/>
    </xf>
    <xf numFmtId="4" fontId="6" fillId="9" borderId="4" xfId="0" applyNumberFormat="1" applyFont="1" applyFill="1" applyBorder="1" applyAlignment="1">
      <alignment horizontal="center" vertical="center"/>
    </xf>
    <xf numFmtId="4" fontId="0" fillId="0" borderId="20" xfId="0" applyNumberFormat="1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/>
    <xf numFmtId="1" fontId="4" fillId="0" borderId="21" xfId="0" applyNumberFormat="1" applyFont="1" applyBorder="1"/>
    <xf numFmtId="0" fontId="4" fillId="0" borderId="21" xfId="0" applyFont="1" applyBorder="1"/>
    <xf numFmtId="0" fontId="4" fillId="0" borderId="21" xfId="0" applyFont="1" applyBorder="1" applyAlignment="1">
      <alignment vertical="center" wrapText="1"/>
    </xf>
    <xf numFmtId="0" fontId="0" fillId="0" borderId="21" xfId="0" applyBorder="1"/>
    <xf numFmtId="3" fontId="12" fillId="0" borderId="23" xfId="0" applyNumberFormat="1" applyFon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4" fontId="12" fillId="0" borderId="20" xfId="0" applyNumberFormat="1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13" fillId="0" borderId="21" xfId="0" applyFont="1" applyBorder="1"/>
    <xf numFmtId="0" fontId="2" fillId="0" borderId="21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0" fontId="14" fillId="0" borderId="20" xfId="0" applyFont="1" applyBorder="1" applyAlignment="1">
      <alignment horizontal="center" vertical="center"/>
    </xf>
    <xf numFmtId="4" fontId="0" fillId="0" borderId="22" xfId="0" applyNumberFormat="1" applyBorder="1" applyAlignment="1">
      <alignment horizontal="center"/>
    </xf>
    <xf numFmtId="1" fontId="0" fillId="4" borderId="0" xfId="0" applyNumberFormat="1" applyFill="1" applyAlignment="1">
      <alignment horizontal="center"/>
    </xf>
    <xf numFmtId="0" fontId="13" fillId="4" borderId="0" xfId="0" applyFont="1" applyFill="1"/>
    <xf numFmtId="0" fontId="2" fillId="4" borderId="0" xfId="0" applyFont="1" applyFill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3" fillId="5" borderId="4" xfId="0" applyFont="1" applyFill="1" applyBorder="1" applyAlignment="1">
      <alignment horizontal="left" wrapText="1"/>
    </xf>
    <xf numFmtId="3" fontId="2" fillId="5" borderId="4" xfId="0" applyNumberFormat="1" applyFont="1" applyFill="1" applyBorder="1" applyAlignment="1">
      <alignment horizontal="center" vertical="center"/>
    </xf>
    <xf numFmtId="4" fontId="2" fillId="5" borderId="6" xfId="0" applyNumberFormat="1" applyFont="1" applyFill="1" applyBorder="1" applyAlignment="1">
      <alignment horizontal="center" vertical="center"/>
    </xf>
    <xf numFmtId="3" fontId="2" fillId="5" borderId="18" xfId="0" applyNumberFormat="1" applyFont="1" applyFill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/>
    </xf>
    <xf numFmtId="0" fontId="13" fillId="5" borderId="1" xfId="0" applyFont="1" applyFill="1" applyBorder="1"/>
    <xf numFmtId="0" fontId="13" fillId="5" borderId="22" xfId="0" applyFont="1" applyFill="1" applyBorder="1" applyAlignment="1">
      <alignment horizontal="left" wrapText="1"/>
    </xf>
    <xf numFmtId="3" fontId="2" fillId="5" borderId="5" xfId="0" applyNumberFormat="1" applyFont="1" applyFill="1" applyBorder="1" applyAlignment="1">
      <alignment horizontal="center" vertical="center"/>
    </xf>
    <xf numFmtId="0" fontId="0" fillId="0" borderId="33" xfId="0" applyBorder="1"/>
    <xf numFmtId="0" fontId="0" fillId="0" borderId="28" xfId="0" applyBorder="1"/>
    <xf numFmtId="4" fontId="0" fillId="0" borderId="0" xfId="0" applyNumberFormat="1"/>
    <xf numFmtId="4" fontId="0" fillId="6" borderId="26" xfId="0" applyNumberFormat="1" applyFill="1" applyBorder="1" applyAlignment="1" applyProtection="1">
      <alignment horizontal="center" vertical="center"/>
      <protection locked="0"/>
    </xf>
    <xf numFmtId="4" fontId="0" fillId="6" borderId="8" xfId="0" applyNumberFormat="1" applyFill="1" applyBorder="1" applyAlignment="1" applyProtection="1">
      <alignment horizontal="center" vertical="center"/>
      <protection locked="0"/>
    </xf>
    <xf numFmtId="4" fontId="0" fillId="6" borderId="27" xfId="0" applyNumberFormat="1" applyFill="1" applyBorder="1" applyAlignment="1" applyProtection="1">
      <alignment horizontal="center" vertical="center"/>
      <protection locked="0"/>
    </xf>
    <xf numFmtId="4" fontId="0" fillId="6" borderId="29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  <xf numFmtId="4" fontId="0" fillId="6" borderId="34" xfId="0" applyNumberFormat="1" applyFill="1" applyBorder="1" applyAlignment="1" applyProtection="1">
      <alignment horizontal="center" vertical="center"/>
      <protection locked="0"/>
    </xf>
    <xf numFmtId="4" fontId="8" fillId="6" borderId="20" xfId="0" applyNumberFormat="1" applyFont="1" applyFill="1" applyBorder="1" applyAlignment="1" applyProtection="1">
      <alignment horizontal="center"/>
      <protection locked="0"/>
    </xf>
    <xf numFmtId="0" fontId="8" fillId="6" borderId="20" xfId="0" applyFont="1" applyFill="1" applyBorder="1" applyAlignment="1" applyProtection="1">
      <alignment horizontal="center"/>
      <protection locked="0"/>
    </xf>
    <xf numFmtId="4" fontId="0" fillId="6" borderId="20" xfId="0" applyNumberFormat="1" applyFill="1" applyBorder="1" applyAlignment="1" applyProtection="1">
      <alignment horizontal="center"/>
      <protection locked="0"/>
    </xf>
    <xf numFmtId="4" fontId="8" fillId="0" borderId="38" xfId="0" applyNumberFormat="1" applyFont="1" applyBorder="1" applyAlignment="1">
      <alignment horizontal="center"/>
    </xf>
    <xf numFmtId="4" fontId="8" fillId="6" borderId="36" xfId="0" applyNumberFormat="1" applyFont="1" applyFill="1" applyBorder="1" applyAlignment="1" applyProtection="1">
      <alignment horizontal="center"/>
      <protection locked="0"/>
    </xf>
    <xf numFmtId="4" fontId="8" fillId="6" borderId="37" xfId="0" applyNumberFormat="1" applyFont="1" applyFill="1" applyBorder="1" applyAlignment="1" applyProtection="1">
      <alignment horizontal="center"/>
      <protection locked="0"/>
    </xf>
    <xf numFmtId="0" fontId="8" fillId="6" borderId="36" xfId="0" applyFont="1" applyFill="1" applyBorder="1" applyAlignment="1" applyProtection="1">
      <alignment horizontal="center"/>
      <protection locked="0"/>
    </xf>
    <xf numFmtId="0" fontId="8" fillId="6" borderId="37" xfId="0" applyFont="1" applyFill="1" applyBorder="1" applyAlignment="1" applyProtection="1">
      <alignment horizontal="center"/>
      <protection locked="0"/>
    </xf>
    <xf numFmtId="4" fontId="0" fillId="6" borderId="36" xfId="0" applyNumberFormat="1" applyFill="1" applyBorder="1" applyAlignment="1" applyProtection="1">
      <alignment horizontal="center"/>
      <protection locked="0"/>
    </xf>
    <xf numFmtId="4" fontId="0" fillId="6" borderId="37" xfId="0" applyNumberFormat="1" applyFill="1" applyBorder="1" applyAlignment="1" applyProtection="1">
      <alignment horizontal="center"/>
      <protection locked="0"/>
    </xf>
    <xf numFmtId="0" fontId="0" fillId="0" borderId="38" xfId="0" applyBorder="1" applyAlignment="1">
      <alignment horizontal="center"/>
    </xf>
    <xf numFmtId="4" fontId="0" fillId="6" borderId="35" xfId="0" applyNumberForma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center" vertical="center"/>
    </xf>
    <xf numFmtId="4" fontId="0" fillId="4" borderId="0" xfId="0" applyNumberFormat="1" applyFill="1" applyAlignment="1">
      <alignment wrapText="1"/>
    </xf>
    <xf numFmtId="0" fontId="17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right" vertical="center"/>
    </xf>
    <xf numFmtId="4" fontId="1" fillId="4" borderId="0" xfId="0" applyNumberFormat="1" applyFont="1" applyFill="1" applyAlignment="1">
      <alignment wrapText="1"/>
    </xf>
    <xf numFmtId="4" fontId="1" fillId="4" borderId="0" xfId="0" applyNumberFormat="1" applyFont="1" applyFill="1"/>
    <xf numFmtId="1" fontId="8" fillId="6" borderId="37" xfId="0" applyNumberFormat="1" applyFont="1" applyFill="1" applyBorder="1" applyAlignment="1" applyProtection="1">
      <alignment horizontal="center"/>
      <protection locked="0"/>
    </xf>
    <xf numFmtId="1" fontId="8" fillId="6" borderId="20" xfId="0" applyNumberFormat="1" applyFont="1" applyFill="1" applyBorder="1" applyAlignment="1" applyProtection="1">
      <alignment horizontal="center"/>
      <protection locked="0"/>
    </xf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wrapText="1"/>
    </xf>
    <xf numFmtId="3" fontId="2" fillId="0" borderId="15" xfId="0" applyNumberFormat="1" applyFont="1" applyBorder="1" applyAlignment="1">
      <alignment horizontal="center" wrapText="1"/>
    </xf>
    <xf numFmtId="3" fontId="2" fillId="5" borderId="13" xfId="0" applyNumberFormat="1" applyFont="1" applyFill="1" applyBorder="1" applyAlignment="1">
      <alignment horizontal="center" vertical="center" wrapText="1"/>
    </xf>
    <xf numFmtId="3" fontId="2" fillId="5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/>
    </xf>
    <xf numFmtId="4" fontId="2" fillId="5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4" fontId="0" fillId="3" borderId="31" xfId="0" applyNumberFormat="1" applyFill="1" applyBorder="1" applyAlignment="1">
      <alignment horizontal="center" vertical="center"/>
    </xf>
    <xf numFmtId="4" fontId="0" fillId="3" borderId="32" xfId="0" applyNumberForma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9" xfId="0" applyNumberFormat="1" applyFont="1" applyFill="1" applyBorder="1" applyAlignment="1">
      <alignment horizontal="center" vertical="center" wrapText="1"/>
    </xf>
    <xf numFmtId="4" fontId="2" fillId="2" borderId="17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center" vertical="center" wrapText="1"/>
    </xf>
    <xf numFmtId="3" fontId="2" fillId="5" borderId="9" xfId="0" applyNumberFormat="1" applyFont="1" applyFill="1" applyBorder="1" applyAlignment="1">
      <alignment horizontal="center" vertical="center" wrapText="1"/>
    </xf>
    <xf numFmtId="164" fontId="2" fillId="5" borderId="10" xfId="0" applyNumberFormat="1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" fontId="6" fillId="9" borderId="2" xfId="0" applyNumberFormat="1" applyFont="1" applyFill="1" applyBorder="1" applyAlignment="1">
      <alignment horizontal="center" vertical="center"/>
    </xf>
    <xf numFmtId="4" fontId="6" fillId="9" borderId="3" xfId="0" applyNumberFormat="1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4" fontId="6" fillId="8" borderId="2" xfId="0" applyNumberFormat="1" applyFont="1" applyFill="1" applyBorder="1" applyAlignment="1">
      <alignment horizontal="center" vertical="center"/>
    </xf>
    <xf numFmtId="4" fontId="6" fillId="8" borderId="3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4" fontId="6" fillId="9" borderId="1" xfId="0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/>
    </xf>
    <xf numFmtId="4" fontId="2" fillId="5" borderId="2" xfId="0" applyNumberFormat="1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 xr:uid="{87C4BF48-49AD-4801-8F53-3C59055A9A5A}"/>
  </cellStyles>
  <dxfs count="0"/>
  <tableStyles count="0" defaultTableStyle="TableStyleMedium2" defaultPivotStyle="PivotStyleLight16"/>
  <colors>
    <mruColors>
      <color rgb="FFFFFF99"/>
      <color rgb="FFFFD9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599A3-A14C-45FE-A13E-4D031A2A0E5D}">
  <dimension ref="A1:Q133"/>
  <sheetViews>
    <sheetView zoomScale="81" zoomScaleNormal="81" workbookViewId="0">
      <selection activeCell="I136" sqref="I136"/>
    </sheetView>
  </sheetViews>
  <sheetFormatPr baseColWidth="10" defaultRowHeight="14.4" x14ac:dyDescent="0.3"/>
  <cols>
    <col min="2" max="2" width="23.44140625" customWidth="1"/>
    <col min="4" max="4" width="16.88671875" customWidth="1"/>
    <col min="5" max="5" width="17.77734375" customWidth="1"/>
    <col min="6" max="6" width="15.109375" customWidth="1"/>
    <col min="7" max="7" width="13.33203125" customWidth="1"/>
    <col min="8" max="8" width="15.21875" customWidth="1"/>
    <col min="9" max="9" width="15" customWidth="1"/>
    <col min="10" max="10" width="13.5546875" customWidth="1"/>
    <col min="11" max="11" width="15.5546875" customWidth="1"/>
  </cols>
  <sheetData>
    <row r="1" spans="1:14" ht="15" thickBot="1" x14ac:dyDescent="0.3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25.2" customHeight="1" thickBot="1" x14ac:dyDescent="0.35">
      <c r="A2" s="6"/>
      <c r="B2" s="124" t="s">
        <v>72</v>
      </c>
      <c r="C2" s="125"/>
      <c r="D2" s="125"/>
      <c r="E2" s="125"/>
      <c r="F2" s="125"/>
      <c r="G2" s="125"/>
      <c r="H2" s="125"/>
      <c r="I2" s="126"/>
      <c r="J2" s="6"/>
      <c r="K2" s="6"/>
      <c r="L2" s="6"/>
      <c r="M2" s="6"/>
      <c r="N2" s="6"/>
    </row>
    <row r="3" spans="1:14" ht="18.600000000000001" thickBot="1" x14ac:dyDescent="0.4">
      <c r="A3" s="6"/>
      <c r="B3" s="169" t="s">
        <v>1</v>
      </c>
      <c r="C3" s="170"/>
      <c r="D3" s="170"/>
      <c r="E3" s="170"/>
      <c r="F3" s="170"/>
      <c r="G3" s="170"/>
      <c r="H3" s="170"/>
      <c r="I3" s="171"/>
      <c r="J3" s="6"/>
      <c r="K3" s="6"/>
      <c r="L3" s="6"/>
      <c r="M3" s="6"/>
      <c r="N3" s="6"/>
    </row>
    <row r="4" spans="1:14" ht="18.600000000000001" thickBot="1" x14ac:dyDescent="0.35">
      <c r="A4" s="6"/>
      <c r="B4" s="133" t="s">
        <v>0</v>
      </c>
      <c r="C4" s="134"/>
      <c r="D4" s="134"/>
      <c r="E4" s="134"/>
      <c r="F4" s="134"/>
      <c r="G4" s="134"/>
      <c r="H4" s="134"/>
      <c r="I4" s="135"/>
      <c r="J4" s="6"/>
      <c r="K4" s="6"/>
      <c r="L4" s="6"/>
      <c r="M4" s="6"/>
      <c r="N4" s="6"/>
    </row>
    <row r="5" spans="1:14" ht="15" thickBot="1" x14ac:dyDescent="0.35">
      <c r="A5" s="6"/>
      <c r="B5" s="11" t="s">
        <v>1</v>
      </c>
      <c r="C5" s="10" t="s">
        <v>2</v>
      </c>
      <c r="D5" s="136">
        <v>2026</v>
      </c>
      <c r="E5" s="137"/>
      <c r="F5" s="136">
        <v>2027</v>
      </c>
      <c r="G5" s="137"/>
      <c r="H5" s="136">
        <v>2028</v>
      </c>
      <c r="I5" s="137"/>
      <c r="J5" s="6"/>
      <c r="K5" s="6"/>
      <c r="L5" s="6"/>
      <c r="M5" s="6"/>
      <c r="N5" s="6"/>
    </row>
    <row r="6" spans="1:14" ht="58.2" thickBot="1" x14ac:dyDescent="0.35">
      <c r="A6" s="6"/>
      <c r="B6" s="1" t="s">
        <v>3</v>
      </c>
      <c r="C6" s="2" t="s">
        <v>4</v>
      </c>
      <c r="D6" s="2" t="s">
        <v>5</v>
      </c>
      <c r="E6" s="2" t="s">
        <v>6</v>
      </c>
      <c r="F6" s="2" t="s">
        <v>5</v>
      </c>
      <c r="G6" s="2" t="s">
        <v>6</v>
      </c>
      <c r="H6" s="2" t="s">
        <v>5</v>
      </c>
      <c r="I6" s="2" t="s">
        <v>6</v>
      </c>
      <c r="J6" s="6"/>
      <c r="K6" s="6"/>
      <c r="L6" s="6"/>
      <c r="M6" s="6"/>
      <c r="N6" s="6"/>
    </row>
    <row r="7" spans="1:14" s="47" customFormat="1" ht="19.95" customHeight="1" x14ac:dyDescent="0.3">
      <c r="A7" s="113"/>
      <c r="B7" s="48" t="s">
        <v>7</v>
      </c>
      <c r="C7" s="49">
        <v>1</v>
      </c>
      <c r="D7" s="50">
        <v>21685.32</v>
      </c>
      <c r="E7" s="95"/>
      <c r="F7" s="50">
        <v>22335.88</v>
      </c>
      <c r="G7" s="95"/>
      <c r="H7" s="50">
        <v>23005.94</v>
      </c>
      <c r="I7" s="97"/>
      <c r="J7" s="113"/>
      <c r="K7" s="113"/>
      <c r="L7" s="113"/>
      <c r="M7" s="113"/>
      <c r="N7" s="113"/>
    </row>
    <row r="8" spans="1:14" s="47" customFormat="1" ht="19.95" customHeight="1" x14ac:dyDescent="0.3">
      <c r="A8" s="113"/>
      <c r="B8" s="51" t="s">
        <v>8</v>
      </c>
      <c r="C8" s="4">
        <v>3</v>
      </c>
      <c r="D8" s="5">
        <v>5114.25</v>
      </c>
      <c r="E8" s="96"/>
      <c r="F8" s="5">
        <v>5267.68</v>
      </c>
      <c r="G8" s="96"/>
      <c r="H8" s="5">
        <v>5425.71</v>
      </c>
      <c r="I8" s="98"/>
      <c r="J8" s="113"/>
      <c r="K8" s="113"/>
      <c r="L8" s="113"/>
      <c r="M8" s="113"/>
      <c r="N8" s="113"/>
    </row>
    <row r="9" spans="1:14" s="47" customFormat="1" ht="19.95" customHeight="1" thickBot="1" x14ac:dyDescent="0.35">
      <c r="A9" s="113"/>
      <c r="B9" s="52" t="s">
        <v>74</v>
      </c>
      <c r="C9" s="53">
        <v>1</v>
      </c>
      <c r="D9" s="138">
        <v>30000</v>
      </c>
      <c r="E9" s="138"/>
      <c r="F9" s="138"/>
      <c r="G9" s="138"/>
      <c r="H9" s="138"/>
      <c r="I9" s="139"/>
      <c r="J9" s="113"/>
      <c r="K9" s="113"/>
      <c r="L9" s="113"/>
      <c r="M9" s="113"/>
      <c r="N9" s="113"/>
    </row>
    <row r="10" spans="1:14" ht="39.6" customHeight="1" thickBot="1" x14ac:dyDescent="0.35">
      <c r="A10" s="6"/>
      <c r="B10" s="140" t="s">
        <v>50</v>
      </c>
      <c r="C10" s="141"/>
      <c r="D10" s="45">
        <f t="shared" ref="D10:I10" si="0">D7*$C$7+D8*$C$8</f>
        <v>37028.07</v>
      </c>
      <c r="E10" s="45">
        <f t="shared" si="0"/>
        <v>0</v>
      </c>
      <c r="F10" s="45">
        <f t="shared" si="0"/>
        <v>38138.92</v>
      </c>
      <c r="G10" s="45">
        <f t="shared" si="0"/>
        <v>0</v>
      </c>
      <c r="H10" s="45">
        <f t="shared" si="0"/>
        <v>39283.07</v>
      </c>
      <c r="I10" s="46">
        <f t="shared" si="0"/>
        <v>0</v>
      </c>
      <c r="J10" s="6"/>
      <c r="K10" s="6"/>
      <c r="L10" s="6"/>
      <c r="M10" s="114"/>
      <c r="N10" s="6"/>
    </row>
    <row r="11" spans="1:14" ht="72.599999999999994" customHeight="1" thickBot="1" x14ac:dyDescent="0.35">
      <c r="A11" s="6"/>
      <c r="B11" s="148" t="s">
        <v>76</v>
      </c>
      <c r="C11" s="149"/>
      <c r="D11" s="150">
        <f>D10+F10+H10+D9</f>
        <v>144450.06</v>
      </c>
      <c r="E11" s="150"/>
      <c r="F11" s="150"/>
      <c r="G11" s="150">
        <f>E10+G10+I10+D9</f>
        <v>30000</v>
      </c>
      <c r="H11" s="150"/>
      <c r="I11" s="151"/>
      <c r="J11" s="6"/>
      <c r="K11" s="114"/>
      <c r="L11" s="6"/>
      <c r="M11" s="114"/>
      <c r="N11" s="6"/>
    </row>
    <row r="12" spans="1:14" ht="27" customHeight="1" thickBot="1" x14ac:dyDescent="0.35">
      <c r="A12" s="6"/>
      <c r="B12" s="152" t="s">
        <v>77</v>
      </c>
      <c r="C12" s="153"/>
      <c r="D12" s="153"/>
      <c r="E12" s="153"/>
      <c r="F12" s="153"/>
      <c r="G12" s="153"/>
      <c r="H12" s="153"/>
      <c r="I12" s="154"/>
      <c r="J12" s="6"/>
      <c r="K12" s="6"/>
      <c r="L12" s="6"/>
      <c r="M12" s="114"/>
      <c r="N12" s="6"/>
    </row>
    <row r="13" spans="1:14" ht="15" thickBot="1" x14ac:dyDescent="0.35">
      <c r="A13" s="6"/>
      <c r="B13" s="11" t="s">
        <v>1</v>
      </c>
      <c r="C13" s="12" t="s">
        <v>2</v>
      </c>
      <c r="D13" s="136">
        <v>2026</v>
      </c>
      <c r="E13" s="137"/>
      <c r="F13" s="136">
        <v>2027</v>
      </c>
      <c r="G13" s="137"/>
      <c r="H13" s="136">
        <v>2028</v>
      </c>
      <c r="I13" s="137"/>
      <c r="J13" s="6"/>
      <c r="K13" s="6"/>
      <c r="L13" s="6"/>
      <c r="M13" s="114"/>
      <c r="N13" s="6"/>
    </row>
    <row r="14" spans="1:14" ht="58.2" thickBot="1" x14ac:dyDescent="0.35">
      <c r="A14" s="6"/>
      <c r="B14" s="1" t="s">
        <v>9</v>
      </c>
      <c r="C14" s="2" t="s">
        <v>2</v>
      </c>
      <c r="D14" s="2" t="s">
        <v>10</v>
      </c>
      <c r="E14" s="2" t="s">
        <v>11</v>
      </c>
      <c r="F14" s="2" t="s">
        <v>10</v>
      </c>
      <c r="G14" s="2" t="s">
        <v>11</v>
      </c>
      <c r="H14" s="2" t="s">
        <v>10</v>
      </c>
      <c r="I14" s="2" t="s">
        <v>11</v>
      </c>
      <c r="J14" s="6"/>
      <c r="K14" s="6"/>
      <c r="L14" s="6"/>
      <c r="M14" s="117"/>
      <c r="N14" s="6"/>
    </row>
    <row r="15" spans="1:14" x14ac:dyDescent="0.3">
      <c r="A15" s="6"/>
      <c r="B15" s="92" t="s">
        <v>7</v>
      </c>
      <c r="C15" s="8">
        <v>1</v>
      </c>
      <c r="D15" s="3">
        <v>6504.75</v>
      </c>
      <c r="E15" s="99"/>
      <c r="F15" s="3">
        <v>6699.88</v>
      </c>
      <c r="G15" s="99"/>
      <c r="H15" s="3">
        <v>6900.89</v>
      </c>
      <c r="I15" s="100"/>
      <c r="J15" s="6"/>
      <c r="K15" s="6"/>
      <c r="L15" s="6"/>
      <c r="M15" s="6"/>
      <c r="N15" s="6"/>
    </row>
    <row r="16" spans="1:14" ht="15" thickBot="1" x14ac:dyDescent="0.35">
      <c r="A16" s="6"/>
      <c r="B16" s="93" t="s">
        <v>8</v>
      </c>
      <c r="C16" s="9">
        <v>3</v>
      </c>
      <c r="D16" s="5">
        <v>2165.15</v>
      </c>
      <c r="E16" s="96"/>
      <c r="F16" s="5">
        <v>2230.11</v>
      </c>
      <c r="G16" s="96"/>
      <c r="H16" s="5">
        <v>2297.0100000000002</v>
      </c>
      <c r="I16" s="98"/>
      <c r="J16" s="6"/>
      <c r="K16" s="6"/>
      <c r="L16" s="6"/>
      <c r="M16" s="6"/>
      <c r="N16" s="6"/>
    </row>
    <row r="17" spans="1:17" ht="47.4" customHeight="1" thickBot="1" x14ac:dyDescent="0.4">
      <c r="A17" s="6"/>
      <c r="B17" s="127" t="s">
        <v>12</v>
      </c>
      <c r="C17" s="128"/>
      <c r="D17" s="13">
        <f t="shared" ref="D17:I17" si="1">D15*$C$15+D16*$C$16</f>
        <v>13000.2</v>
      </c>
      <c r="E17" s="13">
        <f t="shared" si="1"/>
        <v>0</v>
      </c>
      <c r="F17" s="13">
        <f t="shared" si="1"/>
        <v>13390.21</v>
      </c>
      <c r="G17" s="13">
        <f t="shared" si="1"/>
        <v>0</v>
      </c>
      <c r="H17" s="13">
        <f t="shared" si="1"/>
        <v>13791.920000000002</v>
      </c>
      <c r="I17" s="14">
        <f t="shared" si="1"/>
        <v>0</v>
      </c>
      <c r="J17" s="6"/>
      <c r="K17" s="6"/>
      <c r="L17" s="6"/>
      <c r="M17" s="114"/>
      <c r="N17" s="6"/>
    </row>
    <row r="18" spans="1:17" ht="46.2" customHeight="1" thickBot="1" x14ac:dyDescent="0.35">
      <c r="A18" s="6"/>
      <c r="B18" s="129" t="s">
        <v>13</v>
      </c>
      <c r="C18" s="130"/>
      <c r="D18" s="130"/>
      <c r="E18" s="130"/>
      <c r="F18" s="131">
        <f>D17+F17+H17</f>
        <v>40182.33</v>
      </c>
      <c r="G18" s="131"/>
      <c r="H18" s="131">
        <f>E17+G17+I17</f>
        <v>0</v>
      </c>
      <c r="I18" s="132"/>
      <c r="J18" s="6"/>
      <c r="K18" s="6"/>
      <c r="L18" s="6"/>
      <c r="M18" s="118"/>
      <c r="N18" s="6"/>
    </row>
    <row r="19" spans="1:17" x14ac:dyDescent="0.3">
      <c r="A19" s="6"/>
      <c r="B19" s="6"/>
      <c r="C19" s="6"/>
      <c r="D19" s="7"/>
      <c r="E19" s="7"/>
      <c r="F19" s="7"/>
      <c r="G19" s="7"/>
      <c r="H19" s="7"/>
      <c r="I19" s="6"/>
      <c r="J19" s="6"/>
      <c r="K19" s="6"/>
      <c r="L19" s="6"/>
      <c r="M19" s="6"/>
      <c r="N19" s="6"/>
    </row>
    <row r="20" spans="1:17" ht="15" thickBot="1" x14ac:dyDescent="0.35">
      <c r="A20" s="6"/>
      <c r="B20" s="6"/>
      <c r="C20" s="6"/>
      <c r="D20" s="7"/>
      <c r="E20" s="7"/>
      <c r="F20" s="7"/>
      <c r="G20" s="7"/>
      <c r="H20" s="7"/>
      <c r="I20" s="6"/>
      <c r="J20" s="6"/>
      <c r="K20" s="6"/>
      <c r="L20" s="6"/>
      <c r="M20" s="6"/>
      <c r="N20" s="6"/>
    </row>
    <row r="21" spans="1:17" ht="43.8" customHeight="1" thickBot="1" x14ac:dyDescent="0.35">
      <c r="A21" s="6"/>
      <c r="B21" s="142" t="s">
        <v>14</v>
      </c>
      <c r="C21" s="143"/>
      <c r="D21" s="143"/>
      <c r="E21" s="144"/>
      <c r="F21" s="145">
        <f>D11+F18</f>
        <v>184632.39</v>
      </c>
      <c r="G21" s="146"/>
      <c r="H21" s="145">
        <f>G11+H18</f>
        <v>30000</v>
      </c>
      <c r="I21" s="147"/>
      <c r="J21" s="6"/>
      <c r="K21" s="6"/>
      <c r="L21" s="6"/>
      <c r="M21" s="6"/>
      <c r="N21" s="6"/>
    </row>
    <row r="22" spans="1:17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7" ht="15" thickBo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14"/>
      <c r="N23" s="114"/>
    </row>
    <row r="24" spans="1:17" ht="18.600000000000001" thickBot="1" x14ac:dyDescent="0.4">
      <c r="A24" s="6"/>
      <c r="B24" s="169" t="s">
        <v>51</v>
      </c>
      <c r="C24" s="170"/>
      <c r="D24" s="170"/>
      <c r="E24" s="170"/>
      <c r="F24" s="170"/>
      <c r="G24" s="170"/>
      <c r="H24" s="170"/>
      <c r="I24" s="170"/>
      <c r="J24" s="170"/>
      <c r="K24" s="171"/>
      <c r="L24" s="6"/>
      <c r="M24" s="6"/>
      <c r="N24" s="6"/>
    </row>
    <row r="25" spans="1:17" ht="18.600000000000001" thickBot="1" x14ac:dyDescent="0.35">
      <c r="A25" s="6"/>
      <c r="B25" s="157" t="s">
        <v>15</v>
      </c>
      <c r="C25" s="158"/>
      <c r="D25" s="158"/>
      <c r="E25" s="158"/>
      <c r="F25" s="158"/>
      <c r="G25" s="158"/>
      <c r="H25" s="158"/>
      <c r="I25" s="158"/>
      <c r="J25" s="158"/>
      <c r="K25" s="159"/>
      <c r="L25" s="6"/>
      <c r="M25" s="6"/>
      <c r="N25" s="6"/>
    </row>
    <row r="26" spans="1:17" ht="18.600000000000001" thickBot="1" x14ac:dyDescent="0.35">
      <c r="A26" s="6"/>
      <c r="B26" s="43" t="s">
        <v>16</v>
      </c>
      <c r="C26" s="160">
        <v>2026</v>
      </c>
      <c r="D26" s="160"/>
      <c r="E26" s="161"/>
      <c r="F26" s="162">
        <v>2027</v>
      </c>
      <c r="G26" s="160"/>
      <c r="H26" s="161"/>
      <c r="I26" s="162">
        <v>2028</v>
      </c>
      <c r="J26" s="160"/>
      <c r="K26" s="161"/>
      <c r="L26" s="6"/>
      <c r="M26" s="7"/>
      <c r="N26" s="114"/>
      <c r="Q26" s="94"/>
    </row>
    <row r="27" spans="1:17" ht="72.599999999999994" thickBot="1" x14ac:dyDescent="0.35">
      <c r="A27" s="6"/>
      <c r="B27" s="44" t="s">
        <v>17</v>
      </c>
      <c r="C27" s="16" t="s">
        <v>2</v>
      </c>
      <c r="D27" s="17" t="s">
        <v>10</v>
      </c>
      <c r="E27" s="17" t="s">
        <v>11</v>
      </c>
      <c r="F27" s="16" t="s">
        <v>2</v>
      </c>
      <c r="G27" s="17" t="s">
        <v>10</v>
      </c>
      <c r="H27" s="17" t="s">
        <v>11</v>
      </c>
      <c r="I27" s="16" t="s">
        <v>2</v>
      </c>
      <c r="J27" s="17" t="s">
        <v>10</v>
      </c>
      <c r="K27" s="17" t="s">
        <v>11</v>
      </c>
      <c r="L27" s="6"/>
      <c r="M27" s="6"/>
      <c r="N27" s="6"/>
    </row>
    <row r="28" spans="1:17" x14ac:dyDescent="0.3">
      <c r="A28" s="6"/>
      <c r="B28" s="18"/>
      <c r="C28" s="19"/>
      <c r="D28" s="18"/>
      <c r="E28" s="18"/>
      <c r="F28" s="19"/>
      <c r="G28" s="18"/>
      <c r="H28" s="20"/>
      <c r="I28" s="19"/>
      <c r="J28" s="20"/>
      <c r="K28" s="21"/>
      <c r="L28" s="6"/>
      <c r="M28" s="6"/>
      <c r="N28" s="6"/>
    </row>
    <row r="29" spans="1:17" x14ac:dyDescent="0.3">
      <c r="A29" s="6"/>
      <c r="B29" s="22" t="s">
        <v>18</v>
      </c>
      <c r="C29" s="23">
        <v>4</v>
      </c>
      <c r="D29" s="24">
        <v>93.18</v>
      </c>
      <c r="E29" s="119"/>
      <c r="F29" s="23">
        <v>0</v>
      </c>
      <c r="G29" s="25">
        <v>95.98</v>
      </c>
      <c r="H29" s="105"/>
      <c r="I29" s="23">
        <v>0</v>
      </c>
      <c r="J29" s="26">
        <v>98.86</v>
      </c>
      <c r="K29" s="107"/>
      <c r="L29" s="6"/>
      <c r="M29" s="6"/>
      <c r="N29" s="6"/>
    </row>
    <row r="30" spans="1:17" x14ac:dyDescent="0.3">
      <c r="A30" s="6"/>
      <c r="B30" s="22" t="s">
        <v>19</v>
      </c>
      <c r="C30" s="23">
        <v>0</v>
      </c>
      <c r="D30" s="24">
        <v>31.06</v>
      </c>
      <c r="E30" s="119"/>
      <c r="F30" s="23">
        <v>4</v>
      </c>
      <c r="G30" s="25">
        <v>31.99</v>
      </c>
      <c r="H30" s="106"/>
      <c r="I30" s="23">
        <v>0</v>
      </c>
      <c r="J30" s="26">
        <v>32.950000000000003</v>
      </c>
      <c r="K30" s="107"/>
      <c r="L30" s="6"/>
      <c r="M30" s="6"/>
      <c r="N30" s="6"/>
    </row>
    <row r="31" spans="1:17" x14ac:dyDescent="0.3">
      <c r="A31" s="6"/>
      <c r="B31" s="22" t="s">
        <v>20</v>
      </c>
      <c r="C31" s="23">
        <v>0</v>
      </c>
      <c r="D31" s="24">
        <v>31.06</v>
      </c>
      <c r="E31" s="119"/>
      <c r="F31" s="23">
        <v>6</v>
      </c>
      <c r="G31" s="25">
        <v>31.99</v>
      </c>
      <c r="H31" s="106"/>
      <c r="I31" s="23">
        <v>0</v>
      </c>
      <c r="J31" s="26">
        <v>32.950000000000003</v>
      </c>
      <c r="K31" s="108"/>
      <c r="L31" s="6"/>
      <c r="M31" s="6"/>
      <c r="N31" s="6"/>
    </row>
    <row r="32" spans="1:17" x14ac:dyDescent="0.3">
      <c r="A32" s="6"/>
      <c r="B32" s="27" t="s">
        <v>21</v>
      </c>
      <c r="C32" s="23">
        <v>1</v>
      </c>
      <c r="D32" s="24">
        <v>382.8</v>
      </c>
      <c r="E32" s="120"/>
      <c r="F32" s="23">
        <v>0</v>
      </c>
      <c r="G32" s="25">
        <v>394.28</v>
      </c>
      <c r="H32" s="101"/>
      <c r="I32" s="23">
        <v>0</v>
      </c>
      <c r="J32" s="26">
        <v>406.11</v>
      </c>
      <c r="K32" s="108"/>
      <c r="L32" s="6"/>
      <c r="M32" s="6"/>
      <c r="N32" s="6"/>
    </row>
    <row r="33" spans="1:14" x14ac:dyDescent="0.3">
      <c r="A33" s="6"/>
      <c r="B33" s="27" t="s">
        <v>22</v>
      </c>
      <c r="C33" s="23">
        <v>34</v>
      </c>
      <c r="D33" s="24">
        <v>42.24</v>
      </c>
      <c r="E33" s="119"/>
      <c r="F33" s="23">
        <v>91</v>
      </c>
      <c r="G33" s="25">
        <v>43.51</v>
      </c>
      <c r="H33" s="106"/>
      <c r="I33" s="23">
        <v>0</v>
      </c>
      <c r="J33" s="26">
        <v>44.82</v>
      </c>
      <c r="K33" s="102"/>
      <c r="L33" s="6"/>
      <c r="M33" s="6"/>
      <c r="N33" s="6"/>
    </row>
    <row r="34" spans="1:14" x14ac:dyDescent="0.3">
      <c r="A34" s="6"/>
      <c r="B34" s="27" t="s">
        <v>23</v>
      </c>
      <c r="C34" s="23">
        <v>4</v>
      </c>
      <c r="D34" s="24">
        <v>26.9</v>
      </c>
      <c r="E34" s="119"/>
      <c r="F34" s="23">
        <v>101</v>
      </c>
      <c r="G34" s="25">
        <v>27.71</v>
      </c>
      <c r="H34" s="101"/>
      <c r="I34" s="23">
        <v>0</v>
      </c>
      <c r="J34" s="26">
        <v>28.54</v>
      </c>
      <c r="K34" s="108"/>
      <c r="L34" s="6"/>
      <c r="M34" s="6"/>
      <c r="N34" s="6"/>
    </row>
    <row r="35" spans="1:14" x14ac:dyDescent="0.3">
      <c r="A35" s="6"/>
      <c r="B35" s="22" t="s">
        <v>24</v>
      </c>
      <c r="C35" s="23">
        <v>1</v>
      </c>
      <c r="D35" s="24">
        <v>50.04</v>
      </c>
      <c r="E35" s="120"/>
      <c r="F35" s="23">
        <v>0</v>
      </c>
      <c r="G35" s="25">
        <v>51.54</v>
      </c>
      <c r="H35" s="105"/>
      <c r="I35" s="23">
        <v>2</v>
      </c>
      <c r="J35" s="26">
        <v>53.09</v>
      </c>
      <c r="K35" s="102"/>
      <c r="L35" s="6"/>
      <c r="M35" s="6"/>
      <c r="N35" s="6"/>
    </row>
    <row r="36" spans="1:14" x14ac:dyDescent="0.3">
      <c r="A36" s="6"/>
      <c r="B36" s="22" t="s">
        <v>25</v>
      </c>
      <c r="C36" s="23">
        <v>0</v>
      </c>
      <c r="D36" s="24">
        <v>50.04</v>
      </c>
      <c r="E36" s="119"/>
      <c r="F36" s="23">
        <v>0</v>
      </c>
      <c r="G36" s="25">
        <v>51.54</v>
      </c>
      <c r="H36" s="105"/>
      <c r="I36" s="23">
        <v>382</v>
      </c>
      <c r="J36" s="26">
        <v>53.09</v>
      </c>
      <c r="K36" s="108"/>
      <c r="L36" s="6"/>
      <c r="M36" s="6"/>
      <c r="N36" s="6"/>
    </row>
    <row r="37" spans="1:14" x14ac:dyDescent="0.3">
      <c r="A37" s="6"/>
      <c r="B37" s="27" t="s">
        <v>26</v>
      </c>
      <c r="C37" s="23">
        <v>0</v>
      </c>
      <c r="D37" s="24">
        <v>57</v>
      </c>
      <c r="E37" s="120"/>
      <c r="F37" s="23">
        <v>20</v>
      </c>
      <c r="G37" s="25">
        <v>58.71</v>
      </c>
      <c r="H37" s="105"/>
      <c r="I37" s="23">
        <v>0</v>
      </c>
      <c r="J37" s="26">
        <v>60.47</v>
      </c>
      <c r="K37" s="102"/>
      <c r="L37" s="6"/>
      <c r="M37" s="6"/>
      <c r="N37" s="6"/>
    </row>
    <row r="38" spans="1:14" x14ac:dyDescent="0.3">
      <c r="A38" s="6"/>
      <c r="B38" s="27" t="s">
        <v>27</v>
      </c>
      <c r="C38" s="23">
        <v>4</v>
      </c>
      <c r="D38" s="24">
        <v>16.25</v>
      </c>
      <c r="E38" s="119"/>
      <c r="F38" s="23">
        <v>376</v>
      </c>
      <c r="G38" s="25">
        <v>16.739999999999998</v>
      </c>
      <c r="H38" s="106"/>
      <c r="I38" s="23">
        <v>0</v>
      </c>
      <c r="J38" s="26">
        <v>17.239999999999998</v>
      </c>
      <c r="K38" s="107"/>
      <c r="L38" s="6"/>
      <c r="M38" s="6"/>
      <c r="N38" s="6"/>
    </row>
    <row r="39" spans="1:14" x14ac:dyDescent="0.3">
      <c r="A39" s="6"/>
      <c r="B39" s="27" t="s">
        <v>28</v>
      </c>
      <c r="C39" s="23">
        <v>0</v>
      </c>
      <c r="D39" s="24">
        <v>23.72</v>
      </c>
      <c r="E39" s="120"/>
      <c r="F39" s="23">
        <v>69</v>
      </c>
      <c r="G39" s="25">
        <v>24.43</v>
      </c>
      <c r="H39" s="101"/>
      <c r="I39" s="23">
        <v>3</v>
      </c>
      <c r="J39" s="26">
        <v>25.16</v>
      </c>
      <c r="K39" s="108"/>
      <c r="L39" s="6"/>
      <c r="M39" s="6"/>
      <c r="N39" s="6"/>
    </row>
    <row r="40" spans="1:14" ht="15" thickBot="1" x14ac:dyDescent="0.35">
      <c r="A40" s="6"/>
      <c r="B40" s="28"/>
      <c r="C40" s="29"/>
      <c r="D40" s="30"/>
      <c r="E40" s="104"/>
      <c r="F40" s="29"/>
      <c r="G40" s="30"/>
      <c r="H40" s="104"/>
      <c r="I40" s="29"/>
      <c r="J40" s="30"/>
      <c r="K40" s="28"/>
      <c r="L40" s="6"/>
      <c r="M40" s="6"/>
      <c r="N40" s="6"/>
    </row>
    <row r="41" spans="1:14" ht="78.599999999999994" thickBot="1" x14ac:dyDescent="0.35">
      <c r="A41" s="6"/>
      <c r="B41" s="54" t="s">
        <v>29</v>
      </c>
      <c r="C41" s="55">
        <f>SUM(C29:C39)</f>
        <v>48</v>
      </c>
      <c r="D41" s="56">
        <f>SUMPRODUCT($C$29:$C$39,D29:D39)</f>
        <v>2414.3200000000002</v>
      </c>
      <c r="E41" s="56">
        <f>SUMPRODUCT($C$29:$C$39,E29:E39)</f>
        <v>0</v>
      </c>
      <c r="F41" s="55">
        <f>SUM(F29:F39)</f>
        <v>667</v>
      </c>
      <c r="G41" s="56">
        <f>SUMPRODUCT($F$29:$F$39,G29:G39)</f>
        <v>16232.13</v>
      </c>
      <c r="H41" s="56">
        <f>SUMPRODUCT($F$29:$F$39,H29:H39)</f>
        <v>0</v>
      </c>
      <c r="I41" s="55">
        <f>SUM(I29:I39)</f>
        <v>387</v>
      </c>
      <c r="J41" s="56">
        <f>SUMPRODUCT($I$29:$I$39,J29:J39)</f>
        <v>20462.04</v>
      </c>
      <c r="K41" s="56">
        <f>SUMPRODUCT($I$29:$I$39,K29:K39)</f>
        <v>0</v>
      </c>
      <c r="L41" s="6"/>
      <c r="M41" s="6"/>
      <c r="N41" s="6"/>
    </row>
    <row r="42" spans="1:14" ht="18.600000000000001" thickBot="1" x14ac:dyDescent="0.35">
      <c r="A42" s="6"/>
      <c r="B42" s="43" t="s">
        <v>16</v>
      </c>
      <c r="C42" s="162">
        <v>2026</v>
      </c>
      <c r="D42" s="160"/>
      <c r="E42" s="161"/>
      <c r="F42" s="162">
        <v>2027</v>
      </c>
      <c r="G42" s="160"/>
      <c r="H42" s="161"/>
      <c r="I42" s="162">
        <v>2028</v>
      </c>
      <c r="J42" s="160"/>
      <c r="K42" s="161"/>
      <c r="L42" s="6"/>
      <c r="M42" s="6"/>
      <c r="N42" s="6"/>
    </row>
    <row r="43" spans="1:14" ht="58.2" thickBot="1" x14ac:dyDescent="0.35">
      <c r="A43" s="6"/>
      <c r="B43" s="44" t="s">
        <v>30</v>
      </c>
      <c r="C43" s="15" t="s">
        <v>2</v>
      </c>
      <c r="D43" s="17" t="s">
        <v>5</v>
      </c>
      <c r="E43" s="17" t="s">
        <v>6</v>
      </c>
      <c r="F43" s="16" t="s">
        <v>2</v>
      </c>
      <c r="G43" s="17" t="s">
        <v>5</v>
      </c>
      <c r="H43" s="17" t="s">
        <v>6</v>
      </c>
      <c r="I43" s="16" t="s">
        <v>2</v>
      </c>
      <c r="J43" s="17" t="s">
        <v>5</v>
      </c>
      <c r="K43" s="17" t="s">
        <v>6</v>
      </c>
      <c r="L43" s="6"/>
      <c r="M43" s="6"/>
      <c r="N43" s="6"/>
    </row>
    <row r="44" spans="1:14" x14ac:dyDescent="0.3">
      <c r="A44" s="6"/>
      <c r="B44" s="37"/>
      <c r="C44" s="18"/>
      <c r="D44" s="18"/>
      <c r="E44" s="18"/>
      <c r="F44" s="18"/>
      <c r="G44" s="18"/>
      <c r="H44" s="20"/>
      <c r="I44" s="18"/>
      <c r="J44" s="31"/>
      <c r="K44" s="20"/>
      <c r="L44" s="6"/>
      <c r="M44" s="6"/>
      <c r="N44" s="6"/>
    </row>
    <row r="45" spans="1:14" x14ac:dyDescent="0.3">
      <c r="A45" s="6"/>
      <c r="B45" s="26" t="s">
        <v>31</v>
      </c>
      <c r="C45" s="32">
        <v>0</v>
      </c>
      <c r="D45" s="25">
        <v>60.32</v>
      </c>
      <c r="E45" s="105"/>
      <c r="F45" s="32">
        <v>0</v>
      </c>
      <c r="G45" s="25">
        <v>62.13</v>
      </c>
      <c r="H45" s="106"/>
      <c r="I45" s="32">
        <v>2</v>
      </c>
      <c r="J45" s="33">
        <v>64</v>
      </c>
      <c r="K45" s="105"/>
      <c r="L45" s="6"/>
      <c r="M45" s="6"/>
      <c r="N45" s="6"/>
    </row>
    <row r="46" spans="1:14" x14ac:dyDescent="0.3">
      <c r="A46" s="6"/>
      <c r="B46" s="26" t="s">
        <v>32</v>
      </c>
      <c r="C46" s="32">
        <v>0</v>
      </c>
      <c r="D46" s="25">
        <v>60.32</v>
      </c>
      <c r="E46" s="105"/>
      <c r="F46" s="32">
        <v>0</v>
      </c>
      <c r="G46" s="25">
        <v>62.13</v>
      </c>
      <c r="H46" s="106"/>
      <c r="I46" s="32">
        <v>0</v>
      </c>
      <c r="J46" s="33">
        <v>64</v>
      </c>
      <c r="K46" s="105"/>
      <c r="L46" s="6"/>
      <c r="M46" s="6"/>
      <c r="N46" s="6"/>
    </row>
    <row r="47" spans="1:14" x14ac:dyDescent="0.3">
      <c r="A47" s="6"/>
      <c r="B47" s="35" t="s">
        <v>33</v>
      </c>
      <c r="C47" s="32">
        <v>0</v>
      </c>
      <c r="D47" s="25">
        <v>60.32</v>
      </c>
      <c r="E47" s="105"/>
      <c r="F47" s="32">
        <v>0</v>
      </c>
      <c r="G47" s="25">
        <v>62.13</v>
      </c>
      <c r="H47" s="101"/>
      <c r="I47" s="32">
        <v>0</v>
      </c>
      <c r="J47" s="33">
        <v>64</v>
      </c>
      <c r="K47" s="106"/>
      <c r="L47" s="6"/>
      <c r="M47" s="6"/>
      <c r="N47" s="6"/>
    </row>
    <row r="48" spans="1:14" x14ac:dyDescent="0.3">
      <c r="A48" s="6"/>
      <c r="B48" s="26" t="s">
        <v>34</v>
      </c>
      <c r="C48" s="26">
        <v>0</v>
      </c>
      <c r="D48" s="34">
        <v>60.32</v>
      </c>
      <c r="E48" s="105"/>
      <c r="F48" s="32">
        <v>0</v>
      </c>
      <c r="G48" s="34">
        <v>62.13</v>
      </c>
      <c r="H48" s="105"/>
      <c r="I48" s="35">
        <v>0</v>
      </c>
      <c r="J48" s="34">
        <v>64</v>
      </c>
      <c r="K48" s="101"/>
      <c r="L48" s="6"/>
      <c r="M48" s="6"/>
      <c r="N48" s="6"/>
    </row>
    <row r="49" spans="1:14" x14ac:dyDescent="0.3">
      <c r="A49" s="6"/>
      <c r="B49" s="26" t="s">
        <v>35</v>
      </c>
      <c r="C49" s="26">
        <v>0</v>
      </c>
      <c r="D49" s="25">
        <v>60.32</v>
      </c>
      <c r="E49" s="106"/>
      <c r="F49" s="32">
        <v>0</v>
      </c>
      <c r="G49" s="25">
        <v>62.13</v>
      </c>
      <c r="H49" s="105"/>
      <c r="I49" s="32">
        <v>0</v>
      </c>
      <c r="J49" s="33">
        <v>64</v>
      </c>
      <c r="K49" s="105"/>
      <c r="L49" s="6"/>
      <c r="M49" s="6"/>
      <c r="N49" s="6"/>
    </row>
    <row r="50" spans="1:14" x14ac:dyDescent="0.3">
      <c r="A50" s="6"/>
      <c r="B50" s="26" t="s">
        <v>36</v>
      </c>
      <c r="C50" s="26">
        <v>1</v>
      </c>
      <c r="D50" s="25">
        <v>233.81</v>
      </c>
      <c r="E50" s="101"/>
      <c r="F50" s="32">
        <v>0</v>
      </c>
      <c r="G50" s="25">
        <v>240.82</v>
      </c>
      <c r="H50" s="105"/>
      <c r="I50" s="32">
        <v>6</v>
      </c>
      <c r="J50" s="33">
        <v>248.04</v>
      </c>
      <c r="K50" s="105"/>
      <c r="L50" s="6"/>
      <c r="M50" s="6"/>
      <c r="N50" s="6"/>
    </row>
    <row r="51" spans="1:14" x14ac:dyDescent="0.3">
      <c r="A51" s="6"/>
      <c r="B51" s="26" t="s">
        <v>37</v>
      </c>
      <c r="C51" s="26">
        <v>0</v>
      </c>
      <c r="D51" s="25">
        <v>233.81</v>
      </c>
      <c r="E51" s="105"/>
      <c r="F51" s="32">
        <v>0</v>
      </c>
      <c r="G51" s="25">
        <v>240.82</v>
      </c>
      <c r="H51" s="105"/>
      <c r="I51" s="32">
        <v>9</v>
      </c>
      <c r="J51" s="33">
        <v>248.04</v>
      </c>
      <c r="K51" s="106"/>
      <c r="L51" s="6"/>
      <c r="M51" s="6"/>
      <c r="N51" s="6"/>
    </row>
    <row r="52" spans="1:14" x14ac:dyDescent="0.3">
      <c r="A52" s="6"/>
      <c r="B52" s="26" t="s">
        <v>38</v>
      </c>
      <c r="C52" s="26">
        <v>0</v>
      </c>
      <c r="D52" s="25">
        <v>233.81</v>
      </c>
      <c r="E52" s="105"/>
      <c r="F52" s="32">
        <v>0</v>
      </c>
      <c r="G52" s="25">
        <v>240.82</v>
      </c>
      <c r="H52" s="105"/>
      <c r="I52" s="32">
        <v>4</v>
      </c>
      <c r="J52" s="33">
        <v>248.04</v>
      </c>
      <c r="K52" s="106"/>
      <c r="L52" s="6"/>
      <c r="M52" s="6"/>
      <c r="N52" s="6"/>
    </row>
    <row r="53" spans="1:14" x14ac:dyDescent="0.3">
      <c r="A53" s="6"/>
      <c r="B53" s="26" t="s">
        <v>39</v>
      </c>
      <c r="C53" s="26">
        <v>0</v>
      </c>
      <c r="D53" s="25">
        <v>312.31</v>
      </c>
      <c r="E53" s="106"/>
      <c r="F53" s="32">
        <v>0</v>
      </c>
      <c r="G53" s="25">
        <v>321.68</v>
      </c>
      <c r="H53" s="105"/>
      <c r="I53" s="32">
        <v>5</v>
      </c>
      <c r="J53" s="33">
        <v>331.33</v>
      </c>
      <c r="K53" s="101"/>
      <c r="L53" s="6"/>
      <c r="M53" s="6"/>
      <c r="N53" s="6"/>
    </row>
    <row r="54" spans="1:14" x14ac:dyDescent="0.3">
      <c r="A54" s="6"/>
      <c r="B54" s="26" t="s">
        <v>40</v>
      </c>
      <c r="C54" s="26">
        <v>0</v>
      </c>
      <c r="D54" s="25">
        <v>312.31</v>
      </c>
      <c r="E54" s="101"/>
      <c r="F54" s="32">
        <v>0</v>
      </c>
      <c r="G54" s="25">
        <v>321.68</v>
      </c>
      <c r="H54" s="119"/>
      <c r="I54" s="32">
        <v>3</v>
      </c>
      <c r="J54" s="33">
        <v>331.33</v>
      </c>
      <c r="K54" s="105"/>
      <c r="L54" s="6"/>
      <c r="M54" s="6"/>
      <c r="N54" s="6"/>
    </row>
    <row r="55" spans="1:14" x14ac:dyDescent="0.3">
      <c r="A55" s="6"/>
      <c r="B55" s="26" t="s">
        <v>41</v>
      </c>
      <c r="C55" s="26">
        <v>0</v>
      </c>
      <c r="D55" s="25">
        <v>312.31</v>
      </c>
      <c r="E55" s="105"/>
      <c r="F55" s="32">
        <v>0</v>
      </c>
      <c r="G55" s="25">
        <v>321.68</v>
      </c>
      <c r="H55" s="119"/>
      <c r="I55" s="32">
        <v>2</v>
      </c>
      <c r="J55" s="33">
        <v>331.33</v>
      </c>
      <c r="K55" s="106"/>
      <c r="L55" s="6"/>
      <c r="M55" s="6"/>
      <c r="N55" s="6"/>
    </row>
    <row r="56" spans="1:14" x14ac:dyDescent="0.3">
      <c r="A56" s="6"/>
      <c r="B56" s="26" t="s">
        <v>42</v>
      </c>
      <c r="C56" s="26">
        <v>0</v>
      </c>
      <c r="D56" s="25">
        <v>312.31</v>
      </c>
      <c r="E56" s="105"/>
      <c r="F56" s="32">
        <v>0</v>
      </c>
      <c r="G56" s="25">
        <v>321.68</v>
      </c>
      <c r="H56" s="119"/>
      <c r="I56" s="39">
        <v>60</v>
      </c>
      <c r="J56" s="33">
        <v>331.33</v>
      </c>
      <c r="K56" s="101"/>
      <c r="L56" s="6"/>
      <c r="M56" s="6"/>
      <c r="N56" s="6"/>
    </row>
    <row r="57" spans="1:14" x14ac:dyDescent="0.3">
      <c r="A57" s="6"/>
      <c r="B57" s="26" t="s">
        <v>43</v>
      </c>
      <c r="C57" s="26">
        <v>1</v>
      </c>
      <c r="D57" s="25">
        <v>348.11</v>
      </c>
      <c r="E57" s="105"/>
      <c r="F57" s="32">
        <v>0</v>
      </c>
      <c r="G57" s="25">
        <v>358.55</v>
      </c>
      <c r="H57" s="119"/>
      <c r="I57" s="32">
        <v>1</v>
      </c>
      <c r="J57" s="33">
        <v>369.31</v>
      </c>
      <c r="K57" s="105"/>
      <c r="L57" s="6"/>
      <c r="M57" s="6"/>
      <c r="N57" s="6"/>
    </row>
    <row r="58" spans="1:14" ht="15" thickBot="1" x14ac:dyDescent="0.35">
      <c r="A58" s="6"/>
      <c r="B58" s="28"/>
      <c r="C58" s="28"/>
      <c r="D58" s="30"/>
      <c r="E58" s="104"/>
      <c r="F58" s="30"/>
      <c r="G58" s="30"/>
      <c r="H58" s="104"/>
      <c r="I58" s="30"/>
      <c r="J58" s="36"/>
      <c r="K58" s="104"/>
      <c r="L58" s="6"/>
      <c r="M58" s="6"/>
      <c r="N58" s="6"/>
    </row>
    <row r="59" spans="1:14" ht="78.599999999999994" thickBot="1" x14ac:dyDescent="0.35">
      <c r="A59" s="6"/>
      <c r="B59" s="54" t="s">
        <v>44</v>
      </c>
      <c r="C59" s="57">
        <f>SUM(C45:C57)</f>
        <v>2</v>
      </c>
      <c r="D59" s="58">
        <f>SUMPRODUCT($C$45:$C$57,D45:D57)</f>
        <v>581.92000000000007</v>
      </c>
      <c r="E59" s="56">
        <f>SUMPRODUCT($C$45:$C$57,E45:E57)</f>
        <v>0</v>
      </c>
      <c r="F59" s="55">
        <f>SUM(F45:F57)</f>
        <v>0</v>
      </c>
      <c r="G59" s="58">
        <f>SUMPRODUCT($F$45:$F$57,G45:G57)</f>
        <v>0</v>
      </c>
      <c r="H59" s="58">
        <f>SUMPRODUCT($F$45:$F$57,H45:H57)</f>
        <v>0</v>
      </c>
      <c r="I59" s="57">
        <f>SUM(I45:I57)</f>
        <v>92</v>
      </c>
      <c r="J59" s="58">
        <f>SUMPRODUCT($I$45:$I$57,J45:J57)</f>
        <v>28403.170000000002</v>
      </c>
      <c r="K59" s="56">
        <f>SUMPRODUCT($I$45:$I$57,K45:K57)</f>
        <v>0</v>
      </c>
      <c r="L59" s="6"/>
      <c r="M59" s="6"/>
      <c r="N59" s="6"/>
    </row>
    <row r="60" spans="1:14" ht="18.600000000000001" thickBot="1" x14ac:dyDescent="0.35">
      <c r="A60" s="6"/>
      <c r="B60" s="43" t="s">
        <v>16</v>
      </c>
      <c r="C60" s="162">
        <v>2026</v>
      </c>
      <c r="D60" s="160"/>
      <c r="E60" s="161"/>
      <c r="F60" s="162">
        <v>2027</v>
      </c>
      <c r="G60" s="160"/>
      <c r="H60" s="161"/>
      <c r="I60" s="162">
        <v>2028</v>
      </c>
      <c r="J60" s="160"/>
      <c r="K60" s="161"/>
      <c r="L60" s="6"/>
      <c r="M60" s="6"/>
      <c r="N60" s="6"/>
    </row>
    <row r="61" spans="1:14" ht="58.2" thickBot="1" x14ac:dyDescent="0.35">
      <c r="A61" s="6"/>
      <c r="B61" s="44" t="s">
        <v>45</v>
      </c>
      <c r="C61" s="15" t="s">
        <v>2</v>
      </c>
      <c r="D61" s="17" t="s">
        <v>5</v>
      </c>
      <c r="E61" s="17" t="s">
        <v>6</v>
      </c>
      <c r="F61" s="16" t="s">
        <v>2</v>
      </c>
      <c r="G61" s="17" t="s">
        <v>5</v>
      </c>
      <c r="H61" s="17" t="s">
        <v>6</v>
      </c>
      <c r="I61" s="16" t="s">
        <v>2</v>
      </c>
      <c r="J61" s="17" t="s">
        <v>5</v>
      </c>
      <c r="K61" s="17" t="s">
        <v>6</v>
      </c>
      <c r="L61" s="6"/>
      <c r="M61" s="6"/>
      <c r="N61" s="6"/>
    </row>
    <row r="62" spans="1:14" x14ac:dyDescent="0.3">
      <c r="A62" s="6"/>
      <c r="B62" s="37"/>
      <c r="C62" s="38"/>
      <c r="D62" s="18"/>
      <c r="E62" s="18"/>
      <c r="F62" s="18"/>
      <c r="G62" s="18"/>
      <c r="H62" s="20"/>
      <c r="I62" s="38"/>
      <c r="J62" s="20"/>
      <c r="K62" s="21"/>
      <c r="L62" s="6"/>
      <c r="M62" s="6"/>
      <c r="N62" s="6"/>
    </row>
    <row r="63" spans="1:14" x14ac:dyDescent="0.3">
      <c r="A63" s="6"/>
      <c r="B63" s="26" t="s">
        <v>46</v>
      </c>
      <c r="C63" s="39">
        <v>0</v>
      </c>
      <c r="D63" s="25">
        <v>21</v>
      </c>
      <c r="E63" s="105"/>
      <c r="F63" s="39">
        <v>0</v>
      </c>
      <c r="G63" s="59">
        <v>21.5</v>
      </c>
      <c r="H63" s="105"/>
      <c r="I63" s="39">
        <v>102</v>
      </c>
      <c r="J63" s="25">
        <v>22</v>
      </c>
      <c r="K63" s="105"/>
      <c r="L63" s="6"/>
      <c r="M63" s="6"/>
      <c r="N63" s="6"/>
    </row>
    <row r="64" spans="1:14" x14ac:dyDescent="0.3">
      <c r="A64" s="6"/>
      <c r="B64" s="26" t="s">
        <v>47</v>
      </c>
      <c r="C64" s="40">
        <v>0</v>
      </c>
      <c r="D64" s="25">
        <v>24</v>
      </c>
      <c r="E64" s="106"/>
      <c r="F64" s="40">
        <v>0</v>
      </c>
      <c r="G64" s="59">
        <v>24.7</v>
      </c>
      <c r="H64" s="105"/>
      <c r="I64" s="40">
        <v>86</v>
      </c>
      <c r="J64" s="25">
        <v>25.5</v>
      </c>
      <c r="K64" s="106"/>
      <c r="L64" s="6"/>
      <c r="M64" s="6"/>
      <c r="N64" s="6"/>
    </row>
    <row r="65" spans="1:14" x14ac:dyDescent="0.3">
      <c r="A65" s="6"/>
      <c r="B65" s="26" t="s">
        <v>48</v>
      </c>
      <c r="C65" s="40">
        <v>0</v>
      </c>
      <c r="D65" s="25">
        <v>28</v>
      </c>
      <c r="E65" s="106"/>
      <c r="F65" s="40">
        <v>0</v>
      </c>
      <c r="G65" s="59">
        <v>29</v>
      </c>
      <c r="H65" s="105"/>
      <c r="I65" s="40">
        <v>37</v>
      </c>
      <c r="J65" s="25">
        <v>30</v>
      </c>
      <c r="K65" s="106"/>
      <c r="L65" s="6"/>
      <c r="M65" s="6"/>
      <c r="N65" s="6"/>
    </row>
    <row r="66" spans="1:14" ht="15" thickBot="1" x14ac:dyDescent="0.35">
      <c r="A66" s="6"/>
      <c r="B66" s="28"/>
      <c r="C66" s="41"/>
      <c r="D66" s="30"/>
      <c r="E66" s="30"/>
      <c r="F66" s="30"/>
      <c r="G66" s="30"/>
      <c r="H66" s="104"/>
      <c r="I66" s="36"/>
      <c r="J66" s="30"/>
      <c r="K66" s="42"/>
      <c r="L66" s="6"/>
      <c r="M66" s="6"/>
      <c r="N66" s="6"/>
    </row>
    <row r="67" spans="1:14" ht="78.599999999999994" thickBot="1" x14ac:dyDescent="0.35">
      <c r="A67" s="6"/>
      <c r="B67" s="54" t="s">
        <v>49</v>
      </c>
      <c r="C67" s="57">
        <f>SUM(C63:C65)</f>
        <v>0</v>
      </c>
      <c r="D67" s="58">
        <f>SUMPRODUCT($C$63:$C$65,D63:D65)</f>
        <v>0</v>
      </c>
      <c r="E67" s="58">
        <f>SUMPRODUCT($C$63:$C$65,E63:E65)</f>
        <v>0</v>
      </c>
      <c r="F67" s="57">
        <f>SUM(F63:F65)</f>
        <v>0</v>
      </c>
      <c r="G67" s="58">
        <f>SUMPRODUCT($F$63:$F$65,G63:G65)</f>
        <v>0</v>
      </c>
      <c r="H67" s="58">
        <f>SUMPRODUCT($F$63:$F$65,H63:H65)</f>
        <v>0</v>
      </c>
      <c r="I67" s="55">
        <f>SUM(I63:I65)</f>
        <v>225</v>
      </c>
      <c r="J67" s="58">
        <f>SUMPRODUCT($I$63:$I$65,J63:J65)</f>
        <v>5547</v>
      </c>
      <c r="K67" s="58">
        <f>SUMPRODUCT($I$63:$I$65,K63:K65)</f>
        <v>0</v>
      </c>
      <c r="L67" s="6"/>
      <c r="M67" s="6"/>
      <c r="N67" s="6"/>
    </row>
    <row r="68" spans="1:14" ht="18.600000000000001" thickBot="1" x14ac:dyDescent="0.35">
      <c r="A68" s="6"/>
      <c r="B68" s="172" t="s">
        <v>52</v>
      </c>
      <c r="C68" s="173"/>
      <c r="D68" s="173"/>
      <c r="E68" s="174"/>
      <c r="F68" s="175">
        <f>D41+D59+D67</f>
        <v>2996.2400000000002</v>
      </c>
      <c r="G68" s="155"/>
      <c r="H68" s="156"/>
      <c r="I68" s="155">
        <f>E41+E59+E67</f>
        <v>0</v>
      </c>
      <c r="J68" s="155"/>
      <c r="K68" s="156"/>
      <c r="L68" s="6"/>
      <c r="M68" s="6"/>
      <c r="N68" s="6"/>
    </row>
    <row r="69" spans="1:14" ht="18.600000000000001" thickBot="1" x14ac:dyDescent="0.35">
      <c r="A69" s="6"/>
      <c r="B69" s="172" t="s">
        <v>53</v>
      </c>
      <c r="C69" s="173"/>
      <c r="D69" s="173"/>
      <c r="E69" s="174"/>
      <c r="F69" s="175">
        <f>G41+G59+G67</f>
        <v>16232.13</v>
      </c>
      <c r="G69" s="155"/>
      <c r="H69" s="156"/>
      <c r="I69" s="175">
        <f>H41+H59+H67</f>
        <v>0</v>
      </c>
      <c r="J69" s="155"/>
      <c r="K69" s="156"/>
      <c r="L69" s="6"/>
      <c r="M69" s="6"/>
      <c r="N69" s="6"/>
    </row>
    <row r="70" spans="1:14" ht="18.600000000000001" thickBot="1" x14ac:dyDescent="0.35">
      <c r="A70" s="6"/>
      <c r="B70" s="172" t="s">
        <v>54</v>
      </c>
      <c r="C70" s="173"/>
      <c r="D70" s="173"/>
      <c r="E70" s="174"/>
      <c r="F70" s="175">
        <f>J41+J59+J67</f>
        <v>54412.210000000006</v>
      </c>
      <c r="G70" s="155"/>
      <c r="H70" s="156"/>
      <c r="I70" s="175">
        <f>K41+K59+K67</f>
        <v>0</v>
      </c>
      <c r="J70" s="155"/>
      <c r="K70" s="156"/>
      <c r="L70" s="6"/>
      <c r="M70" s="6"/>
      <c r="N70" s="6"/>
    </row>
    <row r="71" spans="1:14" ht="47.4" customHeight="1" thickBot="1" x14ac:dyDescent="0.35">
      <c r="A71" s="6"/>
      <c r="B71" s="163" t="s">
        <v>55</v>
      </c>
      <c r="C71" s="164"/>
      <c r="D71" s="164"/>
      <c r="E71" s="165"/>
      <c r="F71" s="166">
        <f>D41+G41+J41+D59+G59+J59+D67+G67+J67</f>
        <v>73640.58</v>
      </c>
      <c r="G71" s="167"/>
      <c r="H71" s="168"/>
      <c r="I71" s="166">
        <f>E59+H59+K59+E67+H67+K67+E41+H41+K41</f>
        <v>0</v>
      </c>
      <c r="J71" s="167"/>
      <c r="K71" s="168"/>
      <c r="L71" s="6"/>
      <c r="M71" s="6"/>
      <c r="N71" s="6"/>
    </row>
    <row r="72" spans="1:14" ht="18" x14ac:dyDescent="0.3">
      <c r="A72" s="6"/>
      <c r="B72" s="60"/>
      <c r="C72" s="60"/>
      <c r="D72" s="60"/>
      <c r="E72" s="60"/>
      <c r="F72" s="61"/>
      <c r="G72" s="61"/>
      <c r="H72" s="61"/>
      <c r="I72" s="61"/>
      <c r="J72" s="61"/>
      <c r="K72" s="61"/>
      <c r="L72" s="6"/>
      <c r="M72" s="6"/>
      <c r="N72" s="6"/>
    </row>
    <row r="73" spans="1:14" ht="18.600000000000001" thickBot="1" x14ac:dyDescent="0.35">
      <c r="A73" s="6"/>
      <c r="B73" s="188" t="s">
        <v>73</v>
      </c>
      <c r="C73" s="188"/>
      <c r="D73" s="188"/>
      <c r="E73" s="188"/>
      <c r="F73" s="188"/>
      <c r="G73" s="188"/>
      <c r="H73" s="188"/>
      <c r="I73" s="188"/>
      <c r="J73" s="188"/>
      <c r="K73" s="188"/>
      <c r="L73" s="6"/>
      <c r="M73" s="6"/>
      <c r="N73" s="6"/>
    </row>
    <row r="74" spans="1:14" ht="18.600000000000001" thickBot="1" x14ac:dyDescent="0.35">
      <c r="A74" s="6"/>
      <c r="B74" s="43" t="s">
        <v>16</v>
      </c>
      <c r="C74" s="179">
        <v>2026</v>
      </c>
      <c r="D74" s="180"/>
      <c r="E74" s="181"/>
      <c r="F74" s="179">
        <v>2027</v>
      </c>
      <c r="G74" s="180"/>
      <c r="H74" s="181"/>
      <c r="I74" s="179">
        <v>2028</v>
      </c>
      <c r="J74" s="180"/>
      <c r="K74" s="181"/>
      <c r="L74" s="6"/>
      <c r="M74" s="6"/>
      <c r="N74" s="6"/>
    </row>
    <row r="75" spans="1:14" ht="58.2" thickBot="1" x14ac:dyDescent="0.35">
      <c r="A75" s="6"/>
      <c r="B75" s="44" t="s">
        <v>56</v>
      </c>
      <c r="C75" s="62" t="s">
        <v>2</v>
      </c>
      <c r="D75" s="2" t="s">
        <v>5</v>
      </c>
      <c r="E75" s="2" t="s">
        <v>6</v>
      </c>
      <c r="F75" s="62" t="s">
        <v>2</v>
      </c>
      <c r="G75" s="2" t="s">
        <v>5</v>
      </c>
      <c r="H75" s="2" t="s">
        <v>6</v>
      </c>
      <c r="I75" s="62" t="s">
        <v>2</v>
      </c>
      <c r="J75" s="2" t="s">
        <v>5</v>
      </c>
      <c r="K75" s="2" t="s">
        <v>6</v>
      </c>
      <c r="L75" s="6"/>
      <c r="M75" s="6"/>
      <c r="N75" s="6"/>
    </row>
    <row r="76" spans="1:14" x14ac:dyDescent="0.3">
      <c r="A76" s="6"/>
      <c r="B76" s="63"/>
      <c r="C76" s="64"/>
      <c r="D76" s="65"/>
      <c r="E76" s="65"/>
      <c r="F76" s="64"/>
      <c r="G76" s="65"/>
      <c r="H76" s="66"/>
      <c r="I76" s="64"/>
      <c r="J76" s="66"/>
      <c r="K76" s="67"/>
      <c r="L76" s="6"/>
      <c r="M76" s="6"/>
      <c r="N76" s="6"/>
    </row>
    <row r="77" spans="1:14" x14ac:dyDescent="0.3">
      <c r="A77" s="6"/>
      <c r="B77" s="68" t="s">
        <v>57</v>
      </c>
      <c r="C77" s="69">
        <v>0</v>
      </c>
      <c r="D77" s="70">
        <v>50.68</v>
      </c>
      <c r="E77" s="119"/>
      <c r="F77" s="69">
        <v>0</v>
      </c>
      <c r="G77" s="70">
        <v>52.2</v>
      </c>
      <c r="H77" s="119"/>
      <c r="I77" s="69">
        <v>82</v>
      </c>
      <c r="J77" s="70">
        <v>53.76</v>
      </c>
      <c r="K77" s="119"/>
      <c r="L77" s="6"/>
      <c r="M77" s="6"/>
      <c r="N77" s="6"/>
    </row>
    <row r="78" spans="1:14" x14ac:dyDescent="0.3">
      <c r="A78" s="6"/>
      <c r="B78" s="68" t="s">
        <v>18</v>
      </c>
      <c r="C78" s="69">
        <v>0</v>
      </c>
      <c r="D78" s="70">
        <v>25.34</v>
      </c>
      <c r="E78" s="103"/>
      <c r="F78" s="69">
        <v>0</v>
      </c>
      <c r="G78" s="70">
        <v>26.1</v>
      </c>
      <c r="H78" s="119"/>
      <c r="I78" s="69">
        <v>0</v>
      </c>
      <c r="J78" s="70">
        <v>26.88</v>
      </c>
      <c r="K78" s="119"/>
      <c r="L78" s="6"/>
      <c r="M78" s="6"/>
      <c r="N78" s="6"/>
    </row>
    <row r="79" spans="1:14" x14ac:dyDescent="0.3">
      <c r="A79" s="6"/>
      <c r="B79" s="68" t="s">
        <v>19</v>
      </c>
      <c r="C79" s="69">
        <v>0</v>
      </c>
      <c r="D79" s="70">
        <v>12.74</v>
      </c>
      <c r="E79" s="110"/>
      <c r="F79" s="69">
        <v>0</v>
      </c>
      <c r="G79" s="70">
        <v>13.12</v>
      </c>
      <c r="H79" s="119"/>
      <c r="I79" s="69">
        <v>0</v>
      </c>
      <c r="J79" s="70">
        <v>13.51</v>
      </c>
      <c r="K79" s="119"/>
      <c r="L79" s="6"/>
      <c r="M79" s="6"/>
      <c r="N79" s="6"/>
    </row>
    <row r="80" spans="1:14" x14ac:dyDescent="0.3">
      <c r="A80" s="6"/>
      <c r="B80" s="68" t="s">
        <v>58</v>
      </c>
      <c r="C80" s="69">
        <v>0</v>
      </c>
      <c r="D80" s="70">
        <v>12.74</v>
      </c>
      <c r="E80" s="103"/>
      <c r="F80" s="69">
        <v>0</v>
      </c>
      <c r="G80" s="70">
        <v>13.12</v>
      </c>
      <c r="H80" s="119"/>
      <c r="I80" s="69">
        <v>5</v>
      </c>
      <c r="J80" s="70">
        <v>13.51</v>
      </c>
      <c r="K80" s="119"/>
      <c r="L80" s="6"/>
      <c r="M80" s="6"/>
      <c r="N80" s="6"/>
    </row>
    <row r="81" spans="1:14" x14ac:dyDescent="0.3">
      <c r="A81" s="6"/>
      <c r="B81" s="68" t="s">
        <v>20</v>
      </c>
      <c r="C81" s="69">
        <v>0</v>
      </c>
      <c r="D81" s="70">
        <v>12.74</v>
      </c>
      <c r="E81" s="109"/>
      <c r="F81" s="69">
        <v>0</v>
      </c>
      <c r="G81" s="70">
        <v>13.12</v>
      </c>
      <c r="H81" s="119"/>
      <c r="I81" s="69">
        <v>0</v>
      </c>
      <c r="J81" s="70">
        <v>13.51</v>
      </c>
      <c r="K81" s="119"/>
      <c r="L81" s="6"/>
      <c r="M81" s="6"/>
      <c r="N81" s="6"/>
    </row>
    <row r="82" spans="1:14" x14ac:dyDescent="0.3">
      <c r="A82" s="6"/>
      <c r="B82" s="71" t="s">
        <v>21</v>
      </c>
      <c r="C82" s="69">
        <v>0</v>
      </c>
      <c r="D82" s="70">
        <v>468.11</v>
      </c>
      <c r="E82" s="110"/>
      <c r="F82" s="69">
        <v>0</v>
      </c>
      <c r="G82" s="70">
        <v>482.15</v>
      </c>
      <c r="H82" s="119"/>
      <c r="I82" s="69">
        <v>0</v>
      </c>
      <c r="J82" s="70">
        <v>496.61</v>
      </c>
      <c r="K82" s="119"/>
      <c r="L82" s="6"/>
      <c r="M82" s="6"/>
      <c r="N82" s="6"/>
    </row>
    <row r="83" spans="1:14" x14ac:dyDescent="0.3">
      <c r="A83" s="6"/>
      <c r="B83" s="71" t="s">
        <v>22</v>
      </c>
      <c r="C83" s="69">
        <v>0</v>
      </c>
      <c r="D83" s="70">
        <v>19.75</v>
      </c>
      <c r="E83" s="103"/>
      <c r="F83" s="69">
        <v>0</v>
      </c>
      <c r="G83" s="70">
        <v>20.34</v>
      </c>
      <c r="H83" s="119"/>
      <c r="I83" s="69">
        <v>0</v>
      </c>
      <c r="J83" s="70">
        <v>20.95</v>
      </c>
      <c r="K83" s="119"/>
      <c r="L83" s="6"/>
      <c r="M83" s="6"/>
      <c r="N83" s="6"/>
    </row>
    <row r="84" spans="1:14" x14ac:dyDescent="0.3">
      <c r="A84" s="6"/>
      <c r="B84" s="71" t="s">
        <v>23</v>
      </c>
      <c r="C84" s="69">
        <v>0</v>
      </c>
      <c r="D84" s="70">
        <v>12.74</v>
      </c>
      <c r="E84" s="109"/>
      <c r="F84" s="69">
        <v>1</v>
      </c>
      <c r="G84" s="70">
        <v>13.12</v>
      </c>
      <c r="H84" s="119"/>
      <c r="I84" s="69">
        <v>0</v>
      </c>
      <c r="J84" s="70">
        <v>13.51</v>
      </c>
      <c r="K84" s="119"/>
      <c r="L84" s="6"/>
      <c r="M84" s="6"/>
      <c r="N84" s="6"/>
    </row>
    <row r="85" spans="1:14" x14ac:dyDescent="0.3">
      <c r="A85" s="6"/>
      <c r="B85" s="71" t="s">
        <v>59</v>
      </c>
      <c r="C85" s="69">
        <v>0</v>
      </c>
      <c r="D85" s="70">
        <v>12.74</v>
      </c>
      <c r="E85" s="110"/>
      <c r="F85" s="69">
        <v>3</v>
      </c>
      <c r="G85" s="70">
        <v>13.12</v>
      </c>
      <c r="H85" s="119"/>
      <c r="I85" s="69">
        <v>0</v>
      </c>
      <c r="J85" s="70">
        <v>13.51</v>
      </c>
      <c r="K85" s="119"/>
      <c r="L85" s="6"/>
      <c r="M85" s="6"/>
      <c r="N85" s="6"/>
    </row>
    <row r="86" spans="1:14" x14ac:dyDescent="0.3">
      <c r="A86" s="6"/>
      <c r="B86" s="68" t="s">
        <v>24</v>
      </c>
      <c r="C86" s="69">
        <v>0</v>
      </c>
      <c r="D86" s="70">
        <v>12.74</v>
      </c>
      <c r="E86" s="103"/>
      <c r="F86" s="69">
        <v>0</v>
      </c>
      <c r="G86" s="70">
        <v>13.12</v>
      </c>
      <c r="H86" s="119"/>
      <c r="I86" s="69">
        <v>0</v>
      </c>
      <c r="J86" s="70">
        <v>13.51</v>
      </c>
      <c r="K86" s="119"/>
      <c r="L86" s="6"/>
      <c r="M86" s="6"/>
      <c r="N86" s="6"/>
    </row>
    <row r="87" spans="1:14" x14ac:dyDescent="0.3">
      <c r="A87" s="6"/>
      <c r="B87" s="68" t="s">
        <v>60</v>
      </c>
      <c r="C87" s="69">
        <v>0</v>
      </c>
      <c r="D87" s="70">
        <v>12.74</v>
      </c>
      <c r="E87" s="110"/>
      <c r="F87" s="69">
        <v>14</v>
      </c>
      <c r="G87" s="70">
        <v>13.12</v>
      </c>
      <c r="H87" s="119"/>
      <c r="I87" s="69">
        <v>0</v>
      </c>
      <c r="J87" s="70">
        <v>13.51</v>
      </c>
      <c r="K87" s="119"/>
      <c r="L87" s="6"/>
      <c r="M87" s="6"/>
      <c r="N87" s="6"/>
    </row>
    <row r="88" spans="1:14" x14ac:dyDescent="0.3">
      <c r="A88" s="6"/>
      <c r="B88" s="71" t="s">
        <v>26</v>
      </c>
      <c r="C88" s="69">
        <v>0</v>
      </c>
      <c r="D88" s="70">
        <v>25.34</v>
      </c>
      <c r="E88" s="112"/>
      <c r="F88" s="69">
        <v>0</v>
      </c>
      <c r="G88" s="70">
        <v>26.1</v>
      </c>
      <c r="H88" s="119"/>
      <c r="I88" s="69">
        <v>0</v>
      </c>
      <c r="J88" s="70">
        <v>26.88</v>
      </c>
      <c r="K88" s="119"/>
      <c r="L88" s="6"/>
      <c r="M88" s="6"/>
      <c r="N88" s="6"/>
    </row>
    <row r="89" spans="1:14" x14ac:dyDescent="0.3">
      <c r="A89" s="6"/>
      <c r="B89" s="71" t="s">
        <v>27</v>
      </c>
      <c r="C89" s="69">
        <v>2</v>
      </c>
      <c r="D89" s="70">
        <v>12.74</v>
      </c>
      <c r="E89" s="112"/>
      <c r="F89" s="69">
        <v>271</v>
      </c>
      <c r="G89" s="70">
        <v>13.12</v>
      </c>
      <c r="H89" s="119"/>
      <c r="I89" s="69">
        <v>7</v>
      </c>
      <c r="J89" s="70">
        <v>13.51</v>
      </c>
      <c r="K89" s="119"/>
      <c r="L89" s="6"/>
      <c r="M89" s="6"/>
      <c r="N89" s="6"/>
    </row>
    <row r="90" spans="1:14" x14ac:dyDescent="0.3">
      <c r="A90" s="6"/>
      <c r="B90" s="71" t="s">
        <v>61</v>
      </c>
      <c r="C90" s="69">
        <v>1</v>
      </c>
      <c r="D90" s="70">
        <v>12.74</v>
      </c>
      <c r="E90" s="112"/>
      <c r="F90" s="69">
        <v>0</v>
      </c>
      <c r="G90" s="70">
        <v>13.12</v>
      </c>
      <c r="H90" s="119"/>
      <c r="I90" s="69">
        <v>0</v>
      </c>
      <c r="J90" s="70">
        <v>13.51</v>
      </c>
      <c r="K90" s="119"/>
      <c r="L90" s="6"/>
      <c r="M90" s="6"/>
      <c r="N90" s="6"/>
    </row>
    <row r="91" spans="1:14" x14ac:dyDescent="0.3">
      <c r="A91" s="6"/>
      <c r="B91" s="71" t="s">
        <v>28</v>
      </c>
      <c r="C91" s="69">
        <v>0</v>
      </c>
      <c r="D91" s="70">
        <v>12.74</v>
      </c>
      <c r="E91" s="103"/>
      <c r="F91" s="69">
        <v>1</v>
      </c>
      <c r="G91" s="70">
        <v>13.12</v>
      </c>
      <c r="H91" s="119"/>
      <c r="I91" s="69">
        <v>0</v>
      </c>
      <c r="J91" s="70">
        <v>13.51</v>
      </c>
      <c r="K91" s="119"/>
      <c r="L91" s="6"/>
      <c r="M91" s="6"/>
      <c r="N91" s="6"/>
    </row>
    <row r="92" spans="1:14" x14ac:dyDescent="0.3">
      <c r="A92" s="6"/>
      <c r="B92" s="71" t="s">
        <v>62</v>
      </c>
      <c r="C92" s="69">
        <v>16</v>
      </c>
      <c r="D92" s="70">
        <v>12.74</v>
      </c>
      <c r="E92" s="110"/>
      <c r="F92" s="69">
        <v>0</v>
      </c>
      <c r="G92" s="70">
        <v>13.12</v>
      </c>
      <c r="H92" s="119"/>
      <c r="I92" s="69">
        <v>2</v>
      </c>
      <c r="J92" s="70">
        <v>13.51</v>
      </c>
      <c r="K92" s="119"/>
      <c r="L92" s="6"/>
      <c r="M92" s="6"/>
      <c r="N92" s="6"/>
    </row>
    <row r="93" spans="1:14" ht="15" thickBot="1" x14ac:dyDescent="0.35">
      <c r="A93" s="6"/>
      <c r="B93" s="83"/>
      <c r="C93" s="72"/>
      <c r="D93" s="72"/>
      <c r="E93" s="111"/>
      <c r="F93" s="72"/>
      <c r="G93" s="72"/>
      <c r="H93" s="72"/>
      <c r="I93" s="73"/>
      <c r="J93" s="73"/>
      <c r="K93" s="73"/>
      <c r="L93" s="6"/>
      <c r="M93" s="6"/>
      <c r="N93" s="6"/>
    </row>
    <row r="94" spans="1:14" ht="94.2" thickBot="1" x14ac:dyDescent="0.35">
      <c r="A94" s="6"/>
      <c r="B94" s="84" t="s">
        <v>63</v>
      </c>
      <c r="C94" s="85">
        <f>SUM(C77:C92)</f>
        <v>19</v>
      </c>
      <c r="D94" s="86">
        <f>SUMPRODUCT($C$77:$C$92,D77:D92)</f>
        <v>242.06</v>
      </c>
      <c r="E94" s="86">
        <f>SUMPRODUCT($C$77:$C$92,E77:E92)</f>
        <v>0</v>
      </c>
      <c r="F94" s="85">
        <f>SUM(F77:F92)</f>
        <v>290</v>
      </c>
      <c r="G94" s="86">
        <f>SUMPRODUCT($F$77:$F$92,G77:G92)</f>
        <v>3804.7999999999997</v>
      </c>
      <c r="H94" s="86">
        <f>SUMPRODUCT($F$77:$F$92,H77:H92)</f>
        <v>0</v>
      </c>
      <c r="I94" s="87">
        <f>SUM(I77:I92)</f>
        <v>96</v>
      </c>
      <c r="J94" s="88">
        <f>SUMPRODUCT($I$77:$I$92,J77:J92)</f>
        <v>4597.46</v>
      </c>
      <c r="K94" s="88">
        <f>SUMPRODUCT($I$77:$I$92,K77:K92)</f>
        <v>0</v>
      </c>
      <c r="L94" s="6"/>
      <c r="M94" s="6"/>
      <c r="N94" s="6"/>
    </row>
    <row r="95" spans="1:14" ht="18.600000000000001" thickBot="1" x14ac:dyDescent="0.35">
      <c r="A95" s="6"/>
      <c r="B95" s="89" t="s">
        <v>16</v>
      </c>
      <c r="C95" s="179">
        <v>2026</v>
      </c>
      <c r="D95" s="180"/>
      <c r="E95" s="181"/>
      <c r="F95" s="179">
        <v>2027</v>
      </c>
      <c r="G95" s="180"/>
      <c r="H95" s="181"/>
      <c r="I95" s="179">
        <v>2028</v>
      </c>
      <c r="J95" s="180"/>
      <c r="K95" s="181"/>
      <c r="L95" s="6"/>
      <c r="M95" s="6"/>
      <c r="N95" s="6"/>
    </row>
    <row r="96" spans="1:14" ht="58.2" thickBot="1" x14ac:dyDescent="0.35">
      <c r="A96" s="6"/>
      <c r="B96" s="44" t="s">
        <v>64</v>
      </c>
      <c r="C96" s="62" t="s">
        <v>2</v>
      </c>
      <c r="D96" s="2" t="s">
        <v>10</v>
      </c>
      <c r="E96" s="2" t="s">
        <v>11</v>
      </c>
      <c r="F96" s="62" t="s">
        <v>2</v>
      </c>
      <c r="G96" s="2" t="s">
        <v>10</v>
      </c>
      <c r="H96" s="2" t="s">
        <v>11</v>
      </c>
      <c r="I96" s="62" t="s">
        <v>2</v>
      </c>
      <c r="J96" s="2" t="s">
        <v>10</v>
      </c>
      <c r="K96" s="2" t="s">
        <v>11</v>
      </c>
      <c r="L96" s="6"/>
      <c r="M96" s="6"/>
      <c r="N96" s="6"/>
    </row>
    <row r="97" spans="1:14" ht="18" x14ac:dyDescent="0.3">
      <c r="A97" s="6"/>
      <c r="B97" s="74"/>
      <c r="C97" s="75"/>
      <c r="D97" s="75"/>
      <c r="E97" s="75"/>
      <c r="F97" s="75"/>
      <c r="G97" s="75"/>
      <c r="H97" s="75"/>
      <c r="I97" s="75"/>
      <c r="J97" s="75"/>
      <c r="K97" s="75"/>
      <c r="L97" s="6"/>
      <c r="M97" s="6"/>
      <c r="N97" s="6"/>
    </row>
    <row r="98" spans="1:14" ht="15.6" x14ac:dyDescent="0.3">
      <c r="A98" s="6"/>
      <c r="B98" s="76" t="s">
        <v>31</v>
      </c>
      <c r="C98" s="69">
        <v>0</v>
      </c>
      <c r="D98" s="77">
        <v>55</v>
      </c>
      <c r="E98" s="119"/>
      <c r="F98" s="69">
        <v>0</v>
      </c>
      <c r="G98" s="77">
        <v>56.65</v>
      </c>
      <c r="H98" s="119"/>
      <c r="I98" s="69">
        <v>0</v>
      </c>
      <c r="J98" s="77">
        <v>58.35</v>
      </c>
      <c r="K98" s="119"/>
      <c r="L98" s="6"/>
      <c r="M98" s="6"/>
      <c r="N98" s="6"/>
    </row>
    <row r="99" spans="1:14" ht="15.6" x14ac:dyDescent="0.3">
      <c r="A99" s="6"/>
      <c r="B99" s="76" t="s">
        <v>32</v>
      </c>
      <c r="C99" s="69">
        <v>0</v>
      </c>
      <c r="D99" s="77">
        <v>55</v>
      </c>
      <c r="E99" s="119"/>
      <c r="F99" s="69">
        <v>0</v>
      </c>
      <c r="G99" s="77">
        <v>56.65</v>
      </c>
      <c r="H99" s="119"/>
      <c r="I99" s="69">
        <v>0</v>
      </c>
      <c r="J99" s="77">
        <v>58.35</v>
      </c>
      <c r="K99" s="119"/>
      <c r="L99" s="6"/>
      <c r="M99" s="6"/>
      <c r="N99" s="6"/>
    </row>
    <row r="100" spans="1:14" ht="15.6" x14ac:dyDescent="0.3">
      <c r="A100" s="6"/>
      <c r="B100" s="76" t="s">
        <v>33</v>
      </c>
      <c r="C100" s="69">
        <v>0</v>
      </c>
      <c r="D100" s="77">
        <v>55</v>
      </c>
      <c r="E100" s="119"/>
      <c r="F100" s="69">
        <v>0</v>
      </c>
      <c r="G100" s="77">
        <v>56.65</v>
      </c>
      <c r="H100" s="119"/>
      <c r="I100" s="69">
        <v>0</v>
      </c>
      <c r="J100" s="77">
        <v>58.35</v>
      </c>
      <c r="K100" s="119"/>
      <c r="L100" s="6"/>
      <c r="M100" s="6"/>
      <c r="N100" s="6"/>
    </row>
    <row r="101" spans="1:14" ht="15.6" x14ac:dyDescent="0.3">
      <c r="A101" s="6"/>
      <c r="B101" s="76" t="s">
        <v>34</v>
      </c>
      <c r="C101" s="69">
        <v>0</v>
      </c>
      <c r="D101" s="77">
        <v>55</v>
      </c>
      <c r="E101" s="119"/>
      <c r="F101" s="69">
        <v>0</v>
      </c>
      <c r="G101" s="77">
        <v>56.65</v>
      </c>
      <c r="H101" s="119"/>
      <c r="I101" s="69">
        <v>0</v>
      </c>
      <c r="J101" s="77">
        <v>58.35</v>
      </c>
      <c r="K101" s="119"/>
      <c r="L101" s="6"/>
      <c r="M101" s="6"/>
      <c r="N101" s="6"/>
    </row>
    <row r="102" spans="1:14" ht="15.6" x14ac:dyDescent="0.3">
      <c r="A102" s="6"/>
      <c r="B102" s="76" t="s">
        <v>35</v>
      </c>
      <c r="C102" s="69">
        <v>0</v>
      </c>
      <c r="D102" s="77">
        <v>212.28</v>
      </c>
      <c r="E102" s="119"/>
      <c r="F102" s="69">
        <v>0</v>
      </c>
      <c r="G102" s="77">
        <v>218.64</v>
      </c>
      <c r="H102" s="119"/>
      <c r="I102" s="69">
        <v>0</v>
      </c>
      <c r="J102" s="77">
        <v>225.2</v>
      </c>
      <c r="K102" s="119"/>
      <c r="L102" s="6"/>
      <c r="M102" s="6"/>
      <c r="N102" s="6"/>
    </row>
    <row r="103" spans="1:14" ht="15.6" x14ac:dyDescent="0.3">
      <c r="A103" s="6"/>
      <c r="B103" s="78" t="s">
        <v>36</v>
      </c>
      <c r="C103" s="69">
        <v>0</v>
      </c>
      <c r="D103" s="77">
        <v>212.28</v>
      </c>
      <c r="E103" s="119"/>
      <c r="F103" s="69">
        <v>0</v>
      </c>
      <c r="G103" s="77">
        <v>218.64</v>
      </c>
      <c r="H103" s="119"/>
      <c r="I103" s="69">
        <v>0</v>
      </c>
      <c r="J103" s="77">
        <v>225.2</v>
      </c>
      <c r="K103" s="119"/>
      <c r="L103" s="6"/>
      <c r="M103" s="6"/>
      <c r="N103" s="6"/>
    </row>
    <row r="104" spans="1:14" ht="15.6" x14ac:dyDescent="0.3">
      <c r="A104" s="6"/>
      <c r="B104" s="78" t="s">
        <v>37</v>
      </c>
      <c r="C104" s="69">
        <v>0</v>
      </c>
      <c r="D104" s="77">
        <v>212.28</v>
      </c>
      <c r="E104" s="119"/>
      <c r="F104" s="69">
        <v>0</v>
      </c>
      <c r="G104" s="77">
        <v>218.64</v>
      </c>
      <c r="H104" s="119"/>
      <c r="I104" s="69">
        <v>0</v>
      </c>
      <c r="J104" s="77">
        <v>225.2</v>
      </c>
      <c r="K104" s="119"/>
      <c r="L104" s="6"/>
      <c r="M104" s="6"/>
      <c r="N104" s="6"/>
    </row>
    <row r="105" spans="1:14" ht="15.6" x14ac:dyDescent="0.3">
      <c r="A105" s="6"/>
      <c r="B105" s="78" t="s">
        <v>38</v>
      </c>
      <c r="C105" s="69">
        <v>0</v>
      </c>
      <c r="D105" s="77">
        <v>212.28</v>
      </c>
      <c r="E105" s="119"/>
      <c r="F105" s="69">
        <v>0</v>
      </c>
      <c r="G105" s="77">
        <v>218.64</v>
      </c>
      <c r="H105" s="119"/>
      <c r="I105" s="69">
        <v>0</v>
      </c>
      <c r="J105" s="77">
        <v>225.2</v>
      </c>
      <c r="K105" s="119"/>
      <c r="L105" s="6"/>
      <c r="M105" s="6"/>
      <c r="N105" s="6"/>
    </row>
    <row r="106" spans="1:14" ht="15.6" x14ac:dyDescent="0.3">
      <c r="A106" s="6"/>
      <c r="B106" s="78" t="s">
        <v>39</v>
      </c>
      <c r="C106" s="69">
        <v>0</v>
      </c>
      <c r="D106" s="77">
        <v>468.11</v>
      </c>
      <c r="E106" s="119"/>
      <c r="F106" s="69">
        <v>0</v>
      </c>
      <c r="G106" s="77">
        <v>482.15</v>
      </c>
      <c r="H106" s="119"/>
      <c r="I106" s="69">
        <v>0</v>
      </c>
      <c r="J106" s="77">
        <v>496.61</v>
      </c>
      <c r="K106" s="119"/>
      <c r="L106" s="6"/>
      <c r="M106" s="6"/>
      <c r="N106" s="6"/>
    </row>
    <row r="107" spans="1:14" ht="15.6" x14ac:dyDescent="0.3">
      <c r="A107" s="6"/>
      <c r="B107" s="78" t="s">
        <v>40</v>
      </c>
      <c r="C107" s="69">
        <v>0</v>
      </c>
      <c r="D107" s="77">
        <v>468.11</v>
      </c>
      <c r="E107" s="119"/>
      <c r="F107" s="69">
        <v>0</v>
      </c>
      <c r="G107" s="77">
        <v>482.15</v>
      </c>
      <c r="H107" s="119"/>
      <c r="I107" s="69">
        <v>0</v>
      </c>
      <c r="J107" s="77">
        <v>496.61</v>
      </c>
      <c r="K107" s="119"/>
      <c r="L107" s="6"/>
      <c r="M107" s="6"/>
      <c r="N107" s="6"/>
    </row>
    <row r="108" spans="1:14" ht="15.6" x14ac:dyDescent="0.3">
      <c r="A108" s="6"/>
      <c r="B108" s="78" t="s">
        <v>41</v>
      </c>
      <c r="C108" s="69">
        <v>0</v>
      </c>
      <c r="D108" s="77">
        <v>468.11</v>
      </c>
      <c r="E108" s="119"/>
      <c r="F108" s="69">
        <v>0</v>
      </c>
      <c r="G108" s="77">
        <v>482.15</v>
      </c>
      <c r="H108" s="119"/>
      <c r="I108" s="69">
        <v>0</v>
      </c>
      <c r="J108" s="77">
        <v>496.61</v>
      </c>
      <c r="K108" s="119"/>
      <c r="L108" s="6"/>
      <c r="M108" s="6"/>
      <c r="N108" s="6"/>
    </row>
    <row r="109" spans="1:14" ht="15.6" x14ac:dyDescent="0.3">
      <c r="A109" s="6"/>
      <c r="B109" s="78" t="s">
        <v>42</v>
      </c>
      <c r="C109" s="69">
        <v>0</v>
      </c>
      <c r="D109" s="77">
        <v>468.11</v>
      </c>
      <c r="E109" s="119"/>
      <c r="F109" s="69">
        <v>0</v>
      </c>
      <c r="G109" s="77">
        <v>482.15</v>
      </c>
      <c r="H109" s="119"/>
      <c r="I109" s="69">
        <v>0</v>
      </c>
      <c r="J109" s="77">
        <v>496.61</v>
      </c>
      <c r="K109" s="119"/>
      <c r="L109" s="6"/>
      <c r="M109" s="6"/>
      <c r="N109" s="6"/>
    </row>
    <row r="110" spans="1:14" ht="15.6" x14ac:dyDescent="0.3">
      <c r="A110" s="6"/>
      <c r="B110" s="78" t="s">
        <v>43</v>
      </c>
      <c r="C110" s="69">
        <v>13</v>
      </c>
      <c r="D110" s="77">
        <v>468.11</v>
      </c>
      <c r="E110" s="119"/>
      <c r="F110" s="69">
        <v>0</v>
      </c>
      <c r="G110" s="77">
        <v>482.15</v>
      </c>
      <c r="H110" s="119"/>
      <c r="I110" s="69">
        <v>15</v>
      </c>
      <c r="J110" s="77">
        <v>496.61</v>
      </c>
      <c r="K110" s="119"/>
      <c r="L110" s="6"/>
      <c r="M110" s="6"/>
      <c r="N110" s="6"/>
    </row>
    <row r="111" spans="1:14" ht="15" thickBot="1" x14ac:dyDescent="0.35">
      <c r="A111" s="6"/>
      <c r="B111" s="72"/>
      <c r="C111" s="72"/>
      <c r="D111" s="79"/>
      <c r="E111" s="79"/>
      <c r="F111" s="79"/>
      <c r="G111" s="79"/>
      <c r="H111" s="79"/>
      <c r="I111" s="79"/>
      <c r="J111" s="79"/>
      <c r="K111" s="79"/>
      <c r="L111" s="6"/>
      <c r="M111" s="6"/>
      <c r="N111" s="6"/>
    </row>
    <row r="112" spans="1:14" ht="94.2" thickBot="1" x14ac:dyDescent="0.35">
      <c r="A112" s="6"/>
      <c r="B112" s="90" t="s">
        <v>65</v>
      </c>
      <c r="C112" s="91">
        <f>SUM(C98:C110)</f>
        <v>13</v>
      </c>
      <c r="D112" s="88">
        <f>SUMPRODUCT($C$98:$C$110,D98:D110)</f>
        <v>6085.43</v>
      </c>
      <c r="E112" s="88">
        <f>SUMPRODUCT($C$98:$C$110,E98:E110)</f>
        <v>0</v>
      </c>
      <c r="F112" s="85">
        <f>SUM(F98:F110)</f>
        <v>0</v>
      </c>
      <c r="G112" s="88">
        <f>SUMPRODUCT($F$98:$F$110,G98:G110)</f>
        <v>0</v>
      </c>
      <c r="H112" s="88">
        <f>SUMPRODUCT($F$98:$F$110,H98:H110)</f>
        <v>0</v>
      </c>
      <c r="I112" s="91">
        <f>SUM(I98:I110)</f>
        <v>15</v>
      </c>
      <c r="J112" s="88">
        <f>SUMPRODUCT($I$98:$I$110,J98:J110)</f>
        <v>7449.1500000000005</v>
      </c>
      <c r="K112" s="88">
        <f>SUMPRODUCT($I$98:$I$110,K98:K110)</f>
        <v>0</v>
      </c>
      <c r="L112" s="6"/>
      <c r="M112" s="6"/>
      <c r="N112" s="6"/>
    </row>
    <row r="113" spans="1:14" ht="18.600000000000001" thickBot="1" x14ac:dyDescent="0.35">
      <c r="A113" s="6"/>
      <c r="B113" s="189" t="s">
        <v>66</v>
      </c>
      <c r="C113" s="190"/>
      <c r="D113" s="190"/>
      <c r="E113" s="191"/>
      <c r="F113" s="176">
        <f>D94+D112</f>
        <v>6327.4900000000007</v>
      </c>
      <c r="G113" s="177"/>
      <c r="H113" s="178"/>
      <c r="I113" s="177">
        <f>E94+E112</f>
        <v>0</v>
      </c>
      <c r="J113" s="177"/>
      <c r="K113" s="178"/>
      <c r="L113" s="6"/>
      <c r="M113" s="6"/>
      <c r="N113" s="6"/>
    </row>
    <row r="114" spans="1:14" ht="18.600000000000001" thickBot="1" x14ac:dyDescent="0.35">
      <c r="A114" s="6"/>
      <c r="B114" s="189" t="s">
        <v>67</v>
      </c>
      <c r="C114" s="190"/>
      <c r="D114" s="190"/>
      <c r="E114" s="191"/>
      <c r="F114" s="176">
        <f>G94+G112</f>
        <v>3804.7999999999997</v>
      </c>
      <c r="G114" s="177"/>
      <c r="H114" s="178"/>
      <c r="I114" s="176">
        <f>H94+H112</f>
        <v>0</v>
      </c>
      <c r="J114" s="177"/>
      <c r="K114" s="178"/>
      <c r="L114" s="6"/>
      <c r="M114" s="6"/>
      <c r="N114" s="6"/>
    </row>
    <row r="115" spans="1:14" ht="18.600000000000001" thickBot="1" x14ac:dyDescent="0.35">
      <c r="A115" s="6"/>
      <c r="B115" s="189" t="s">
        <v>68</v>
      </c>
      <c r="C115" s="190"/>
      <c r="D115" s="190"/>
      <c r="E115" s="191"/>
      <c r="F115" s="176">
        <f>J94+J112</f>
        <v>12046.61</v>
      </c>
      <c r="G115" s="177"/>
      <c r="H115" s="178"/>
      <c r="I115" s="176">
        <f>K94+K112</f>
        <v>0</v>
      </c>
      <c r="J115" s="177"/>
      <c r="K115" s="178"/>
      <c r="L115" s="6"/>
      <c r="M115" s="6"/>
      <c r="N115" s="6"/>
    </row>
    <row r="116" spans="1:14" ht="36.6" customHeight="1" thickBot="1" x14ac:dyDescent="0.35">
      <c r="A116" s="6"/>
      <c r="B116" s="192" t="s">
        <v>70</v>
      </c>
      <c r="C116" s="193"/>
      <c r="D116" s="193"/>
      <c r="E116" s="194"/>
      <c r="F116" s="186">
        <f>D94+G94+J94+D112+G112+J112</f>
        <v>22178.9</v>
      </c>
      <c r="G116" s="187"/>
      <c r="H116" s="147"/>
      <c r="I116" s="186">
        <f>E94+H94+K94+E112+H112+K112</f>
        <v>0</v>
      </c>
      <c r="J116" s="187"/>
      <c r="K116" s="147"/>
      <c r="L116" s="6"/>
      <c r="M116" s="6"/>
      <c r="N116" s="6"/>
    </row>
    <row r="117" spans="1:14" ht="60.6" customHeight="1" x14ac:dyDescent="0.3">
      <c r="A117" s="6"/>
      <c r="B117" s="182" t="s">
        <v>69</v>
      </c>
      <c r="C117" s="183"/>
      <c r="D117" s="183"/>
      <c r="E117" s="183"/>
      <c r="F117" s="184"/>
      <c r="G117" s="184"/>
      <c r="H117" s="184"/>
      <c r="I117" s="80"/>
      <c r="J117" s="80"/>
      <c r="K117" s="80"/>
      <c r="L117" s="6"/>
      <c r="M117" s="6"/>
      <c r="N117" s="6"/>
    </row>
    <row r="118" spans="1:14" ht="18.600000000000001" thickBot="1" x14ac:dyDescent="0.35">
      <c r="A118" s="6"/>
      <c r="B118" s="81"/>
      <c r="C118" s="82"/>
      <c r="D118" s="82"/>
      <c r="E118" s="82"/>
      <c r="F118" s="82"/>
      <c r="G118" s="82"/>
      <c r="H118" s="82"/>
      <c r="I118" s="82"/>
      <c r="J118" s="82"/>
      <c r="K118" s="82"/>
      <c r="L118" s="6"/>
      <c r="M118" s="6"/>
      <c r="N118" s="6"/>
    </row>
    <row r="119" spans="1:14" ht="69" customHeight="1" thickBot="1" x14ac:dyDescent="0.35">
      <c r="A119" s="6"/>
      <c r="B119" s="142" t="s">
        <v>71</v>
      </c>
      <c r="C119" s="143"/>
      <c r="D119" s="143"/>
      <c r="E119" s="185"/>
      <c r="F119" s="186">
        <f>F116+F71+F21</f>
        <v>280451.87</v>
      </c>
      <c r="G119" s="187"/>
      <c r="H119" s="147"/>
      <c r="I119" s="186">
        <f>I116+I71+H21</f>
        <v>30000</v>
      </c>
      <c r="J119" s="187"/>
      <c r="K119" s="147"/>
      <c r="L119" s="6"/>
      <c r="M119" s="6"/>
      <c r="N119" s="6"/>
    </row>
    <row r="120" spans="1:14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 spans="1:14" x14ac:dyDescent="0.3">
      <c r="A121" s="6"/>
      <c r="B121" s="121" t="s">
        <v>78</v>
      </c>
      <c r="C121" s="121"/>
      <c r="D121" s="121"/>
      <c r="E121" s="121"/>
      <c r="F121" s="121"/>
      <c r="G121" s="121"/>
      <c r="H121" s="121"/>
      <c r="I121" s="121"/>
      <c r="J121" s="121"/>
      <c r="K121" s="121"/>
      <c r="L121" s="6"/>
      <c r="M121" s="6"/>
      <c r="N121" s="6"/>
    </row>
    <row r="122" spans="1:14" ht="15.6" x14ac:dyDescent="0.3">
      <c r="A122" s="6"/>
      <c r="B122" s="6"/>
      <c r="C122" s="115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 spans="1:14" ht="38.4" customHeight="1" x14ac:dyDescent="0.3">
      <c r="A123" s="6"/>
      <c r="B123" s="122" t="s">
        <v>79</v>
      </c>
      <c r="C123" s="122"/>
      <c r="D123" s="122"/>
      <c r="E123" s="122"/>
      <c r="F123" s="122"/>
      <c r="G123" s="122"/>
      <c r="H123" s="122"/>
      <c r="I123" s="122"/>
      <c r="J123" s="122"/>
      <c r="K123" s="122"/>
      <c r="L123" s="6"/>
      <c r="M123" s="6"/>
      <c r="N123" s="6"/>
    </row>
    <row r="124" spans="1:14" ht="15.6" x14ac:dyDescent="0.3">
      <c r="A124" s="6"/>
      <c r="B124" s="6"/>
      <c r="C124" s="115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 spans="1:14" ht="42" customHeight="1" x14ac:dyDescent="0.3">
      <c r="A125" s="6"/>
      <c r="B125" s="122" t="s">
        <v>80</v>
      </c>
      <c r="C125" s="122"/>
      <c r="D125" s="122"/>
      <c r="E125" s="122"/>
      <c r="F125" s="122"/>
      <c r="G125" s="122"/>
      <c r="H125" s="122"/>
      <c r="I125" s="122"/>
      <c r="J125" s="122"/>
      <c r="K125" s="122"/>
      <c r="L125" s="6"/>
      <c r="M125" s="6"/>
      <c r="N125" s="6"/>
    </row>
    <row r="126" spans="1:14" ht="15.6" x14ac:dyDescent="0.3">
      <c r="A126" s="6"/>
      <c r="B126" s="6"/>
      <c r="C126" s="115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 spans="1:14" ht="14.4" customHeight="1" x14ac:dyDescent="0.3">
      <c r="A127" s="6"/>
      <c r="B127" s="123" t="s">
        <v>81</v>
      </c>
      <c r="C127" s="123"/>
      <c r="D127" s="123"/>
      <c r="E127" s="123"/>
      <c r="F127" s="123"/>
      <c r="G127" s="123"/>
      <c r="H127" s="123"/>
      <c r="I127" s="123"/>
      <c r="J127" s="123"/>
      <c r="K127" s="123"/>
      <c r="L127" s="6"/>
      <c r="M127" s="6"/>
      <c r="N127" s="6"/>
    </row>
    <row r="128" spans="1:14" ht="15.6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116" t="s">
        <v>82</v>
      </c>
      <c r="L128" s="6"/>
      <c r="M128" s="6"/>
      <c r="N128" s="6"/>
    </row>
    <row r="129" spans="1:14" ht="15.6" x14ac:dyDescent="0.3">
      <c r="A129" s="6"/>
      <c r="B129" s="6"/>
      <c r="C129" s="116" t="s">
        <v>83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</row>
    <row r="130" spans="1:14" ht="15.6" x14ac:dyDescent="0.3">
      <c r="A130" s="6"/>
      <c r="B130" s="6"/>
      <c r="C130" s="116" t="s">
        <v>85</v>
      </c>
      <c r="D130" s="6"/>
      <c r="E130" s="6"/>
      <c r="F130" s="6"/>
      <c r="G130" s="6"/>
      <c r="H130" s="6"/>
      <c r="I130" s="6"/>
      <c r="J130" s="6"/>
      <c r="K130" s="116" t="s">
        <v>84</v>
      </c>
      <c r="L130" s="6"/>
      <c r="M130" s="6"/>
      <c r="N130" s="6"/>
    </row>
    <row r="131" spans="1:14" ht="15.6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116" t="s">
        <v>86</v>
      </c>
      <c r="K131" s="6"/>
      <c r="L131" s="6"/>
      <c r="M131" s="6"/>
      <c r="N131" s="6"/>
    </row>
    <row r="132" spans="1:14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 spans="1:14" x14ac:dyDescent="0.3">
      <c r="B133" s="6"/>
      <c r="C133" s="6"/>
      <c r="D133" s="6"/>
      <c r="E133" s="6"/>
      <c r="F133" s="6"/>
      <c r="G133" s="6"/>
      <c r="H133" s="6"/>
      <c r="I133" s="6"/>
      <c r="J133" s="6"/>
      <c r="K133" s="6"/>
    </row>
  </sheetData>
  <sheetProtection algorithmName="SHA-512" hashValue="FeuT+/DOtSXIB4IgutQ5nEGPfUGNz1z8uBB3WbHan4G9cYUDs1xa2Zu2h0zq4enIIe6P/CsI72yb+UWBKTZd9Q==" saltValue="4jysqJcjSk+RYoE/yPKfjQ==" spinCount="100000" sheet="1" objects="1" scenarios="1"/>
  <mergeCells count="72">
    <mergeCell ref="B117:H117"/>
    <mergeCell ref="B119:E119"/>
    <mergeCell ref="F119:H119"/>
    <mergeCell ref="I119:K119"/>
    <mergeCell ref="B73:K73"/>
    <mergeCell ref="B115:E115"/>
    <mergeCell ref="F115:H115"/>
    <mergeCell ref="I115:K115"/>
    <mergeCell ref="B116:E116"/>
    <mergeCell ref="F116:H116"/>
    <mergeCell ref="I116:K116"/>
    <mergeCell ref="B113:E113"/>
    <mergeCell ref="F113:H113"/>
    <mergeCell ref="I113:K113"/>
    <mergeCell ref="B114:E114"/>
    <mergeCell ref="F114:H114"/>
    <mergeCell ref="I114:K114"/>
    <mergeCell ref="C74:E74"/>
    <mergeCell ref="F74:H74"/>
    <mergeCell ref="I74:K74"/>
    <mergeCell ref="C95:E95"/>
    <mergeCell ref="F95:H95"/>
    <mergeCell ref="I95:K95"/>
    <mergeCell ref="B71:E71"/>
    <mergeCell ref="F71:H71"/>
    <mergeCell ref="I71:K71"/>
    <mergeCell ref="B3:I3"/>
    <mergeCell ref="B24:K24"/>
    <mergeCell ref="B69:E69"/>
    <mergeCell ref="F69:H69"/>
    <mergeCell ref="I69:K69"/>
    <mergeCell ref="B70:E70"/>
    <mergeCell ref="F70:H70"/>
    <mergeCell ref="I70:K70"/>
    <mergeCell ref="C60:E60"/>
    <mergeCell ref="F60:H60"/>
    <mergeCell ref="I60:K60"/>
    <mergeCell ref="B68:E68"/>
    <mergeCell ref="F68:H68"/>
    <mergeCell ref="I68:K68"/>
    <mergeCell ref="B25:K25"/>
    <mergeCell ref="C26:E26"/>
    <mergeCell ref="F26:H26"/>
    <mergeCell ref="I26:K26"/>
    <mergeCell ref="C42:E42"/>
    <mergeCell ref="F42:H42"/>
    <mergeCell ref="I42:K42"/>
    <mergeCell ref="F21:G21"/>
    <mergeCell ref="H21:I21"/>
    <mergeCell ref="B11:C11"/>
    <mergeCell ref="D11:F11"/>
    <mergeCell ref="G11:I11"/>
    <mergeCell ref="B12:I12"/>
    <mergeCell ref="D13:E13"/>
    <mergeCell ref="F13:G13"/>
    <mergeCell ref="H13:I13"/>
    <mergeCell ref="B121:K121"/>
    <mergeCell ref="B123:K123"/>
    <mergeCell ref="B125:K125"/>
    <mergeCell ref="B127:K127"/>
    <mergeCell ref="B2:I2"/>
    <mergeCell ref="B17:C17"/>
    <mergeCell ref="B18:E18"/>
    <mergeCell ref="F18:G18"/>
    <mergeCell ref="H18:I18"/>
    <mergeCell ref="B4:I4"/>
    <mergeCell ref="D5:E5"/>
    <mergeCell ref="F5:G5"/>
    <mergeCell ref="H5:I5"/>
    <mergeCell ref="D9:I9"/>
    <mergeCell ref="B10:C10"/>
    <mergeCell ref="B21:E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07163-98EE-4177-86F0-71270188B4CF}">
  <sheetPr>
    <tabColor rgb="FFFF0000"/>
  </sheetPr>
  <dimension ref="C7:K9"/>
  <sheetViews>
    <sheetView tabSelected="1" workbookViewId="0">
      <selection activeCell="F18" sqref="F18"/>
    </sheetView>
  </sheetViews>
  <sheetFormatPr baseColWidth="10" defaultRowHeight="14.4" x14ac:dyDescent="0.3"/>
  <sheetData>
    <row r="7" spans="3:11" ht="87" customHeight="1" x14ac:dyDescent="0.3">
      <c r="C7" s="195" t="s">
        <v>75</v>
      </c>
      <c r="D7" s="195"/>
      <c r="E7" s="195"/>
      <c r="F7" s="195"/>
      <c r="G7" s="195"/>
      <c r="H7" s="195"/>
      <c r="I7" s="195"/>
      <c r="J7" s="195"/>
    </row>
    <row r="9" spans="3:11" ht="59.4" customHeight="1" x14ac:dyDescent="0.3">
      <c r="C9" s="196" t="s">
        <v>87</v>
      </c>
      <c r="D9" s="196"/>
      <c r="E9" s="196"/>
      <c r="F9" s="196"/>
      <c r="G9" s="196"/>
      <c r="H9" s="196"/>
      <c r="I9" s="196"/>
      <c r="J9" s="196"/>
      <c r="K9" s="196"/>
    </row>
  </sheetData>
  <mergeCells count="2">
    <mergeCell ref="C7:J7"/>
    <mergeCell ref="C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 ANEXO IX B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2025-06-25T12:21:42Z</dcterms:created>
  <dcterms:modified xsi:type="dcterms:W3CDTF">2025-09-12T08:50:48Z</dcterms:modified>
</cp:coreProperties>
</file>