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Y:\2025\25-050 Mobiliario OPEN SPACE\3 Pliego y calendario\firmado y publicado\"/>
    </mc:Choice>
  </mc:AlternateContent>
  <xr:revisionPtr revIDLastSave="0" documentId="13_ncr:1_{E71B98EB-7AC0-4BA8-A262-66388A148F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PEN PLAN" sheetId="2" r:id="rId1"/>
  </sheets>
  <definedNames>
    <definedName name="_xlnm._FilterDatabase" localSheetId="0" hidden="1">'OPEN PLAN'!$A$9:$J$141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jzdUDsr1BwHlTjNaS3WQN3J9J2bjyaa8bRvMgZKmxZQ="/>
    </ext>
  </extLst>
</workbook>
</file>

<file path=xl/calcChain.xml><?xml version="1.0" encoding="utf-8"?>
<calcChain xmlns="http://schemas.openxmlformats.org/spreadsheetml/2006/main">
  <c r="L210" i="2" l="1"/>
  <c r="L209" i="2"/>
  <c r="L207" i="2"/>
  <c r="L203" i="2"/>
  <c r="L201" i="2"/>
  <c r="L200" i="2"/>
  <c r="L191" i="2"/>
  <c r="L190" i="2"/>
  <c r="L192" i="2"/>
  <c r="L194" i="2"/>
  <c r="L195" i="2"/>
  <c r="L196" i="2"/>
  <c r="L189" i="2"/>
  <c r="L188" i="2"/>
  <c r="L184" i="2"/>
  <c r="L180" i="2"/>
  <c r="L179" i="2"/>
  <c r="L178" i="2"/>
  <c r="L135" i="2"/>
  <c r="L130" i="2"/>
  <c r="L129" i="2"/>
  <c r="L105" i="2"/>
  <c r="L100" i="2"/>
  <c r="L99" i="2"/>
  <c r="L77" i="2"/>
  <c r="L78" i="2"/>
  <c r="L79" i="2"/>
  <c r="L76" i="2"/>
  <c r="H197" i="2"/>
  <c r="J197" i="2" s="1"/>
  <c r="H26" i="2"/>
  <c r="L26" i="2" s="1"/>
  <c r="H181" i="2"/>
  <c r="J181" i="2" s="1"/>
  <c r="H185" i="2"/>
  <c r="J185" i="2" s="1"/>
  <c r="J210" i="2"/>
  <c r="J209" i="2"/>
  <c r="J207" i="2"/>
  <c r="H204" i="2"/>
  <c r="J204" i="2" s="1"/>
  <c r="J203" i="2"/>
  <c r="J201" i="2"/>
  <c r="J200" i="2"/>
  <c r="J196" i="2"/>
  <c r="J195" i="2"/>
  <c r="J194" i="2"/>
  <c r="J192" i="2"/>
  <c r="J191" i="2"/>
  <c r="J190" i="2"/>
  <c r="J189" i="2"/>
  <c r="J188" i="2"/>
  <c r="J184" i="2"/>
  <c r="J180" i="2"/>
  <c r="J179" i="2"/>
  <c r="J178" i="2"/>
  <c r="H174" i="2"/>
  <c r="J174" i="2" s="1"/>
  <c r="H171" i="2"/>
  <c r="J171" i="2" s="1"/>
  <c r="H168" i="2"/>
  <c r="J168" i="2" s="1"/>
  <c r="H165" i="2"/>
  <c r="J165" i="2" s="1"/>
  <c r="H160" i="2"/>
  <c r="J160" i="2" s="1"/>
  <c r="H153" i="2"/>
  <c r="J153" i="2" s="1"/>
  <c r="H148" i="2"/>
  <c r="J148" i="2" s="1"/>
  <c r="H143" i="2"/>
  <c r="J143" i="2" s="1"/>
  <c r="H106" i="2"/>
  <c r="L106" i="2" s="1"/>
  <c r="H101" i="2"/>
  <c r="L101" i="2" s="1"/>
  <c r="L148" i="2" l="1"/>
  <c r="L160" i="2"/>
  <c r="L153" i="2"/>
  <c r="L204" i="2"/>
  <c r="L181" i="2"/>
  <c r="L185" i="2"/>
  <c r="L171" i="2"/>
  <c r="L168" i="2"/>
  <c r="L174" i="2"/>
  <c r="L165" i="2"/>
  <c r="L143" i="2"/>
  <c r="L197" i="2"/>
  <c r="H94" i="2"/>
  <c r="L94" i="2" s="1"/>
  <c r="H90" i="2"/>
  <c r="L90" i="2" s="1"/>
  <c r="H56" i="2" l="1"/>
  <c r="H47" i="2"/>
  <c r="J26" i="2"/>
  <c r="H139" i="2"/>
  <c r="G138" i="2"/>
  <c r="G137" i="2"/>
  <c r="J135" i="2"/>
  <c r="G134" i="2"/>
  <c r="G133" i="2"/>
  <c r="G132" i="2"/>
  <c r="J130" i="2"/>
  <c r="J129" i="2"/>
  <c r="H126" i="2"/>
  <c r="H122" i="2"/>
  <c r="H119" i="2"/>
  <c r="H116" i="2"/>
  <c r="H113" i="2"/>
  <c r="H110" i="2"/>
  <c r="J106" i="2"/>
  <c r="J105" i="2"/>
  <c r="J101" i="2"/>
  <c r="J100" i="2"/>
  <c r="J99" i="2"/>
  <c r="J94" i="2"/>
  <c r="J90" i="2"/>
  <c r="H85" i="2"/>
  <c r="H81" i="2"/>
  <c r="J79" i="2"/>
  <c r="J78" i="2"/>
  <c r="J77" i="2"/>
  <c r="J76" i="2"/>
  <c r="H72" i="2"/>
  <c r="H69" i="2"/>
  <c r="H66" i="2"/>
  <c r="H63" i="2"/>
  <c r="H60" i="2"/>
  <c r="H43" i="2"/>
  <c r="H40" i="2"/>
  <c r="H36" i="2"/>
  <c r="H33" i="2"/>
  <c r="H23" i="2"/>
  <c r="H20" i="2"/>
  <c r="H17" i="2"/>
  <c r="H14" i="2"/>
  <c r="H11" i="2"/>
  <c r="J23" i="2" l="1"/>
  <c r="L23" i="2"/>
  <c r="J113" i="2"/>
  <c r="L113" i="2"/>
  <c r="J116" i="2"/>
  <c r="L116" i="2"/>
  <c r="J36" i="2"/>
  <c r="L36" i="2"/>
  <c r="J119" i="2"/>
  <c r="L119" i="2"/>
  <c r="J40" i="2"/>
  <c r="L40" i="2"/>
  <c r="J122" i="2"/>
  <c r="L122" i="2"/>
  <c r="J33" i="2"/>
  <c r="L33" i="2"/>
  <c r="J11" i="2"/>
  <c r="L11" i="2"/>
  <c r="J14" i="2"/>
  <c r="L14" i="2"/>
  <c r="J17" i="2"/>
  <c r="L17" i="2"/>
  <c r="J63" i="2"/>
  <c r="L63" i="2"/>
  <c r="J81" i="2"/>
  <c r="L81" i="2"/>
  <c r="J69" i="2"/>
  <c r="L69" i="2"/>
  <c r="J72" i="2"/>
  <c r="L72" i="2"/>
  <c r="J43" i="2"/>
  <c r="L43" i="2"/>
  <c r="J126" i="2"/>
  <c r="L126" i="2"/>
  <c r="J60" i="2"/>
  <c r="L60" i="2"/>
  <c r="J139" i="2"/>
  <c r="L139" i="2"/>
  <c r="J20" i="2"/>
  <c r="L20" i="2"/>
  <c r="J66" i="2"/>
  <c r="L66" i="2"/>
  <c r="J85" i="2"/>
  <c r="L85" i="2"/>
  <c r="J110" i="2"/>
  <c r="L110" i="2"/>
  <c r="J47" i="2"/>
  <c r="L47" i="2"/>
  <c r="J56" i="2"/>
  <c r="L56" i="2"/>
  <c r="H131" i="2"/>
  <c r="H136" i="2"/>
  <c r="J136" i="2" l="1"/>
  <c r="L136" i="2"/>
  <c r="J131" i="2"/>
  <c r="L131" i="2"/>
  <c r="J211" i="2"/>
  <c r="L211" i="2" l="1"/>
</calcChain>
</file>

<file path=xl/sharedStrings.xml><?xml version="1.0" encoding="utf-8"?>
<sst xmlns="http://schemas.openxmlformats.org/spreadsheetml/2006/main" count="903" uniqueCount="329">
  <si>
    <t>PARTIDA</t>
  </si>
  <si>
    <t>CÓDIGO</t>
  </si>
  <si>
    <t>UN.</t>
  </si>
  <si>
    <t>UBICACIÓN</t>
  </si>
  <si>
    <t>PLANTA</t>
  </si>
  <si>
    <t>CANTIDAD PLANTA</t>
  </si>
  <si>
    <t>PUESTOS OPERATIVOS</t>
  </si>
  <si>
    <t>M-M-01A</t>
  </si>
  <si>
    <t>UD</t>
  </si>
  <si>
    <t>BANCADA OPERATIVA OPEN PLAN 6 PAX 480x160xH74 CM</t>
  </si>
  <si>
    <t>OPEN PLAN</t>
  </si>
  <si>
    <t>P2</t>
  </si>
  <si>
    <t>P3</t>
  </si>
  <si>
    <t>M-M-02A</t>
  </si>
  <si>
    <t>BANCADA OPERATIVA OPEN PLAN 4 PAX 320x160xH74 CM</t>
  </si>
  <si>
    <t>M-M-03A</t>
  </si>
  <si>
    <t>MESA OPERATIVA OPEN PLAN 1 PAX 160x80xH74 CM</t>
  </si>
  <si>
    <t>M-M-01B</t>
  </si>
  <si>
    <t>MESA OPERATIVA ELEVABLE OPEN PLAN 2 PAX 164x160xH64/128 CM</t>
  </si>
  <si>
    <t>M-S-34</t>
  </si>
  <si>
    <t>DOBLE SOFA CON MESA 4 PAX SEMIABIERTO</t>
  </si>
  <si>
    <t>M-S-01A</t>
  </si>
  <si>
    <t>SILLA OPERATIVA BANCADAS</t>
  </si>
  <si>
    <t>PB</t>
  </si>
  <si>
    <t>M-A-40</t>
  </si>
  <si>
    <t>ARMARIO MODULAR EN BENCH 80xH74x42 CM</t>
  </si>
  <si>
    <t>M-A-10</t>
  </si>
  <si>
    <t>ARMARIO MODULAR OPEN PLAN 80xH113x42 CM</t>
  </si>
  <si>
    <t>M-A-09</t>
  </si>
  <si>
    <t>ARMARIO MODULAR ZONA TELECO 80xH78x42 CM</t>
  </si>
  <si>
    <t>M-C-03</t>
  </si>
  <si>
    <t>CABINA ACUSTICA 1 PAX</t>
  </si>
  <si>
    <t>M-S-40</t>
  </si>
  <si>
    <t>SR 2P</t>
  </si>
  <si>
    <t>M-M-06A</t>
  </si>
  <si>
    <t>MESA ALTA TRAPEZOIDAL 4P 160/120x170XH100 CM</t>
  </si>
  <si>
    <t>SR A 4P</t>
  </si>
  <si>
    <t>M-S-07A</t>
  </si>
  <si>
    <t>TABURETE OPERATIVO</t>
  </si>
  <si>
    <t>M-M-06B</t>
  </si>
  <si>
    <t>MESA SR 4P 160x120xH74 CM</t>
  </si>
  <si>
    <t>SR 4P</t>
  </si>
  <si>
    <t>M-S-07B</t>
  </si>
  <si>
    <t>M-M-29</t>
  </si>
  <si>
    <t>MESA SALA DE REUNION 7P 240x120xH74CM</t>
  </si>
  <si>
    <t>SR 7P</t>
  </si>
  <si>
    <t>M-S-22A</t>
  </si>
  <si>
    <t>M-M-36</t>
  </si>
  <si>
    <t>MESA REUNION SR 10 PAX 360x120xH74 CM</t>
  </si>
  <si>
    <t>SR 10P</t>
  </si>
  <si>
    <t>M-S-22B</t>
  </si>
  <si>
    <t>M-A-20</t>
  </si>
  <si>
    <t>ARMARIO ALMACENAJE SR10 PAX 240xH85x50 CM</t>
  </si>
  <si>
    <t>SALA INFORMAL</t>
  </si>
  <si>
    <t>M-S-41</t>
  </si>
  <si>
    <t>SOFA 2 PLAZAS SALA INFORMAL 153X54X67,3 cm</t>
  </si>
  <si>
    <t>M-M-40</t>
  </si>
  <si>
    <t>MESA AUXILIAR SALA INFORMAL 100x50xH45 CM</t>
  </si>
  <si>
    <t>M-A-08</t>
  </si>
  <si>
    <t>CREDENZA BAJA SALA INFORMAL 180xH69x50 CM</t>
  </si>
  <si>
    <t>M-S-06</t>
  </si>
  <si>
    <t>POUF TAPIZADO SALA INFORMAL</t>
  </si>
  <si>
    <t>SALA FORMACIÓN</t>
  </si>
  <si>
    <t>M-M-12</t>
  </si>
  <si>
    <t>MESA ABATIBLE MOVIL 140x70xH75 CM</t>
  </si>
  <si>
    <t>SALA POLIVALENTE</t>
  </si>
  <si>
    <t>P1</t>
  </si>
  <si>
    <t>M-S-15B</t>
  </si>
  <si>
    <t>SILLA APILABLE TAPIZADO LISO</t>
  </si>
  <si>
    <t>SOFT SEATING</t>
  </si>
  <si>
    <t>M-M-14</t>
  </si>
  <si>
    <t xml:space="preserve">MESA COMEDOR 01 4P Ø80XH74 CM </t>
  </si>
  <si>
    <t>WORKCAFE + ZONA GRADAS</t>
  </si>
  <si>
    <t>M-S-19</t>
  </si>
  <si>
    <t>SILLA COMEDOR 01</t>
  </si>
  <si>
    <t>WORKCAFE + OFFICE + ZONA GRADAS</t>
  </si>
  <si>
    <t>M-M-26</t>
  </si>
  <si>
    <t xml:space="preserve">MESA COMEDOR 4P Ø120XH74 CM </t>
  </si>
  <si>
    <t xml:space="preserve">WORKCAFE </t>
  </si>
  <si>
    <t>M-S-29</t>
  </si>
  <si>
    <t>WORKCAFE</t>
  </si>
  <si>
    <t>M-M-27</t>
  </si>
  <si>
    <t>MESA OFFICE 4P 140x70x75cm</t>
  </si>
  <si>
    <t>OFFICE</t>
  </si>
  <si>
    <t>M-S-30</t>
  </si>
  <si>
    <t>M-S-20B</t>
  </si>
  <si>
    <t>TABURETES COMEDOR 01</t>
  </si>
  <si>
    <t>M-S-21B</t>
  </si>
  <si>
    <t>M-M-28</t>
  </si>
  <si>
    <t>ZONA COLABORATIVA</t>
  </si>
  <si>
    <t>M-S-31</t>
  </si>
  <si>
    <t>SILLA PATIO</t>
  </si>
  <si>
    <t>M-S-18</t>
  </si>
  <si>
    <t>SILLON COMPONIBLE MODULAR 70x70 CM</t>
  </si>
  <si>
    <t>M-M-05</t>
  </si>
  <si>
    <t>MESA COLABORATIVA OPEN PLAN ESQUINA 320x150xH75 CM</t>
  </si>
  <si>
    <t>M-S-02</t>
  </si>
  <si>
    <t>M-M-34</t>
  </si>
  <si>
    <t>MESA ALTA COLABORACION 300x100XH100 CM</t>
  </si>
  <si>
    <t>M-S-21A</t>
  </si>
  <si>
    <t>TABURETE EN AREAS COLABORATIVAS</t>
  </si>
  <si>
    <t>M-S-10.1</t>
  </si>
  <si>
    <t>SOFA MODULAR ESQUINERO ASIENTO DOBLE RESPALDO</t>
  </si>
  <si>
    <t>ZONA ESPERA SECRETARIA GENERAL</t>
  </si>
  <si>
    <t>M-S-10.2</t>
  </si>
  <si>
    <t>ZONA ESPERA SECRETARIA GENERAL, WORKCAFE</t>
  </si>
  <si>
    <t>M-S-10.3</t>
  </si>
  <si>
    <t>SOFA MODULAR ASIENTO SIN RESPALDO</t>
  </si>
  <si>
    <t>M-M-10</t>
  </si>
  <si>
    <t>ALMACENAMIENTO  / OTROS</t>
  </si>
  <si>
    <t>M-A-01</t>
  </si>
  <si>
    <t>ESTANTERIA SEPARADOR OPEN PLAN 129xH158 x36 CM</t>
  </si>
  <si>
    <t>M-S-03A</t>
  </si>
  <si>
    <t>BANCO VESTUARIO EN FENOLICO Y ACERO CON PERCHAS 2 PAX</t>
  </si>
  <si>
    <t>VESTUARIOS P1</t>
  </si>
  <si>
    <t>M-S-03B</t>
  </si>
  <si>
    <t>ASIENTOS 1 PAX VESTUARIOS</t>
  </si>
  <si>
    <t>M-T-10</t>
  </si>
  <si>
    <t>COLUMNA TAQUILLAS 2 UD PUERTA DOBLE 45xH180x50 CM</t>
  </si>
  <si>
    <t>M-T-10.D</t>
  </si>
  <si>
    <t>INCREMENTO POR CERRADURA CON TARJETA EN TAQUIILAS</t>
  </si>
  <si>
    <t>M-T-11</t>
  </si>
  <si>
    <t>BANCO INTEGRADO EN TAQUILLAS 90xH180x42 CM</t>
  </si>
  <si>
    <t>M-S-01A-Z</t>
  </si>
  <si>
    <t>CABECERO EN SILLA OPERATIVA</t>
  </si>
  <si>
    <t>DESPACHOS ESTANDAR</t>
  </si>
  <si>
    <t>M-M-08</t>
  </si>
  <si>
    <t>DESPACHO ESTANDAR</t>
  </si>
  <si>
    <t>M-S-11A</t>
  </si>
  <si>
    <t>SILLA OPERATIVA DESPACHO ESTANDAR/SUPERIOR</t>
  </si>
  <si>
    <t>M-S-12A</t>
  </si>
  <si>
    <t>M-X-07</t>
  </si>
  <si>
    <t>M-M-13</t>
  </si>
  <si>
    <t>DESPACHO SUPERIOR</t>
  </si>
  <si>
    <t>M-S-11B</t>
  </si>
  <si>
    <t>M-S-12B</t>
  </si>
  <si>
    <t>M-M-50</t>
  </si>
  <si>
    <t>MESA DESPACHO SUPERIOR ZONA REUNION Ø130XH74 CM</t>
  </si>
  <si>
    <t>M-S-50</t>
  </si>
  <si>
    <t>M-S-60</t>
  </si>
  <si>
    <t>SOFA 2 PLAZAS DESPACHOS SUPERIORES 142xH71x69 CM</t>
  </si>
  <si>
    <t>M-S-61</t>
  </si>
  <si>
    <t>SILLON 1 PLAZA DESPACHOS SUPERIORES 71xH71x69 CM</t>
  </si>
  <si>
    <t>MESA AUXILIAR ZONA RELAX DESPACHO 120XH25X60 CM</t>
  </si>
  <si>
    <t>M-X-07B</t>
  </si>
  <si>
    <t>DESPACHOS PRESIDENCIA</t>
  </si>
  <si>
    <t>M-M-18</t>
  </si>
  <si>
    <t>MESA OPERATIVA DESPACHO PRESIDENCIA 250x120xH73 CM</t>
  </si>
  <si>
    <t>DESPACHO PRESIDENCIA</t>
  </si>
  <si>
    <t>M-S-26</t>
  </si>
  <si>
    <t>SILLA OPERATIVA DESPACHO PRESIDENCIA</t>
  </si>
  <si>
    <t>M-A-02</t>
  </si>
  <si>
    <t>APARADOR DESPACHO PRESIDENCIA 302xH76x53 CM</t>
  </si>
  <si>
    <t>M-M-19</t>
  </si>
  <si>
    <t>MESA AUXILIAR PRESIDENCIA 120x60xH35 CM</t>
  </si>
  <si>
    <t>M-S-27</t>
  </si>
  <si>
    <t>SOFA 2 PLAZAS DESPACHO PRESIDENCIA</t>
  </si>
  <si>
    <t>M-S-28</t>
  </si>
  <si>
    <t>SILLON DESPACHO PRESIDENCIA</t>
  </si>
  <si>
    <t>M-M-20</t>
  </si>
  <si>
    <t xml:space="preserve">MESA DESPACHO PRESIDENCIA ZONA REUNION Ø150XH74 CM </t>
  </si>
  <si>
    <t>M-S24A</t>
  </si>
  <si>
    <t>SILLA CONFIDENTE Y REUNION PRESIDENCIA</t>
  </si>
  <si>
    <t>M-X-06</t>
  </si>
  <si>
    <t>ALFOMBRA PRESIDENCIA 200 x 300 CM</t>
  </si>
  <si>
    <t>M-X-10</t>
  </si>
  <si>
    <t>CORTINA ONDULADA DESPACHOS PRESIDENCIA 370xH290 CM</t>
  </si>
  <si>
    <t>M-X-07C</t>
  </si>
  <si>
    <t>PERCHERO</t>
  </si>
  <si>
    <t>ZONA DIRECCIÓN</t>
  </si>
  <si>
    <t>M-M-03B</t>
  </si>
  <si>
    <t>MESA OPERATIVA ZONA DIRECCION 1 P 160x80x73 CM</t>
  </si>
  <si>
    <t>ZONA DIRECCION</t>
  </si>
  <si>
    <t>M-M-02B</t>
  </si>
  <si>
    <t>BANCADA OPERATIVA ZONA DIRECCION 4P 320x160xH73 CM</t>
  </si>
  <si>
    <t>ZONA DIRESSCION</t>
  </si>
  <si>
    <t>M-S-01C</t>
  </si>
  <si>
    <t>M-A-19</t>
  </si>
  <si>
    <t>ARMARIO ALMACENAJE ZONA DIRECCION 123 x 160 x 42 CM</t>
  </si>
  <si>
    <t>M-S-36A</t>
  </si>
  <si>
    <t>SOFÁ  3 PLAZAS ZONA DIRECCION</t>
  </si>
  <si>
    <t>M-S-36B</t>
  </si>
  <si>
    <t>SILLON 1 PLAZAS ZONA DIRECCION</t>
  </si>
  <si>
    <t>M-M-35</t>
  </si>
  <si>
    <t>MESA AUXILIAR ZONA DIRECCION 120x60xH38 CM</t>
  </si>
  <si>
    <t>ESPERA SALA CONSEJO</t>
  </si>
  <si>
    <t>SALA DE CONSEJO 25 PERSONAS</t>
  </si>
  <si>
    <t>M-M-21</t>
  </si>
  <si>
    <t>MESA COMPONIBLE REUNION CONSEJO 280X180X74 CM</t>
  </si>
  <si>
    <t>M-S-23A</t>
  </si>
  <si>
    <t>BUTACA SALA DE CONSEJO</t>
  </si>
  <si>
    <t>M-A-03</t>
  </si>
  <si>
    <t>APARADOR SALA DE CONSEJO 302xH76x53 CM</t>
  </si>
  <si>
    <t>SALA DE CONSEJO 14 PERSONAS</t>
  </si>
  <si>
    <t>M-M-22</t>
  </si>
  <si>
    <t>MESA REUNION DIRECCION 14 PAX 380x180XH75 CM</t>
  </si>
  <si>
    <t>M-A-30</t>
  </si>
  <si>
    <t>APARADOR SALA REUNION DIRECCION 252x76x53 CM</t>
  </si>
  <si>
    <t>M-S-23B</t>
  </si>
  <si>
    <t>1.2.</t>
  </si>
  <si>
    <t>1.1.</t>
  </si>
  <si>
    <t>1.3.</t>
  </si>
  <si>
    <t>1.4.</t>
  </si>
  <si>
    <t>1.5.</t>
  </si>
  <si>
    <t>1.6.</t>
  </si>
  <si>
    <t>M-S-01A / M-S-02</t>
  </si>
  <si>
    <t>1.7.</t>
  </si>
  <si>
    <t>1.8.</t>
  </si>
  <si>
    <t>1.9.</t>
  </si>
  <si>
    <t>1.10.</t>
  </si>
  <si>
    <t>2.1.</t>
  </si>
  <si>
    <t>SILLA DE REUNIÓN</t>
  </si>
  <si>
    <t>SILLAS EN SALAS DE REUNIONES</t>
  </si>
  <si>
    <t>2.2.</t>
  </si>
  <si>
    <t>SALA REUNIÓN</t>
  </si>
  <si>
    <t>ESPACIOS CERRADOS DE REUNIÓN</t>
  </si>
  <si>
    <t>3.1.</t>
  </si>
  <si>
    <t>3.2.</t>
  </si>
  <si>
    <t>SALA REUNIÓN 4P</t>
  </si>
  <si>
    <t>3.3.</t>
  </si>
  <si>
    <t>SALA REUNIÓN 7P</t>
  </si>
  <si>
    <t>3.4.</t>
  </si>
  <si>
    <t>SALA RAUNIÓN 10P</t>
  </si>
  <si>
    <t>3.5.</t>
  </si>
  <si>
    <t>4.1.</t>
  </si>
  <si>
    <t>4.2.</t>
  </si>
  <si>
    <t>4.3.</t>
  </si>
  <si>
    <t>4.4.</t>
  </si>
  <si>
    <t>5.1.</t>
  </si>
  <si>
    <t>5.2.</t>
  </si>
  <si>
    <t>6.1.</t>
  </si>
  <si>
    <t>M-M-14 / M-M-28</t>
  </si>
  <si>
    <t>M-S-40 / M-S-07B / M-S-22A / M-S-22B / M-S-07A</t>
  </si>
  <si>
    <t>6.2.</t>
  </si>
  <si>
    <t>M-S-19 / M-S-29 / M-S-30</t>
  </si>
  <si>
    <t>6.3.</t>
  </si>
  <si>
    <t>6.4.</t>
  </si>
  <si>
    <t>M-S-20B / M-S-21B</t>
  </si>
  <si>
    <t>6.5.</t>
  </si>
  <si>
    <t>6.6.</t>
  </si>
  <si>
    <t>6.7.</t>
  </si>
  <si>
    <t>M-S-18 / M-S-10.2</t>
  </si>
  <si>
    <t>ZONA COLABORATIVA, ZONA ESPERA SECRETARIA GENERAL, WORKCAFE</t>
  </si>
  <si>
    <t>6.8.</t>
  </si>
  <si>
    <t>6.9.</t>
  </si>
  <si>
    <t>6.10.</t>
  </si>
  <si>
    <t>6.11.</t>
  </si>
  <si>
    <t>6.12.</t>
  </si>
  <si>
    <t>7.</t>
  </si>
  <si>
    <t>7.1.</t>
  </si>
  <si>
    <t>7.5.</t>
  </si>
  <si>
    <t>7.6.</t>
  </si>
  <si>
    <t>7.7.</t>
  </si>
  <si>
    <t>7.8.</t>
  </si>
  <si>
    <t>7.9.</t>
  </si>
  <si>
    <t>7.12.</t>
  </si>
  <si>
    <t>8.</t>
  </si>
  <si>
    <t>8.1.</t>
  </si>
  <si>
    <t>M-M-08 / M-M-13</t>
  </si>
  <si>
    <t>DESPACHO</t>
  </si>
  <si>
    <t>MESA + CREDENZA DESPACHO ESTANDAR/SUPERIOR 220x100xH73 CM</t>
  </si>
  <si>
    <t>M-S-11A / M-S-11B</t>
  </si>
  <si>
    <t>8.2.</t>
  </si>
  <si>
    <t>M-S-12A / M-S-12B</t>
  </si>
  <si>
    <t>8.3.</t>
  </si>
  <si>
    <t>SILLA CONFIDENTE DESPACHO ESTANDAR/SUPERIOR</t>
  </si>
  <si>
    <t>M-X-07/ M-X-07B</t>
  </si>
  <si>
    <t>PERCHERO INDIVIDUAL PIE DESPACHO ESTANDAR/SUPERIOR</t>
  </si>
  <si>
    <t>8.4.</t>
  </si>
  <si>
    <t>8.5.</t>
  </si>
  <si>
    <t>8.6.</t>
  </si>
  <si>
    <t>8.7.</t>
  </si>
  <si>
    <t>8.8.</t>
  </si>
  <si>
    <t>9.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</si>
  <si>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</si>
  <si>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</si>
  <si>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</si>
  <si>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</si>
  <si>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</si>
  <si>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</si>
  <si>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</si>
  <si>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</si>
  <si>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</si>
  <si>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</si>
  <si>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</si>
  <si>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10.</t>
  </si>
  <si>
    <t>10.1.</t>
  </si>
  <si>
    <t>10.2.</t>
  </si>
  <si>
    <t>MOSTRADORES</t>
  </si>
  <si>
    <t>10.4.</t>
  </si>
  <si>
    <t>10.5.</t>
  </si>
  <si>
    <t>10.6.</t>
  </si>
  <si>
    <t>11.</t>
  </si>
  <si>
    <t>11.1.</t>
  </si>
  <si>
    <t>SALA CONSEJO</t>
  </si>
  <si>
    <t>SALA CONSEJO 25P</t>
  </si>
  <si>
    <t>SALA CONSEJO 14P</t>
  </si>
  <si>
    <t>M-S-23A / M-S-23B</t>
  </si>
  <si>
    <t>11.2.</t>
  </si>
  <si>
    <t>11.3.</t>
  </si>
  <si>
    <t>12.</t>
  </si>
  <si>
    <t>12.1.</t>
  </si>
  <si>
    <t>12.2.</t>
  </si>
  <si>
    <t>1.</t>
  </si>
  <si>
    <t>2.</t>
  </si>
  <si>
    <t>3.</t>
  </si>
  <si>
    <t>4.</t>
  </si>
  <si>
    <t>5.</t>
  </si>
  <si>
    <t>6.</t>
  </si>
  <si>
    <t>DESPACHO SUPERIOR, WORKCAFE</t>
  </si>
  <si>
    <t>10.3.</t>
  </si>
  <si>
    <t>Imp. Unitario Máximo de licitación</t>
  </si>
  <si>
    <t>IMPORTE TOTAL DE LICITACIÓN</t>
  </si>
  <si>
    <t>TOTAL OFERTADO IVA EXCLUIDO
(AXB)</t>
  </si>
  <si>
    <t>CANTIDAD TOTAL
(A)</t>
  </si>
  <si>
    <t>IMPORTE UNITARIO OFERTADO IVA EXCLUIDO
(B)</t>
  </si>
  <si>
    <t>TOTAL MOBILIARIO MAXIMO DE LICITACIÓN</t>
  </si>
  <si>
    <r>
      <t>ANEXO IX B MEDICIONES Y PRESUPUESTO
INSTRUCCIONES DE CUMPLIMENTACIÓN DE LA TABLA</t>
    </r>
    <r>
      <rPr>
        <b/>
        <sz val="12"/>
        <color rgb="FF000000"/>
        <rFont val="Barlow"/>
      </rPr>
      <t>:</t>
    </r>
  </si>
  <si>
    <t>El licitador deberá cumplimentar ÚNICAMENTE las celdas sombreadas en AZUL de la columna "IMPORTE UNITARIO OFERTADO IVA EXCLUIDO". En estas celdas tendrá que introducir los importes unitarios ofertados para cada partida.</t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</si>
  <si>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</si>
  <si>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</si>
  <si>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</si>
  <si>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</si>
  <si>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EL IMPORTE TOTAL OFERTADO EN ESTE ANEXO DEBE COINCIDIR CON EL IMPORTE REFLEJADO EN EL MODELO ANEXO IX-A "MODELO DE OFERTA ECONÓMICA"</t>
  </si>
  <si>
    <t>El ofertante no podrá superar el presupuesto máximo de licitación</t>
  </si>
  <si>
    <t>En ........................, ........ de ........................... de 20…….</t>
  </si>
  <si>
    <t>Fdo.: ..........................................................</t>
  </si>
  <si>
    <t>(Firma y sello de la empresa)</t>
  </si>
  <si>
    <t>IMPORTE TOTAL OFERTADO
 IVA EXCLUIDO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</si>
</sst>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"/>
    <numFmt numFmtId="165" formatCode="00"/>
    <numFmt numFmtId="166" formatCode="#,##0.00\ &quot;€&quot;"/>
  </numFmts>
  <fonts count="23" x14ac:knownFonts="1">
    <font>
      <sz val="11"/>
      <color theme="1"/>
      <name val="Aptos Narrow"/>
      <scheme val="minor"/>
    </font>
    <font>
      <sz val="11"/>
      <color theme="1"/>
      <name val="Barlow"/>
    </font>
    <font>
      <sz val="9"/>
      <color rgb="FF000000"/>
      <name val="Barlow"/>
    </font>
    <font>
      <sz val="9"/>
      <name val="Barlow"/>
    </font>
    <font>
      <sz val="9"/>
      <color theme="1"/>
      <name val="Barlow"/>
    </font>
    <font>
      <sz val="10"/>
      <color rgb="FF000000"/>
      <name val="Barlow"/>
    </font>
    <font>
      <sz val="10"/>
      <name val="Barlow"/>
    </font>
    <font>
      <sz val="11"/>
      <color rgb="FF000000"/>
      <name val="Barlow"/>
    </font>
    <font>
      <sz val="10"/>
      <color theme="1"/>
      <name val="Barlow"/>
    </font>
    <font>
      <sz val="11"/>
      <name val="Barlow"/>
    </font>
    <font>
      <b/>
      <sz val="12"/>
      <color rgb="FF000000"/>
      <name val="Barlow"/>
    </font>
    <font>
      <b/>
      <sz val="11"/>
      <color theme="1"/>
      <name val="Aptos Narrow"/>
      <family val="2"/>
      <scheme val="minor"/>
    </font>
    <font>
      <b/>
      <u/>
      <sz val="12"/>
      <color rgb="FF000000"/>
      <name val="Barlow"/>
    </font>
    <font>
      <sz val="12"/>
      <color rgb="FF000000"/>
      <name val="Barlow"/>
    </font>
    <font>
      <b/>
      <sz val="9"/>
      <color rgb="FF000000"/>
      <name val="Barlow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  <font>
      <b/>
      <sz val="9"/>
      <color theme="1"/>
      <name val="Barlow"/>
    </font>
    <font>
      <b/>
      <sz val="15"/>
      <color rgb="FFFF0000"/>
      <name val="Barlow"/>
    </font>
    <font>
      <b/>
      <sz val="11"/>
      <color rgb="FF000000"/>
      <name val="Barlow"/>
    </font>
    <font>
      <b/>
      <sz val="10"/>
      <color rgb="FF000000"/>
      <name val="Barlow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CCECFF"/>
        <bgColor indexed="64"/>
      </patternFill>
    </fill>
    <fill>
      <patternFill patternType="solid">
        <fgColor rgb="FFCCECFF"/>
        <bgColor rgb="FFFFFFFF"/>
      </patternFill>
    </fill>
    <fill>
      <patternFill patternType="solid">
        <fgColor theme="2" tint="-0.34998626667073579"/>
        <bgColor rgb="FFCFE2F3"/>
      </patternFill>
    </fill>
    <fill>
      <patternFill patternType="solid">
        <fgColor theme="0"/>
        <bgColor rgb="FFCFE2F3"/>
      </patternFill>
    </fill>
    <fill>
      <patternFill patternType="solid">
        <fgColor theme="2" tint="-0.14999847407452621"/>
        <bgColor rgb="FFCFE2F3"/>
      </patternFill>
    </fill>
  </fills>
  <borders count="46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434343"/>
      </left>
      <right style="hair">
        <color rgb="FF434343"/>
      </right>
      <top style="hair">
        <color rgb="FF434343"/>
      </top>
      <bottom style="hair">
        <color rgb="FF434343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4">
    <xf numFmtId="0" fontId="0" fillId="0" borderId="0" xfId="0"/>
    <xf numFmtId="164" fontId="5" fillId="7" borderId="19" xfId="0" applyNumberFormat="1" applyFont="1" applyFill="1" applyBorder="1" applyAlignment="1" applyProtection="1">
      <alignment horizontal="center" vertical="center" wrapText="1"/>
      <protection locked="0"/>
    </xf>
    <xf numFmtId="164" fontId="5" fillId="7" borderId="9" xfId="0" applyNumberFormat="1" applyFont="1" applyFill="1" applyBorder="1" applyAlignment="1" applyProtection="1">
      <alignment horizontal="center" vertical="center" wrapText="1"/>
      <protection locked="0"/>
    </xf>
    <xf numFmtId="164" fontId="5" fillId="7" borderId="22" xfId="0" applyNumberFormat="1" applyFont="1" applyFill="1" applyBorder="1" applyAlignment="1" applyProtection="1">
      <alignment horizontal="center" vertical="center" wrapText="1"/>
      <protection locked="0"/>
    </xf>
    <xf numFmtId="164" fontId="5" fillId="7" borderId="24" xfId="0" applyNumberFormat="1" applyFont="1" applyFill="1" applyBorder="1" applyAlignment="1" applyProtection="1">
      <alignment horizontal="center" vertical="center" wrapText="1"/>
      <protection locked="0"/>
    </xf>
    <xf numFmtId="164" fontId="5" fillId="7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20" fillId="0" borderId="0" xfId="0" applyFont="1"/>
    <xf numFmtId="0" fontId="13" fillId="6" borderId="0" xfId="0" applyFont="1" applyFill="1" applyAlignment="1">
      <alignment horizontal="left" vertical="top" wrapText="1"/>
    </xf>
    <xf numFmtId="0" fontId="13" fillId="6" borderId="0" xfId="0" applyFont="1" applyFill="1" applyAlignment="1">
      <alignment horizontal="center" vertical="top" wrapText="1"/>
    </xf>
    <xf numFmtId="0" fontId="13" fillId="6" borderId="43" xfId="0" applyFont="1" applyFill="1" applyBorder="1" applyAlignment="1">
      <alignment vertical="top" wrapText="1"/>
    </xf>
    <xf numFmtId="0" fontId="2" fillId="2" borderId="30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1" fontId="4" fillId="2" borderId="30" xfId="0" applyNumberFormat="1" applyFont="1" applyFill="1" applyBorder="1" applyAlignment="1">
      <alignment horizontal="center" vertical="center" wrapText="1"/>
    </xf>
    <xf numFmtId="1" fontId="19" fillId="2" borderId="30" xfId="0" applyNumberFormat="1" applyFont="1" applyFill="1" applyBorder="1" applyAlignment="1">
      <alignment horizontal="center" vertical="center" wrapText="1"/>
    </xf>
    <xf numFmtId="1" fontId="2" fillId="2" borderId="30" xfId="0" applyNumberFormat="1" applyFont="1" applyFill="1" applyBorder="1" applyAlignment="1">
      <alignment horizontal="center" vertical="center" wrapText="1"/>
    </xf>
    <xf numFmtId="1" fontId="14" fillId="2" borderId="30" xfId="0" applyNumberFormat="1" applyFont="1" applyFill="1" applyBorder="1" applyAlignment="1">
      <alignment horizontal="center" vertical="center" wrapText="1"/>
    </xf>
    <xf numFmtId="165" fontId="22" fillId="9" borderId="31" xfId="0" applyNumberFormat="1" applyFont="1" applyFill="1" applyBorder="1" applyAlignment="1">
      <alignment horizontal="center" vertical="center"/>
    </xf>
    <xf numFmtId="0" fontId="6" fillId="9" borderId="32" xfId="0" applyFont="1" applyFill="1" applyBorder="1" applyAlignment="1">
      <alignment horizontal="center" vertical="center"/>
    </xf>
    <xf numFmtId="0" fontId="5" fillId="9" borderId="33" xfId="0" applyFont="1" applyFill="1" applyBorder="1" applyAlignment="1">
      <alignment horizontal="center" vertical="center"/>
    </xf>
    <xf numFmtId="0" fontId="21" fillId="9" borderId="32" xfId="0" applyFont="1" applyFill="1" applyBorder="1" applyAlignment="1">
      <alignment vertical="center" wrapText="1"/>
    </xf>
    <xf numFmtId="0" fontId="7" fillId="9" borderId="32" xfId="0" applyFont="1" applyFill="1" applyBorder="1" applyAlignment="1">
      <alignment vertical="center" wrapText="1"/>
    </xf>
    <xf numFmtId="0" fontId="7" fillId="9" borderId="32" xfId="0" applyFont="1" applyFill="1" applyBorder="1" applyAlignment="1">
      <alignment horizontal="center" vertical="center" wrapText="1"/>
    </xf>
    <xf numFmtId="1" fontId="7" fillId="9" borderId="32" xfId="0" applyNumberFormat="1" applyFont="1" applyFill="1" applyBorder="1" applyAlignment="1">
      <alignment horizontal="center" vertical="center" wrapText="1"/>
    </xf>
    <xf numFmtId="1" fontId="7" fillId="9" borderId="32" xfId="0" applyNumberFormat="1" applyFont="1" applyFill="1" applyBorder="1" applyAlignment="1">
      <alignment vertical="center" wrapText="1"/>
    </xf>
    <xf numFmtId="164" fontId="7" fillId="9" borderId="32" xfId="0" applyNumberFormat="1" applyFont="1" applyFill="1" applyBorder="1" applyAlignment="1">
      <alignment vertical="center" wrapText="1"/>
    </xf>
    <xf numFmtId="0" fontId="1" fillId="0" borderId="30" xfId="0" applyFont="1" applyBorder="1" applyAlignment="1">
      <alignment vertical="center"/>
    </xf>
    <xf numFmtId="0" fontId="1" fillId="5" borderId="4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2" fontId="5" fillId="0" borderId="19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1" fontId="5" fillId="0" borderId="19" xfId="0" applyNumberFormat="1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center" vertical="center" wrapText="1"/>
    </xf>
    <xf numFmtId="164" fontId="1" fillId="0" borderId="3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1" fillId="0" borderId="35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 wrapText="1"/>
    </xf>
    <xf numFmtId="2" fontId="5" fillId="4" borderId="20" xfId="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2" fontId="5" fillId="0" borderId="22" xfId="0" applyNumberFormat="1" applyFont="1" applyBorder="1" applyAlignment="1">
      <alignment horizontal="center" vertical="center" wrapText="1"/>
    </xf>
    <xf numFmtId="1" fontId="5" fillId="0" borderId="22" xfId="0" applyNumberFormat="1" applyFont="1" applyBorder="1" applyAlignment="1">
      <alignment horizontal="center" vertical="center" wrapText="1"/>
    </xf>
    <xf numFmtId="164" fontId="5" fillId="0" borderId="22" xfId="0" applyNumberFormat="1" applyFont="1" applyBorder="1" applyAlignment="1">
      <alignment horizontal="center" vertical="center" wrapText="1"/>
    </xf>
    <xf numFmtId="164" fontId="1" fillId="0" borderId="36" xfId="0" applyNumberFormat="1" applyFont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1" fontId="5" fillId="9" borderId="2" xfId="0" applyNumberFormat="1" applyFont="1" applyFill="1" applyBorder="1" applyAlignment="1">
      <alignment horizontal="center" vertical="center" wrapText="1"/>
    </xf>
    <xf numFmtId="164" fontId="5" fillId="9" borderId="2" xfId="0" applyNumberFormat="1" applyFont="1" applyFill="1" applyBorder="1" applyAlignment="1">
      <alignment horizontal="center" vertical="center" wrapText="1"/>
    </xf>
    <xf numFmtId="164" fontId="7" fillId="9" borderId="2" xfId="0" applyNumberFormat="1" applyFont="1" applyFill="1" applyBorder="1" applyAlignment="1">
      <alignment horizontal="center" vertical="center" wrapText="1"/>
    </xf>
    <xf numFmtId="164" fontId="7" fillId="10" borderId="2" xfId="0" applyNumberFormat="1" applyFont="1" applyFill="1" applyBorder="1" applyAlignment="1">
      <alignment horizontal="center" vertical="center" wrapText="1"/>
    </xf>
    <xf numFmtId="2" fontId="5" fillId="4" borderId="18" xfId="0" applyNumberFormat="1" applyFont="1" applyFill="1" applyBorder="1" applyAlignment="1">
      <alignment horizontal="center" vertical="center" wrapText="1"/>
    </xf>
    <xf numFmtId="2" fontId="1" fillId="0" borderId="9" xfId="0" applyNumberFormat="1" applyFont="1" applyBorder="1" applyAlignment="1">
      <alignment horizontal="center" vertical="center" wrapText="1"/>
    </xf>
    <xf numFmtId="164" fontId="5" fillId="10" borderId="2" xfId="0" applyNumberFormat="1" applyFont="1" applyFill="1" applyBorder="1" applyAlignment="1">
      <alignment horizontal="center" vertical="center" wrapText="1"/>
    </xf>
    <xf numFmtId="1" fontId="1" fillId="0" borderId="9" xfId="0" applyNumberFormat="1" applyFont="1" applyBorder="1" applyAlignment="1">
      <alignment horizontal="center" vertical="center" wrapText="1"/>
    </xf>
    <xf numFmtId="2" fontId="1" fillId="4" borderId="20" xfId="0" applyNumberFormat="1" applyFont="1" applyFill="1" applyBorder="1" applyAlignment="1">
      <alignment horizontal="center" vertical="center" wrapText="1"/>
    </xf>
    <xf numFmtId="2" fontId="1" fillId="4" borderId="21" xfId="0" applyNumberFormat="1" applyFont="1" applyFill="1" applyBorder="1" applyAlignment="1">
      <alignment horizontal="center" vertical="center" wrapText="1"/>
    </xf>
    <xf numFmtId="2" fontId="1" fillId="0" borderId="22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1" fontId="7" fillId="0" borderId="22" xfId="0" applyNumberFormat="1" applyFont="1" applyBorder="1" applyAlignment="1">
      <alignment horizontal="center" vertical="center" wrapText="1"/>
    </xf>
    <xf numFmtId="1" fontId="1" fillId="0" borderId="22" xfId="0" applyNumberFormat="1" applyFont="1" applyBorder="1" applyAlignment="1">
      <alignment horizontal="center" vertical="center" wrapText="1"/>
    </xf>
    <xf numFmtId="2" fontId="1" fillId="4" borderId="18" xfId="0" applyNumberFormat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2" fontId="1" fillId="0" borderId="19" xfId="0" applyNumberFormat="1" applyFont="1" applyBorder="1" applyAlignment="1">
      <alignment horizontal="center" vertical="center" wrapText="1"/>
    </xf>
    <xf numFmtId="1" fontId="1" fillId="0" borderId="1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2" fontId="5" fillId="9" borderId="2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2" fontId="5" fillId="4" borderId="23" xfId="0" applyNumberFormat="1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2" fontId="5" fillId="0" borderId="24" xfId="0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 vertical="center" wrapText="1"/>
    </xf>
    <xf numFmtId="164" fontId="5" fillId="0" borderId="24" xfId="0" applyNumberFormat="1" applyFont="1" applyBorder="1" applyAlignment="1">
      <alignment horizontal="center" vertical="center" wrapText="1"/>
    </xf>
    <xf numFmtId="164" fontId="1" fillId="0" borderId="37" xfId="0" applyNumberFormat="1" applyFont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7" fillId="9" borderId="13" xfId="0" applyFont="1" applyFill="1" applyBorder="1" applyAlignment="1">
      <alignment horizontal="center" vertical="center" wrapText="1"/>
    </xf>
    <xf numFmtId="1" fontId="7" fillId="9" borderId="13" xfId="0" applyNumberFormat="1" applyFont="1" applyFill="1" applyBorder="1" applyAlignment="1">
      <alignment horizontal="center" vertical="center" wrapText="1"/>
    </xf>
    <xf numFmtId="164" fontId="7" fillId="9" borderId="13" xfId="0" applyNumberFormat="1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" fontId="1" fillId="0" borderId="24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1" fontId="7" fillId="4" borderId="9" xfId="0" applyNumberFormat="1" applyFont="1" applyFill="1" applyBorder="1" applyAlignment="1">
      <alignment horizontal="center" vertical="center" wrapText="1"/>
    </xf>
    <xf numFmtId="2" fontId="5" fillId="0" borderId="23" xfId="0" applyNumberFormat="1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2" fontId="5" fillId="4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165" fontId="10" fillId="3" borderId="17" xfId="0" applyNumberFormat="1" applyFont="1" applyFill="1" applyBorder="1" applyAlignment="1">
      <alignment horizontal="center" vertical="center" wrapText="1"/>
    </xf>
    <xf numFmtId="166" fontId="10" fillId="3" borderId="4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vertical="center"/>
    </xf>
    <xf numFmtId="0" fontId="16" fillId="0" borderId="0" xfId="0" applyFont="1" applyAlignment="1">
      <alignment horizontal="center"/>
    </xf>
    <xf numFmtId="0" fontId="11" fillId="5" borderId="0" xfId="0" applyFont="1" applyFill="1" applyAlignment="1">
      <alignment horizontal="center"/>
    </xf>
    <xf numFmtId="0" fontId="17" fillId="5" borderId="0" xfId="0" applyFont="1" applyFill="1"/>
    <xf numFmtId="0" fontId="0" fillId="5" borderId="0" xfId="0" applyFill="1"/>
    <xf numFmtId="0" fontId="0" fillId="0" borderId="0" xfId="0" applyAlignment="1">
      <alignment horizontal="center" vertical="center"/>
    </xf>
    <xf numFmtId="0" fontId="18" fillId="0" borderId="0" xfId="0" applyFont="1"/>
    <xf numFmtId="0" fontId="18" fillId="5" borderId="0" xfId="0" applyFont="1" applyFill="1"/>
    <xf numFmtId="0" fontId="17" fillId="0" borderId="0" xfId="0" applyFont="1"/>
    <xf numFmtId="0" fontId="9" fillId="0" borderId="0" xfId="0" applyFont="1"/>
    <xf numFmtId="164" fontId="10" fillId="11" borderId="15" xfId="0" applyNumberFormat="1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2" fontId="5" fillId="4" borderId="20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2" fontId="5" fillId="4" borderId="21" xfId="0" applyNumberFormat="1" applyFont="1" applyFill="1" applyBorder="1" applyAlignment="1">
      <alignment horizontal="center" vertical="center" wrapText="1"/>
    </xf>
    <xf numFmtId="2" fontId="5" fillId="4" borderId="18" xfId="0" applyNumberFormat="1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2" fontId="1" fillId="4" borderId="20" xfId="0" applyNumberFormat="1" applyFont="1" applyFill="1" applyBorder="1" applyAlignment="1">
      <alignment horizontal="center" vertical="center" wrapText="1"/>
    </xf>
    <xf numFmtId="2" fontId="1" fillId="4" borderId="21" xfId="0" applyNumberFormat="1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1" fillId="0" borderId="35" xfId="0" applyNumberFormat="1" applyFont="1" applyBorder="1" applyAlignment="1">
      <alignment horizontal="center" vertical="center" wrapText="1"/>
    </xf>
    <xf numFmtId="1" fontId="5" fillId="0" borderId="19" xfId="0" applyNumberFormat="1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center" vertical="center" wrapText="1"/>
    </xf>
    <xf numFmtId="164" fontId="1" fillId="0" borderId="34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1" fontId="5" fillId="0" borderId="22" xfId="0" applyNumberFormat="1" applyFont="1" applyBorder="1" applyAlignment="1">
      <alignment horizontal="center" vertical="center" wrapText="1"/>
    </xf>
    <xf numFmtId="164" fontId="5" fillId="0" borderId="22" xfId="0" applyNumberFormat="1" applyFont="1" applyBorder="1" applyAlignment="1">
      <alignment horizontal="center" vertical="center" wrapText="1"/>
    </xf>
    <xf numFmtId="164" fontId="1" fillId="0" borderId="36" xfId="0" applyNumberFormat="1" applyFont="1" applyBorder="1" applyAlignment="1">
      <alignment horizontal="center" vertical="center" wrapText="1"/>
    </xf>
    <xf numFmtId="1" fontId="1" fillId="0" borderId="9" xfId="0" applyNumberFormat="1" applyFont="1" applyBorder="1" applyAlignment="1">
      <alignment horizontal="center" vertical="center" wrapText="1"/>
    </xf>
    <xf numFmtId="1" fontId="1" fillId="0" borderId="22" xfId="0" applyNumberFormat="1" applyFont="1" applyBorder="1" applyAlignment="1">
      <alignment horizontal="center" vertical="center" wrapText="1"/>
    </xf>
    <xf numFmtId="2" fontId="5" fillId="0" borderId="20" xfId="0" applyNumberFormat="1" applyFont="1" applyBorder="1" applyAlignment="1">
      <alignment horizontal="center" vertical="center" wrapText="1"/>
    </xf>
    <xf numFmtId="164" fontId="5" fillId="4" borderId="9" xfId="0" applyNumberFormat="1" applyFont="1" applyFill="1" applyBorder="1" applyAlignment="1">
      <alignment horizontal="center" vertical="center" wrapText="1"/>
    </xf>
    <xf numFmtId="2" fontId="5" fillId="4" borderId="23" xfId="0" applyNumberFormat="1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 vertical="center" wrapText="1"/>
    </xf>
    <xf numFmtId="164" fontId="5" fillId="0" borderId="24" xfId="0" applyNumberFormat="1" applyFont="1" applyBorder="1" applyAlignment="1">
      <alignment horizontal="center" vertical="center" wrapText="1"/>
    </xf>
    <xf numFmtId="164" fontId="1" fillId="0" borderId="37" xfId="0" applyNumberFormat="1" applyFont="1" applyBorder="1" applyAlignment="1">
      <alignment horizontal="center" vertical="center" wrapText="1"/>
    </xf>
    <xf numFmtId="2" fontId="5" fillId="4" borderId="16" xfId="0" applyNumberFormat="1" applyFont="1" applyFill="1" applyBorder="1" applyAlignment="1">
      <alignment horizontal="center" vertical="center" wrapText="1"/>
    </xf>
    <xf numFmtId="2" fontId="5" fillId="4" borderId="11" xfId="0" applyNumberFormat="1" applyFont="1" applyFill="1" applyBorder="1" applyAlignment="1">
      <alignment horizontal="center" vertical="center" wrapText="1"/>
    </xf>
    <xf numFmtId="2" fontId="5" fillId="4" borderId="8" xfId="0" applyNumberFormat="1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" fontId="5" fillId="0" borderId="25" xfId="0" applyNumberFormat="1" applyFont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wrapText="1"/>
    </xf>
    <xf numFmtId="164" fontId="5" fillId="0" borderId="25" xfId="0" applyNumberFormat="1" applyFont="1" applyBorder="1" applyAlignment="1">
      <alignment horizontal="center" vertical="center" wrapText="1"/>
    </xf>
    <xf numFmtId="164" fontId="5" fillId="0" borderId="26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39" xfId="0" applyNumberFormat="1" applyFont="1" applyBorder="1" applyAlignment="1">
      <alignment horizontal="center" vertical="center" wrapText="1"/>
    </xf>
    <xf numFmtId="164" fontId="1" fillId="0" borderId="40" xfId="0" applyNumberFormat="1" applyFont="1" applyBorder="1" applyAlignment="1">
      <alignment horizontal="center" vertical="center" wrapText="1"/>
    </xf>
    <xf numFmtId="165" fontId="10" fillId="11" borderId="17" xfId="0" applyNumberFormat="1" applyFont="1" applyFill="1" applyBorder="1" applyAlignment="1">
      <alignment horizontal="right" vertical="center" wrapText="1"/>
    </xf>
    <xf numFmtId="165" fontId="10" fillId="11" borderId="13" xfId="0" applyNumberFormat="1" applyFont="1" applyFill="1" applyBorder="1" applyAlignment="1">
      <alignment horizontal="right" vertical="center" wrapText="1"/>
    </xf>
    <xf numFmtId="2" fontId="5" fillId="0" borderId="16" xfId="0" applyNumberFormat="1" applyFont="1" applyBorder="1" applyAlignment="1">
      <alignment horizontal="center" vertical="center" wrapText="1"/>
    </xf>
    <xf numFmtId="2" fontId="5" fillId="0" borderId="11" xfId="0" applyNumberFormat="1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 wrapText="1"/>
    </xf>
    <xf numFmtId="1" fontId="5" fillId="0" borderId="27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 wrapText="1"/>
    </xf>
    <xf numFmtId="164" fontId="5" fillId="0" borderId="29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164" fontId="5" fillId="0" borderId="34" xfId="0" applyNumberFormat="1" applyFont="1" applyBorder="1" applyAlignment="1">
      <alignment horizontal="center" vertical="center" wrapText="1"/>
    </xf>
    <xf numFmtId="164" fontId="5" fillId="0" borderId="35" xfId="0" applyNumberFormat="1" applyFont="1" applyBorder="1" applyAlignment="1">
      <alignment horizontal="center" vertical="center" wrapText="1"/>
    </xf>
    <xf numFmtId="164" fontId="5" fillId="7" borderId="25" xfId="0" applyNumberFormat="1" applyFont="1" applyFill="1" applyBorder="1" applyAlignment="1" applyProtection="1">
      <alignment horizontal="center" vertical="center" wrapText="1"/>
      <protection locked="0"/>
    </xf>
    <xf numFmtId="164" fontId="5" fillId="7" borderId="26" xfId="0" applyNumberFormat="1" applyFont="1" applyFill="1" applyBorder="1" applyAlignment="1" applyProtection="1">
      <alignment horizontal="center" vertical="center" wrapText="1"/>
      <protection locked="0"/>
    </xf>
    <xf numFmtId="164" fontId="5" fillId="7" borderId="7" xfId="0" applyNumberFormat="1" applyFont="1" applyFill="1" applyBorder="1" applyAlignment="1" applyProtection="1">
      <alignment horizontal="center" vertical="center" wrapText="1"/>
      <protection locked="0"/>
    </xf>
    <xf numFmtId="164" fontId="5" fillId="7" borderId="28" xfId="0" applyNumberFormat="1" applyFont="1" applyFill="1" applyBorder="1" applyAlignment="1" applyProtection="1">
      <alignment horizontal="center" vertical="center" wrapText="1"/>
      <protection locked="0"/>
    </xf>
    <xf numFmtId="164" fontId="5" fillId="7" borderId="29" xfId="0" applyNumberFormat="1" applyFont="1" applyFill="1" applyBorder="1" applyAlignment="1" applyProtection="1">
      <alignment horizontal="center" vertical="center" wrapText="1"/>
      <protection locked="0"/>
    </xf>
    <xf numFmtId="164" fontId="5" fillId="7" borderId="12" xfId="0" applyNumberFormat="1" applyFont="1" applyFill="1" applyBorder="1" applyAlignment="1" applyProtection="1">
      <alignment horizontal="center" vertical="center" wrapText="1"/>
      <protection locked="0"/>
    </xf>
    <xf numFmtId="0" fontId="12" fillId="6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3" fillId="6" borderId="0" xfId="0" applyFont="1" applyFill="1" applyAlignment="1">
      <alignment horizontal="left" vertical="top" wrapText="1"/>
    </xf>
    <xf numFmtId="164" fontId="1" fillId="5" borderId="34" xfId="0" applyNumberFormat="1" applyFont="1" applyFill="1" applyBorder="1" applyAlignment="1">
      <alignment horizontal="center" vertical="center" wrapText="1"/>
    </xf>
    <xf numFmtId="164" fontId="1" fillId="5" borderId="35" xfId="0" applyNumberFormat="1" applyFont="1" applyFill="1" applyBorder="1" applyAlignment="1">
      <alignment horizontal="center" vertical="center" wrapText="1"/>
    </xf>
    <xf numFmtId="164" fontId="5" fillId="7" borderId="44" xfId="0" applyNumberFormat="1" applyFont="1" applyFill="1" applyBorder="1" applyAlignment="1" applyProtection="1">
      <alignment horizontal="center" vertical="center" wrapText="1"/>
      <protection locked="0"/>
    </xf>
    <xf numFmtId="164" fontId="5" fillId="7" borderId="45" xfId="0" applyNumberFormat="1" applyFont="1" applyFill="1" applyBorder="1" applyAlignment="1" applyProtection="1">
      <alignment horizontal="center" vertical="center" wrapText="1"/>
      <protection locked="0"/>
    </xf>
    <xf numFmtId="164" fontId="5" fillId="8" borderId="25" xfId="0" applyNumberFormat="1" applyFont="1" applyFill="1" applyBorder="1" applyAlignment="1" applyProtection="1">
      <alignment horizontal="center" vertical="center" wrapText="1"/>
      <protection locked="0"/>
    </xf>
    <xf numFmtId="164" fontId="5" fillId="8" borderId="26" xfId="0" applyNumberFormat="1" applyFont="1" applyFill="1" applyBorder="1" applyAlignment="1" applyProtection="1">
      <alignment horizontal="center" vertical="center" wrapText="1"/>
      <protection locked="0"/>
    </xf>
    <xf numFmtId="164" fontId="5" fillId="8" borderId="7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openxmlformats.org/officeDocument/2006/relationships/customXml" Target="../customXml/item1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949"/>
  <sheetViews>
    <sheetView tabSelected="1" topLeftCell="A52" zoomScale="85" zoomScaleNormal="85" workbookViewId="0">
      <selection activeCell="O9" sqref="O9"/>
    </sheetView>
  </sheetViews>
  <sheetFormatPr baseColWidth="10" defaultColWidth="12.5703125" defaultRowHeight="15" customHeight="1" x14ac:dyDescent="0.35"/>
  <cols>
    <col min="1" max="1" width="11.140625" style="6" customWidth="1"/>
    <col min="2" max="2" width="9.28515625" style="127" customWidth="1"/>
    <col min="3" max="3" width="5.28515625" style="6" customWidth="1"/>
    <col min="4" max="4" width="34" style="114" customWidth="1"/>
    <col min="5" max="5" width="15.28515625" style="6" customWidth="1"/>
    <col min="6" max="6" width="8.140625" style="6" customWidth="1"/>
    <col min="7" max="7" width="12.140625" style="6" customWidth="1"/>
    <col min="8" max="8" width="13.140625" style="6" customWidth="1"/>
    <col min="9" max="9" width="15.28515625" style="6" customWidth="1"/>
    <col min="10" max="10" width="18.5703125" style="6" bestFit="1" customWidth="1"/>
    <col min="11" max="11" width="39.5703125" style="6" customWidth="1"/>
    <col min="12" max="12" width="26.85546875" style="6" customWidth="1"/>
    <col min="13" max="16" width="10.5703125" style="6" customWidth="1"/>
    <col min="17" max="17" width="43" style="6" customWidth="1"/>
    <col min="18" max="25" width="10.5703125" style="6" customWidth="1"/>
    <col min="26" max="16384" width="12.5703125" style="6"/>
  </cols>
  <sheetData>
    <row r="1" spans="1:17" ht="73.5" customHeight="1" x14ac:dyDescent="0.4">
      <c r="A1" s="193" t="s">
        <v>317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Q1" s="7"/>
    </row>
    <row r="2" spans="1:17" ht="51" customHeight="1" x14ac:dyDescent="0.35">
      <c r="A2" s="196" t="s">
        <v>318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7" ht="44.25" customHeight="1" x14ac:dyDescent="0.35">
      <c r="A3" s="196" t="s">
        <v>319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</row>
    <row r="4" spans="1:17" ht="48" customHeight="1" x14ac:dyDescent="0.35">
      <c r="A4" s="196" t="s">
        <v>320</v>
      </c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</row>
    <row r="5" spans="1:17" ht="50.25" customHeight="1" x14ac:dyDescent="0.35">
      <c r="A5" s="196" t="s">
        <v>321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</row>
    <row r="6" spans="1:17" ht="24.95" customHeight="1" x14ac:dyDescent="0.35">
      <c r="A6" s="196" t="s">
        <v>322</v>
      </c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</row>
    <row r="7" spans="1:17" ht="24.95" customHeight="1" x14ac:dyDescent="0.3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7" ht="15" customHeight="1" x14ac:dyDescent="0.35">
      <c r="A8" s="9"/>
      <c r="B8" s="9"/>
      <c r="C8" s="9"/>
      <c r="D8" s="9"/>
      <c r="E8" s="9"/>
      <c r="F8" s="9"/>
      <c r="G8" s="9"/>
      <c r="H8" s="9"/>
      <c r="I8" s="10"/>
      <c r="J8" s="10"/>
      <c r="K8" s="10"/>
      <c r="L8" s="10"/>
    </row>
    <row r="9" spans="1:17" ht="63" customHeight="1" x14ac:dyDescent="0.35">
      <c r="A9" s="11" t="s">
        <v>0</v>
      </c>
      <c r="B9" s="12" t="s">
        <v>1</v>
      </c>
      <c r="C9" s="13" t="s">
        <v>2</v>
      </c>
      <c r="D9" s="13" t="s">
        <v>0</v>
      </c>
      <c r="E9" s="13" t="s">
        <v>3</v>
      </c>
      <c r="F9" s="13" t="s">
        <v>4</v>
      </c>
      <c r="G9" s="14" t="s">
        <v>5</v>
      </c>
      <c r="H9" s="15" t="s">
        <v>314</v>
      </c>
      <c r="I9" s="16" t="s">
        <v>311</v>
      </c>
      <c r="J9" s="16" t="s">
        <v>312</v>
      </c>
      <c r="K9" s="17" t="s">
        <v>315</v>
      </c>
      <c r="L9" s="17" t="s">
        <v>313</v>
      </c>
    </row>
    <row r="10" spans="1:17" s="29" customFormat="1" ht="34.5" customHeight="1" thickBot="1" x14ac:dyDescent="0.3">
      <c r="A10" s="18" t="s">
        <v>303</v>
      </c>
      <c r="B10" s="19"/>
      <c r="C10" s="20"/>
      <c r="D10" s="21" t="s">
        <v>6</v>
      </c>
      <c r="E10" s="22"/>
      <c r="F10" s="23"/>
      <c r="G10" s="24"/>
      <c r="H10" s="25"/>
      <c r="I10" s="26"/>
      <c r="J10" s="26"/>
      <c r="K10" s="27"/>
      <c r="L10" s="28"/>
    </row>
    <row r="11" spans="1:17" ht="14.25" customHeight="1" x14ac:dyDescent="0.35">
      <c r="A11" s="129" t="s">
        <v>200</v>
      </c>
      <c r="B11" s="30" t="s">
        <v>7</v>
      </c>
      <c r="C11" s="31" t="s">
        <v>8</v>
      </c>
      <c r="D11" s="146" t="s">
        <v>9</v>
      </c>
      <c r="E11" s="33" t="s">
        <v>10</v>
      </c>
      <c r="F11" s="34"/>
      <c r="G11" s="35"/>
      <c r="H11" s="142">
        <f>G12+G13</f>
        <v>71</v>
      </c>
      <c r="I11" s="143">
        <v>1586.25</v>
      </c>
      <c r="J11" s="144">
        <f>H11*I11</f>
        <v>112623.75</v>
      </c>
      <c r="K11" s="199"/>
      <c r="L11" s="185">
        <f>+H11*K11</f>
        <v>0</v>
      </c>
    </row>
    <row r="12" spans="1:17" ht="14.25" customHeight="1" x14ac:dyDescent="0.35">
      <c r="A12" s="130"/>
      <c r="B12" s="38" t="s">
        <v>7</v>
      </c>
      <c r="C12" s="39" t="s">
        <v>8</v>
      </c>
      <c r="D12" s="145"/>
      <c r="E12" s="41" t="s">
        <v>10</v>
      </c>
      <c r="F12" s="42" t="s">
        <v>11</v>
      </c>
      <c r="G12" s="43">
        <v>39</v>
      </c>
      <c r="H12" s="139"/>
      <c r="I12" s="140"/>
      <c r="J12" s="141"/>
      <c r="K12" s="188"/>
      <c r="L12" s="186"/>
    </row>
    <row r="13" spans="1:17" ht="14.25" customHeight="1" x14ac:dyDescent="0.35">
      <c r="A13" s="130"/>
      <c r="B13" s="38" t="s">
        <v>7</v>
      </c>
      <c r="C13" s="39" t="s">
        <v>8</v>
      </c>
      <c r="D13" s="145"/>
      <c r="E13" s="41" t="s">
        <v>10</v>
      </c>
      <c r="F13" s="42" t="s">
        <v>12</v>
      </c>
      <c r="G13" s="46">
        <v>32</v>
      </c>
      <c r="H13" s="139"/>
      <c r="I13" s="140"/>
      <c r="J13" s="141"/>
      <c r="K13" s="189"/>
      <c r="L13" s="186"/>
    </row>
    <row r="14" spans="1:17" ht="14.25" customHeight="1" x14ac:dyDescent="0.35">
      <c r="A14" s="131" t="s">
        <v>199</v>
      </c>
      <c r="B14" s="38" t="s">
        <v>13</v>
      </c>
      <c r="C14" s="39" t="s">
        <v>8</v>
      </c>
      <c r="D14" s="145" t="s">
        <v>14</v>
      </c>
      <c r="E14" s="41" t="s">
        <v>10</v>
      </c>
      <c r="F14" s="42"/>
      <c r="G14" s="43"/>
      <c r="H14" s="139">
        <f>G15+G16</f>
        <v>1</v>
      </c>
      <c r="I14" s="140">
        <v>1056.75</v>
      </c>
      <c r="J14" s="141">
        <f>H14*I14</f>
        <v>1056.75</v>
      </c>
      <c r="K14" s="187"/>
      <c r="L14" s="186">
        <f>+H14*K14</f>
        <v>0</v>
      </c>
    </row>
    <row r="15" spans="1:17" ht="14.25" customHeight="1" x14ac:dyDescent="0.35">
      <c r="A15" s="131"/>
      <c r="B15" s="38" t="s">
        <v>13</v>
      </c>
      <c r="C15" s="39" t="s">
        <v>8</v>
      </c>
      <c r="D15" s="145"/>
      <c r="E15" s="41" t="s">
        <v>10</v>
      </c>
      <c r="F15" s="42" t="s">
        <v>11</v>
      </c>
      <c r="G15" s="43">
        <v>0</v>
      </c>
      <c r="H15" s="139"/>
      <c r="I15" s="140"/>
      <c r="J15" s="141"/>
      <c r="K15" s="188"/>
      <c r="L15" s="186"/>
    </row>
    <row r="16" spans="1:17" ht="14.25" customHeight="1" x14ac:dyDescent="0.35">
      <c r="A16" s="131"/>
      <c r="B16" s="38" t="s">
        <v>13</v>
      </c>
      <c r="C16" s="39" t="s">
        <v>8</v>
      </c>
      <c r="D16" s="145"/>
      <c r="E16" s="41" t="s">
        <v>10</v>
      </c>
      <c r="F16" s="42" t="s">
        <v>12</v>
      </c>
      <c r="G16" s="46">
        <v>1</v>
      </c>
      <c r="H16" s="139"/>
      <c r="I16" s="140"/>
      <c r="J16" s="141"/>
      <c r="K16" s="189"/>
      <c r="L16" s="186"/>
    </row>
    <row r="17" spans="1:12" ht="14.25" customHeight="1" x14ac:dyDescent="0.35">
      <c r="A17" s="131" t="s">
        <v>201</v>
      </c>
      <c r="B17" s="38" t="s">
        <v>15</v>
      </c>
      <c r="C17" s="39" t="s">
        <v>8</v>
      </c>
      <c r="D17" s="132" t="s">
        <v>16</v>
      </c>
      <c r="E17" s="41" t="s">
        <v>10</v>
      </c>
      <c r="F17" s="42"/>
      <c r="G17" s="43"/>
      <c r="H17" s="139">
        <f>G18+G19</f>
        <v>16</v>
      </c>
      <c r="I17" s="140">
        <v>321.94</v>
      </c>
      <c r="J17" s="141">
        <f>H17*I17</f>
        <v>5151.04</v>
      </c>
      <c r="K17" s="187"/>
      <c r="L17" s="186">
        <f t="shared" ref="L17" si="0">+H17*K17</f>
        <v>0</v>
      </c>
    </row>
    <row r="18" spans="1:12" ht="14.25" customHeight="1" x14ac:dyDescent="0.35">
      <c r="A18" s="131"/>
      <c r="B18" s="38" t="s">
        <v>15</v>
      </c>
      <c r="C18" s="39" t="s">
        <v>8</v>
      </c>
      <c r="D18" s="132"/>
      <c r="E18" s="41" t="s">
        <v>10</v>
      </c>
      <c r="F18" s="42" t="s">
        <v>11</v>
      </c>
      <c r="G18" s="43">
        <v>0</v>
      </c>
      <c r="H18" s="139"/>
      <c r="I18" s="140"/>
      <c r="J18" s="141"/>
      <c r="K18" s="188"/>
      <c r="L18" s="186"/>
    </row>
    <row r="19" spans="1:12" ht="14.25" customHeight="1" x14ac:dyDescent="0.35">
      <c r="A19" s="131"/>
      <c r="B19" s="38" t="s">
        <v>15</v>
      </c>
      <c r="C19" s="39" t="s">
        <v>8</v>
      </c>
      <c r="D19" s="132"/>
      <c r="E19" s="41" t="s">
        <v>10</v>
      </c>
      <c r="F19" s="42" t="s">
        <v>12</v>
      </c>
      <c r="G19" s="43">
        <v>16</v>
      </c>
      <c r="H19" s="139"/>
      <c r="I19" s="140"/>
      <c r="J19" s="141"/>
      <c r="K19" s="189"/>
      <c r="L19" s="186"/>
    </row>
    <row r="20" spans="1:12" ht="14.25" customHeight="1" x14ac:dyDescent="0.35">
      <c r="A20" s="131" t="s">
        <v>202</v>
      </c>
      <c r="B20" s="38" t="s">
        <v>17</v>
      </c>
      <c r="C20" s="39" t="s">
        <v>8</v>
      </c>
      <c r="D20" s="132" t="s">
        <v>18</v>
      </c>
      <c r="E20" s="41" t="s">
        <v>10</v>
      </c>
      <c r="F20" s="42"/>
      <c r="G20" s="43"/>
      <c r="H20" s="139">
        <f>G21+G22</f>
        <v>4</v>
      </c>
      <c r="I20" s="140">
        <v>1825.5</v>
      </c>
      <c r="J20" s="141">
        <f>H20*I20</f>
        <v>7302</v>
      </c>
      <c r="K20" s="187"/>
      <c r="L20" s="186">
        <f t="shared" ref="L20" si="1">+H20*K20</f>
        <v>0</v>
      </c>
    </row>
    <row r="21" spans="1:12" ht="14.25" customHeight="1" x14ac:dyDescent="0.35">
      <c r="A21" s="131"/>
      <c r="B21" s="38" t="s">
        <v>17</v>
      </c>
      <c r="C21" s="39" t="s">
        <v>8</v>
      </c>
      <c r="D21" s="132"/>
      <c r="E21" s="41" t="s">
        <v>10</v>
      </c>
      <c r="F21" s="42" t="s">
        <v>11</v>
      </c>
      <c r="G21" s="43">
        <v>2</v>
      </c>
      <c r="H21" s="139"/>
      <c r="I21" s="140"/>
      <c r="J21" s="141"/>
      <c r="K21" s="188"/>
      <c r="L21" s="186"/>
    </row>
    <row r="22" spans="1:12" ht="14.25" customHeight="1" x14ac:dyDescent="0.35">
      <c r="A22" s="131"/>
      <c r="B22" s="38" t="s">
        <v>17</v>
      </c>
      <c r="C22" s="39" t="s">
        <v>8</v>
      </c>
      <c r="D22" s="132"/>
      <c r="E22" s="41" t="s">
        <v>10</v>
      </c>
      <c r="F22" s="42" t="s">
        <v>12</v>
      </c>
      <c r="G22" s="43">
        <v>2</v>
      </c>
      <c r="H22" s="139"/>
      <c r="I22" s="140"/>
      <c r="J22" s="141"/>
      <c r="K22" s="189"/>
      <c r="L22" s="186"/>
    </row>
    <row r="23" spans="1:12" ht="14.25" customHeight="1" x14ac:dyDescent="0.35">
      <c r="A23" s="131" t="s">
        <v>203</v>
      </c>
      <c r="B23" s="38" t="s">
        <v>19</v>
      </c>
      <c r="C23" s="39" t="s">
        <v>8</v>
      </c>
      <c r="D23" s="132" t="s">
        <v>20</v>
      </c>
      <c r="E23" s="41" t="s">
        <v>10</v>
      </c>
      <c r="F23" s="42"/>
      <c r="G23" s="43"/>
      <c r="H23" s="139">
        <f>G24+G25</f>
        <v>3</v>
      </c>
      <c r="I23" s="140">
        <v>3936</v>
      </c>
      <c r="J23" s="141">
        <f>H23*I23</f>
        <v>11808</v>
      </c>
      <c r="K23" s="187"/>
      <c r="L23" s="186">
        <f t="shared" ref="L23" si="2">+H23*K23</f>
        <v>0</v>
      </c>
    </row>
    <row r="24" spans="1:12" ht="14.25" customHeight="1" x14ac:dyDescent="0.35">
      <c r="A24" s="131"/>
      <c r="B24" s="38" t="s">
        <v>19</v>
      </c>
      <c r="C24" s="39" t="s">
        <v>8</v>
      </c>
      <c r="D24" s="132"/>
      <c r="E24" s="41" t="s">
        <v>10</v>
      </c>
      <c r="F24" s="42" t="s">
        <v>11</v>
      </c>
      <c r="G24" s="43">
        <v>1</v>
      </c>
      <c r="H24" s="139"/>
      <c r="I24" s="140"/>
      <c r="J24" s="141"/>
      <c r="K24" s="188"/>
      <c r="L24" s="186"/>
    </row>
    <row r="25" spans="1:12" ht="14.25" customHeight="1" x14ac:dyDescent="0.35">
      <c r="A25" s="131"/>
      <c r="B25" s="38" t="s">
        <v>19</v>
      </c>
      <c r="C25" s="39" t="s">
        <v>8</v>
      </c>
      <c r="D25" s="132"/>
      <c r="E25" s="41" t="s">
        <v>10</v>
      </c>
      <c r="F25" s="42" t="s">
        <v>12</v>
      </c>
      <c r="G25" s="43">
        <v>2</v>
      </c>
      <c r="H25" s="139"/>
      <c r="I25" s="140"/>
      <c r="J25" s="141"/>
      <c r="K25" s="189"/>
      <c r="L25" s="186"/>
    </row>
    <row r="26" spans="1:12" ht="14.25" customHeight="1" x14ac:dyDescent="0.35">
      <c r="A26" s="131" t="s">
        <v>204</v>
      </c>
      <c r="B26" s="38" t="s">
        <v>205</v>
      </c>
      <c r="C26" s="39" t="s">
        <v>8</v>
      </c>
      <c r="D26" s="132" t="s">
        <v>22</v>
      </c>
      <c r="E26" s="41" t="s">
        <v>10</v>
      </c>
      <c r="F26" s="42"/>
      <c r="G26" s="43"/>
      <c r="H26" s="139">
        <f>G27+G28+G29+G30+G31+G32</f>
        <v>512</v>
      </c>
      <c r="I26" s="140">
        <v>299.25</v>
      </c>
      <c r="J26" s="141">
        <f>H26*I26</f>
        <v>153216</v>
      </c>
      <c r="K26" s="187"/>
      <c r="L26" s="140">
        <f>+H26*K26</f>
        <v>0</v>
      </c>
    </row>
    <row r="27" spans="1:12" ht="14.25" customHeight="1" x14ac:dyDescent="0.35">
      <c r="A27" s="131"/>
      <c r="B27" s="38" t="s">
        <v>21</v>
      </c>
      <c r="C27" s="39" t="s">
        <v>8</v>
      </c>
      <c r="D27" s="132"/>
      <c r="E27" s="41" t="s">
        <v>288</v>
      </c>
      <c r="F27" s="42" t="s">
        <v>23</v>
      </c>
      <c r="G27" s="43">
        <v>20</v>
      </c>
      <c r="H27" s="139"/>
      <c r="I27" s="140"/>
      <c r="J27" s="141"/>
      <c r="K27" s="188"/>
      <c r="L27" s="140"/>
    </row>
    <row r="28" spans="1:12" ht="14.25" customHeight="1" x14ac:dyDescent="0.35">
      <c r="A28" s="131"/>
      <c r="B28" s="38" t="s">
        <v>21</v>
      </c>
      <c r="C28" s="39" t="s">
        <v>8</v>
      </c>
      <c r="D28" s="132"/>
      <c r="E28" s="41" t="s">
        <v>10</v>
      </c>
      <c r="F28" s="42" t="s">
        <v>11</v>
      </c>
      <c r="G28" s="43">
        <v>238</v>
      </c>
      <c r="H28" s="139"/>
      <c r="I28" s="140"/>
      <c r="J28" s="141"/>
      <c r="K28" s="188"/>
      <c r="L28" s="140"/>
    </row>
    <row r="29" spans="1:12" ht="14.25" customHeight="1" x14ac:dyDescent="0.35">
      <c r="A29" s="131"/>
      <c r="B29" s="38" t="s">
        <v>21</v>
      </c>
      <c r="C29" s="39" t="s">
        <v>8</v>
      </c>
      <c r="D29" s="132"/>
      <c r="E29" s="41" t="s">
        <v>10</v>
      </c>
      <c r="F29" s="42" t="s">
        <v>12</v>
      </c>
      <c r="G29" s="43">
        <v>216</v>
      </c>
      <c r="H29" s="139"/>
      <c r="I29" s="140"/>
      <c r="J29" s="141"/>
      <c r="K29" s="188"/>
      <c r="L29" s="140"/>
    </row>
    <row r="30" spans="1:12" ht="14.25" customHeight="1" x14ac:dyDescent="0.35">
      <c r="A30" s="131"/>
      <c r="B30" s="38" t="s">
        <v>96</v>
      </c>
      <c r="C30" s="39" t="s">
        <v>8</v>
      </c>
      <c r="D30" s="132"/>
      <c r="E30" s="41" t="s">
        <v>10</v>
      </c>
      <c r="F30" s="42" t="s">
        <v>11</v>
      </c>
      <c r="G30" s="43">
        <v>24</v>
      </c>
      <c r="H30" s="139"/>
      <c r="I30" s="140"/>
      <c r="J30" s="141"/>
      <c r="K30" s="188"/>
      <c r="L30" s="140"/>
    </row>
    <row r="31" spans="1:12" ht="14.25" customHeight="1" x14ac:dyDescent="0.35">
      <c r="A31" s="131"/>
      <c r="B31" s="38" t="s">
        <v>96</v>
      </c>
      <c r="C31" s="39" t="s">
        <v>8</v>
      </c>
      <c r="D31" s="132"/>
      <c r="E31" s="41" t="s">
        <v>10</v>
      </c>
      <c r="F31" s="42" t="s">
        <v>12</v>
      </c>
      <c r="G31" s="43">
        <v>8</v>
      </c>
      <c r="H31" s="139"/>
      <c r="I31" s="140"/>
      <c r="J31" s="141"/>
      <c r="K31" s="188"/>
      <c r="L31" s="140"/>
    </row>
    <row r="32" spans="1:12" ht="14.25" customHeight="1" x14ac:dyDescent="0.35">
      <c r="A32" s="131"/>
      <c r="B32" s="38" t="s">
        <v>176</v>
      </c>
      <c r="C32" s="39" t="s">
        <v>8</v>
      </c>
      <c r="D32" s="132"/>
      <c r="E32" s="41" t="s">
        <v>169</v>
      </c>
      <c r="F32" s="42" t="s">
        <v>12</v>
      </c>
      <c r="G32" s="43">
        <v>6</v>
      </c>
      <c r="H32" s="139"/>
      <c r="I32" s="140"/>
      <c r="J32" s="141"/>
      <c r="K32" s="189"/>
      <c r="L32" s="140"/>
    </row>
    <row r="33" spans="1:12" ht="14.25" customHeight="1" x14ac:dyDescent="0.35">
      <c r="A33" s="131" t="s">
        <v>206</v>
      </c>
      <c r="B33" s="38" t="s">
        <v>24</v>
      </c>
      <c r="C33" s="39" t="s">
        <v>8</v>
      </c>
      <c r="D33" s="132" t="s">
        <v>25</v>
      </c>
      <c r="E33" s="41" t="s">
        <v>10</v>
      </c>
      <c r="F33" s="42"/>
      <c r="G33" s="43"/>
      <c r="H33" s="139">
        <f>G34+G35</f>
        <v>100</v>
      </c>
      <c r="I33" s="140">
        <v>168</v>
      </c>
      <c r="J33" s="141">
        <f>H33*I33</f>
        <v>16800</v>
      </c>
      <c r="K33" s="187"/>
      <c r="L33" s="140">
        <f>+H33*K33</f>
        <v>0</v>
      </c>
    </row>
    <row r="34" spans="1:12" ht="14.25" customHeight="1" x14ac:dyDescent="0.35">
      <c r="A34" s="131"/>
      <c r="B34" s="38" t="s">
        <v>24</v>
      </c>
      <c r="C34" s="39" t="s">
        <v>8</v>
      </c>
      <c r="D34" s="132"/>
      <c r="E34" s="41" t="s">
        <v>10</v>
      </c>
      <c r="F34" s="42" t="s">
        <v>11</v>
      </c>
      <c r="G34" s="43">
        <v>76</v>
      </c>
      <c r="H34" s="139"/>
      <c r="I34" s="140"/>
      <c r="J34" s="141"/>
      <c r="K34" s="188"/>
      <c r="L34" s="140"/>
    </row>
    <row r="35" spans="1:12" ht="14.25" customHeight="1" x14ac:dyDescent="0.35">
      <c r="A35" s="131"/>
      <c r="B35" s="38" t="s">
        <v>24</v>
      </c>
      <c r="C35" s="39" t="s">
        <v>8</v>
      </c>
      <c r="D35" s="132"/>
      <c r="E35" s="41" t="s">
        <v>10</v>
      </c>
      <c r="F35" s="42" t="s">
        <v>12</v>
      </c>
      <c r="G35" s="43">
        <v>24</v>
      </c>
      <c r="H35" s="139"/>
      <c r="I35" s="140"/>
      <c r="J35" s="141"/>
      <c r="K35" s="189"/>
      <c r="L35" s="140"/>
    </row>
    <row r="36" spans="1:12" ht="14.25" customHeight="1" x14ac:dyDescent="0.35">
      <c r="A36" s="131" t="s">
        <v>207</v>
      </c>
      <c r="B36" s="38" t="s">
        <v>26</v>
      </c>
      <c r="C36" s="39" t="s">
        <v>8</v>
      </c>
      <c r="D36" s="132" t="s">
        <v>27</v>
      </c>
      <c r="E36" s="41" t="s">
        <v>10</v>
      </c>
      <c r="F36" s="42"/>
      <c r="G36" s="43"/>
      <c r="H36" s="139">
        <f>G37+G39+G38</f>
        <v>84</v>
      </c>
      <c r="I36" s="140">
        <v>226.4</v>
      </c>
      <c r="J36" s="141">
        <f>H36*I36</f>
        <v>19017.600000000002</v>
      </c>
      <c r="K36" s="187"/>
      <c r="L36" s="140">
        <f>+H36*K36</f>
        <v>0</v>
      </c>
    </row>
    <row r="37" spans="1:12" ht="14.25" customHeight="1" x14ac:dyDescent="0.35">
      <c r="A37" s="131"/>
      <c r="B37" s="38" t="s">
        <v>26</v>
      </c>
      <c r="C37" s="39" t="s">
        <v>8</v>
      </c>
      <c r="D37" s="132"/>
      <c r="E37" s="41" t="s">
        <v>10</v>
      </c>
      <c r="F37" s="42" t="s">
        <v>23</v>
      </c>
      <c r="G37" s="43">
        <v>3</v>
      </c>
      <c r="H37" s="139"/>
      <c r="I37" s="140"/>
      <c r="J37" s="141"/>
      <c r="K37" s="188"/>
      <c r="L37" s="140"/>
    </row>
    <row r="38" spans="1:12" ht="14.25" customHeight="1" x14ac:dyDescent="0.35">
      <c r="A38" s="131"/>
      <c r="B38" s="38" t="s">
        <v>26</v>
      </c>
      <c r="C38" s="39" t="s">
        <v>8</v>
      </c>
      <c r="D38" s="132"/>
      <c r="E38" s="41" t="s">
        <v>10</v>
      </c>
      <c r="F38" s="42" t="s">
        <v>11</v>
      </c>
      <c r="G38" s="43">
        <v>35</v>
      </c>
      <c r="H38" s="139"/>
      <c r="I38" s="140"/>
      <c r="J38" s="141"/>
      <c r="K38" s="188"/>
      <c r="L38" s="140"/>
    </row>
    <row r="39" spans="1:12" ht="14.25" customHeight="1" x14ac:dyDescent="0.35">
      <c r="A39" s="131"/>
      <c r="B39" s="38" t="s">
        <v>26</v>
      </c>
      <c r="C39" s="39" t="s">
        <v>8</v>
      </c>
      <c r="D39" s="132"/>
      <c r="E39" s="41" t="s">
        <v>10</v>
      </c>
      <c r="F39" s="42" t="s">
        <v>12</v>
      </c>
      <c r="G39" s="43">
        <v>46</v>
      </c>
      <c r="H39" s="139"/>
      <c r="I39" s="140"/>
      <c r="J39" s="141"/>
      <c r="K39" s="189"/>
      <c r="L39" s="140"/>
    </row>
    <row r="40" spans="1:12" ht="14.25" customHeight="1" x14ac:dyDescent="0.35">
      <c r="A40" s="131" t="s">
        <v>208</v>
      </c>
      <c r="B40" s="38" t="s">
        <v>28</v>
      </c>
      <c r="C40" s="39" t="s">
        <v>8</v>
      </c>
      <c r="D40" s="132" t="s">
        <v>29</v>
      </c>
      <c r="E40" s="41" t="s">
        <v>10</v>
      </c>
      <c r="F40" s="42"/>
      <c r="G40" s="43"/>
      <c r="H40" s="139">
        <f>G41+G42</f>
        <v>16</v>
      </c>
      <c r="I40" s="140">
        <v>168</v>
      </c>
      <c r="J40" s="141">
        <f>H40*I40</f>
        <v>2688</v>
      </c>
      <c r="K40" s="187"/>
      <c r="L40" s="140">
        <f>+H40*K40</f>
        <v>0</v>
      </c>
    </row>
    <row r="41" spans="1:12" ht="14.25" customHeight="1" x14ac:dyDescent="0.35">
      <c r="A41" s="131"/>
      <c r="B41" s="38" t="s">
        <v>28</v>
      </c>
      <c r="C41" s="39" t="s">
        <v>8</v>
      </c>
      <c r="D41" s="132"/>
      <c r="E41" s="41" t="s">
        <v>10</v>
      </c>
      <c r="F41" s="42" t="s">
        <v>11</v>
      </c>
      <c r="G41" s="43">
        <v>0</v>
      </c>
      <c r="H41" s="139"/>
      <c r="I41" s="140"/>
      <c r="J41" s="141"/>
      <c r="K41" s="188"/>
      <c r="L41" s="140"/>
    </row>
    <row r="42" spans="1:12" ht="14.25" customHeight="1" x14ac:dyDescent="0.35">
      <c r="A42" s="131"/>
      <c r="B42" s="38" t="s">
        <v>28</v>
      </c>
      <c r="C42" s="39" t="s">
        <v>8</v>
      </c>
      <c r="D42" s="132"/>
      <c r="E42" s="41" t="s">
        <v>10</v>
      </c>
      <c r="F42" s="42" t="s">
        <v>12</v>
      </c>
      <c r="G42" s="43">
        <v>16</v>
      </c>
      <c r="H42" s="139"/>
      <c r="I42" s="140"/>
      <c r="J42" s="141"/>
      <c r="K42" s="189"/>
      <c r="L42" s="140"/>
    </row>
    <row r="43" spans="1:12" ht="14.25" customHeight="1" x14ac:dyDescent="0.35">
      <c r="A43" s="131" t="s">
        <v>209</v>
      </c>
      <c r="B43" s="38" t="s">
        <v>30</v>
      </c>
      <c r="C43" s="39" t="s">
        <v>8</v>
      </c>
      <c r="D43" s="132" t="s">
        <v>31</v>
      </c>
      <c r="E43" s="41" t="s">
        <v>10</v>
      </c>
      <c r="F43" s="42"/>
      <c r="G43" s="43"/>
      <c r="H43" s="139">
        <f>G44+G45</f>
        <v>14</v>
      </c>
      <c r="I43" s="140">
        <v>5950</v>
      </c>
      <c r="J43" s="141">
        <f>H43*I43</f>
        <v>83300</v>
      </c>
      <c r="K43" s="187"/>
      <c r="L43" s="140">
        <f>+H43*K43</f>
        <v>0</v>
      </c>
    </row>
    <row r="44" spans="1:12" ht="14.25" customHeight="1" x14ac:dyDescent="0.35">
      <c r="A44" s="131"/>
      <c r="B44" s="38" t="s">
        <v>30</v>
      </c>
      <c r="C44" s="39" t="s">
        <v>8</v>
      </c>
      <c r="D44" s="132"/>
      <c r="E44" s="41" t="s">
        <v>10</v>
      </c>
      <c r="F44" s="42" t="s">
        <v>11</v>
      </c>
      <c r="G44" s="43">
        <v>10</v>
      </c>
      <c r="H44" s="139"/>
      <c r="I44" s="140"/>
      <c r="J44" s="141"/>
      <c r="K44" s="188"/>
      <c r="L44" s="140"/>
    </row>
    <row r="45" spans="1:12" ht="14.25" customHeight="1" thickBot="1" x14ac:dyDescent="0.4">
      <c r="A45" s="133"/>
      <c r="B45" s="48" t="s">
        <v>30</v>
      </c>
      <c r="C45" s="39" t="s">
        <v>8</v>
      </c>
      <c r="D45" s="135"/>
      <c r="E45" s="50" t="s">
        <v>10</v>
      </c>
      <c r="F45" s="49" t="s">
        <v>12</v>
      </c>
      <c r="G45" s="51">
        <v>4</v>
      </c>
      <c r="H45" s="147"/>
      <c r="I45" s="148"/>
      <c r="J45" s="149"/>
      <c r="K45" s="200"/>
      <c r="L45" s="148"/>
    </row>
    <row r="46" spans="1:12" ht="34.5" customHeight="1" thickBot="1" x14ac:dyDescent="0.4">
      <c r="A46" s="54" t="s">
        <v>304</v>
      </c>
      <c r="B46" s="55"/>
      <c r="C46" s="56"/>
      <c r="D46" s="21" t="s">
        <v>212</v>
      </c>
      <c r="E46" s="57"/>
      <c r="F46" s="57"/>
      <c r="G46" s="58"/>
      <c r="H46" s="58"/>
      <c r="I46" s="59"/>
      <c r="J46" s="60"/>
      <c r="K46" s="61"/>
      <c r="L46" s="61"/>
    </row>
    <row r="47" spans="1:12" ht="14.25" customHeight="1" x14ac:dyDescent="0.35">
      <c r="A47" s="134" t="s">
        <v>210</v>
      </c>
      <c r="B47" s="30" t="s">
        <v>232</v>
      </c>
      <c r="C47" s="31" t="s">
        <v>8</v>
      </c>
      <c r="D47" s="138" t="s">
        <v>211</v>
      </c>
      <c r="E47" s="33" t="s">
        <v>214</v>
      </c>
      <c r="F47" s="34"/>
      <c r="G47" s="35"/>
      <c r="H47" s="142">
        <f>G48+G49+G50+G51+G52+G53+G54+G55</f>
        <v>114</v>
      </c>
      <c r="I47" s="143">
        <v>454.73</v>
      </c>
      <c r="J47" s="144">
        <f>H47*I47</f>
        <v>51839.22</v>
      </c>
      <c r="K47" s="199"/>
      <c r="L47" s="197">
        <f>+H47*K47</f>
        <v>0</v>
      </c>
    </row>
    <row r="48" spans="1:12" ht="14.25" customHeight="1" x14ac:dyDescent="0.35">
      <c r="A48" s="131"/>
      <c r="B48" s="38" t="s">
        <v>32</v>
      </c>
      <c r="C48" s="39" t="s">
        <v>8</v>
      </c>
      <c r="D48" s="132"/>
      <c r="E48" s="41" t="s">
        <v>33</v>
      </c>
      <c r="F48" s="42" t="s">
        <v>11</v>
      </c>
      <c r="G48" s="43">
        <v>12</v>
      </c>
      <c r="H48" s="139"/>
      <c r="I48" s="140"/>
      <c r="J48" s="141"/>
      <c r="K48" s="188"/>
      <c r="L48" s="198"/>
    </row>
    <row r="49" spans="1:12" ht="14.25" customHeight="1" x14ac:dyDescent="0.35">
      <c r="A49" s="131"/>
      <c r="B49" s="38" t="s">
        <v>32</v>
      </c>
      <c r="C49" s="39" t="s">
        <v>8</v>
      </c>
      <c r="D49" s="132"/>
      <c r="E49" s="41" t="s">
        <v>33</v>
      </c>
      <c r="F49" s="42" t="s">
        <v>12</v>
      </c>
      <c r="G49" s="42">
        <v>8</v>
      </c>
      <c r="H49" s="139"/>
      <c r="I49" s="140"/>
      <c r="J49" s="141"/>
      <c r="K49" s="188"/>
      <c r="L49" s="198"/>
    </row>
    <row r="50" spans="1:12" ht="14.25" customHeight="1" x14ac:dyDescent="0.35">
      <c r="A50" s="131"/>
      <c r="B50" s="38" t="s">
        <v>42</v>
      </c>
      <c r="C50" s="39" t="s">
        <v>8</v>
      </c>
      <c r="D50" s="132"/>
      <c r="E50" s="41" t="s">
        <v>41</v>
      </c>
      <c r="F50" s="42" t="s">
        <v>11</v>
      </c>
      <c r="G50" s="43">
        <v>20</v>
      </c>
      <c r="H50" s="139"/>
      <c r="I50" s="140"/>
      <c r="J50" s="141"/>
      <c r="K50" s="188"/>
      <c r="L50" s="198"/>
    </row>
    <row r="51" spans="1:12" ht="14.25" customHeight="1" x14ac:dyDescent="0.35">
      <c r="A51" s="131"/>
      <c r="B51" s="38" t="s">
        <v>42</v>
      </c>
      <c r="C51" s="39" t="s">
        <v>8</v>
      </c>
      <c r="D51" s="132"/>
      <c r="E51" s="41" t="s">
        <v>41</v>
      </c>
      <c r="F51" s="42" t="s">
        <v>12</v>
      </c>
      <c r="G51" s="43">
        <v>16</v>
      </c>
      <c r="H51" s="139"/>
      <c r="I51" s="140"/>
      <c r="J51" s="141"/>
      <c r="K51" s="188"/>
      <c r="L51" s="198"/>
    </row>
    <row r="52" spans="1:12" ht="14.25" customHeight="1" x14ac:dyDescent="0.35">
      <c r="A52" s="131"/>
      <c r="B52" s="38" t="s">
        <v>46</v>
      </c>
      <c r="C52" s="39" t="s">
        <v>8</v>
      </c>
      <c r="D52" s="132"/>
      <c r="E52" s="41" t="s">
        <v>45</v>
      </c>
      <c r="F52" s="42" t="s">
        <v>11</v>
      </c>
      <c r="G52" s="42">
        <v>14</v>
      </c>
      <c r="H52" s="139"/>
      <c r="I52" s="140"/>
      <c r="J52" s="141"/>
      <c r="K52" s="188"/>
      <c r="L52" s="198"/>
    </row>
    <row r="53" spans="1:12" ht="14.25" customHeight="1" x14ac:dyDescent="0.35">
      <c r="A53" s="131"/>
      <c r="B53" s="38" t="s">
        <v>46</v>
      </c>
      <c r="C53" s="39" t="s">
        <v>8</v>
      </c>
      <c r="D53" s="132"/>
      <c r="E53" s="41" t="s">
        <v>45</v>
      </c>
      <c r="F53" s="42" t="s">
        <v>12</v>
      </c>
      <c r="G53" s="42">
        <v>14</v>
      </c>
      <c r="H53" s="139"/>
      <c r="I53" s="140"/>
      <c r="J53" s="141"/>
      <c r="K53" s="188"/>
      <c r="L53" s="198"/>
    </row>
    <row r="54" spans="1:12" ht="14.25" customHeight="1" x14ac:dyDescent="0.35">
      <c r="A54" s="131"/>
      <c r="B54" s="38" t="s">
        <v>50</v>
      </c>
      <c r="C54" s="39" t="s">
        <v>8</v>
      </c>
      <c r="D54" s="132"/>
      <c r="E54" s="63" t="s">
        <v>49</v>
      </c>
      <c r="F54" s="42" t="s">
        <v>11</v>
      </c>
      <c r="G54" s="42">
        <v>20</v>
      </c>
      <c r="H54" s="139"/>
      <c r="I54" s="140"/>
      <c r="J54" s="141"/>
      <c r="K54" s="188"/>
      <c r="L54" s="198"/>
    </row>
    <row r="55" spans="1:12" ht="14.25" customHeight="1" x14ac:dyDescent="0.35">
      <c r="A55" s="131"/>
      <c r="B55" s="38" t="s">
        <v>50</v>
      </c>
      <c r="C55" s="39" t="s">
        <v>8</v>
      </c>
      <c r="D55" s="132"/>
      <c r="E55" s="63" t="s">
        <v>49</v>
      </c>
      <c r="F55" s="42" t="s">
        <v>12</v>
      </c>
      <c r="G55" s="42">
        <v>10</v>
      </c>
      <c r="H55" s="139"/>
      <c r="I55" s="140"/>
      <c r="J55" s="141"/>
      <c r="K55" s="189"/>
      <c r="L55" s="198"/>
    </row>
    <row r="56" spans="1:12" ht="14.25" customHeight="1" x14ac:dyDescent="0.35">
      <c r="A56" s="131" t="s">
        <v>213</v>
      </c>
      <c r="B56" s="38" t="s">
        <v>37</v>
      </c>
      <c r="C56" s="39" t="s">
        <v>8</v>
      </c>
      <c r="D56" s="132" t="s">
        <v>38</v>
      </c>
      <c r="E56" s="41" t="s">
        <v>214</v>
      </c>
      <c r="F56" s="42"/>
      <c r="G56" s="42"/>
      <c r="H56" s="139">
        <f>G57+G58</f>
        <v>20</v>
      </c>
      <c r="I56" s="140">
        <v>282</v>
      </c>
      <c r="J56" s="141">
        <f>H56*I56</f>
        <v>5640</v>
      </c>
      <c r="K56" s="187"/>
      <c r="L56" s="141">
        <f>+H56*K56</f>
        <v>0</v>
      </c>
    </row>
    <row r="57" spans="1:12" ht="14.25" customHeight="1" x14ac:dyDescent="0.35">
      <c r="A57" s="131"/>
      <c r="B57" s="38" t="s">
        <v>37</v>
      </c>
      <c r="C57" s="39" t="s">
        <v>8</v>
      </c>
      <c r="D57" s="132"/>
      <c r="E57" s="41" t="s">
        <v>36</v>
      </c>
      <c r="F57" s="42" t="s">
        <v>11</v>
      </c>
      <c r="G57" s="42">
        <v>12</v>
      </c>
      <c r="H57" s="139"/>
      <c r="I57" s="140"/>
      <c r="J57" s="141"/>
      <c r="K57" s="188"/>
      <c r="L57" s="141"/>
    </row>
    <row r="58" spans="1:12" ht="14.25" customHeight="1" thickBot="1" x14ac:dyDescent="0.4">
      <c r="A58" s="133"/>
      <c r="B58" s="48" t="s">
        <v>37</v>
      </c>
      <c r="C58" s="39" t="s">
        <v>8</v>
      </c>
      <c r="D58" s="135"/>
      <c r="E58" s="50" t="s">
        <v>36</v>
      </c>
      <c r="F58" s="49" t="s">
        <v>12</v>
      </c>
      <c r="G58" s="49">
        <v>8</v>
      </c>
      <c r="H58" s="147"/>
      <c r="I58" s="148"/>
      <c r="J58" s="149"/>
      <c r="K58" s="200"/>
      <c r="L58" s="149"/>
    </row>
    <row r="59" spans="1:12" ht="33.75" customHeight="1" thickBot="1" x14ac:dyDescent="0.4">
      <c r="A59" s="21" t="s">
        <v>305</v>
      </c>
      <c r="B59" s="55"/>
      <c r="C59" s="56"/>
      <c r="D59" s="21" t="s">
        <v>215</v>
      </c>
      <c r="E59" s="57"/>
      <c r="F59" s="57"/>
      <c r="G59" s="58"/>
      <c r="H59" s="58"/>
      <c r="I59" s="59"/>
      <c r="J59" s="60"/>
      <c r="K59" s="61"/>
      <c r="L59" s="64"/>
    </row>
    <row r="60" spans="1:12" ht="14.25" customHeight="1" x14ac:dyDescent="0.35">
      <c r="A60" s="134" t="s">
        <v>216</v>
      </c>
      <c r="B60" s="30" t="s">
        <v>34</v>
      </c>
      <c r="C60" s="31" t="s">
        <v>8</v>
      </c>
      <c r="D60" s="138" t="s">
        <v>35</v>
      </c>
      <c r="E60" s="33" t="s">
        <v>218</v>
      </c>
      <c r="F60" s="34"/>
      <c r="G60" s="35"/>
      <c r="H60" s="142">
        <f>G61+G62</f>
        <v>5</v>
      </c>
      <c r="I60" s="143">
        <v>1673.6</v>
      </c>
      <c r="J60" s="144">
        <f>H60*I60</f>
        <v>8368</v>
      </c>
      <c r="K60" s="199"/>
      <c r="L60" s="144">
        <f>+H60*K60</f>
        <v>0</v>
      </c>
    </row>
    <row r="61" spans="1:12" ht="14.25" customHeight="1" x14ac:dyDescent="0.35">
      <c r="A61" s="131"/>
      <c r="B61" s="38" t="s">
        <v>34</v>
      </c>
      <c r="C61" s="39" t="s">
        <v>8</v>
      </c>
      <c r="D61" s="132"/>
      <c r="E61" s="41" t="s">
        <v>41</v>
      </c>
      <c r="F61" s="42" t="s">
        <v>11</v>
      </c>
      <c r="G61" s="46">
        <v>3</v>
      </c>
      <c r="H61" s="139"/>
      <c r="I61" s="140"/>
      <c r="J61" s="141"/>
      <c r="K61" s="188"/>
      <c r="L61" s="141"/>
    </row>
    <row r="62" spans="1:12" ht="14.25" customHeight="1" x14ac:dyDescent="0.35">
      <c r="A62" s="131"/>
      <c r="B62" s="38" t="s">
        <v>34</v>
      </c>
      <c r="C62" s="39" t="s">
        <v>8</v>
      </c>
      <c r="D62" s="132"/>
      <c r="E62" s="41" t="s">
        <v>41</v>
      </c>
      <c r="F62" s="42" t="s">
        <v>12</v>
      </c>
      <c r="G62" s="46">
        <v>2</v>
      </c>
      <c r="H62" s="139"/>
      <c r="I62" s="140"/>
      <c r="J62" s="141"/>
      <c r="K62" s="189"/>
      <c r="L62" s="141"/>
    </row>
    <row r="63" spans="1:12" ht="14.25" customHeight="1" x14ac:dyDescent="0.35">
      <c r="A63" s="131" t="s">
        <v>217</v>
      </c>
      <c r="B63" s="38" t="s">
        <v>39</v>
      </c>
      <c r="C63" s="39" t="s">
        <v>8</v>
      </c>
      <c r="D63" s="132" t="s">
        <v>40</v>
      </c>
      <c r="E63" s="41" t="s">
        <v>218</v>
      </c>
      <c r="F63" s="42"/>
      <c r="G63" s="43"/>
      <c r="H63" s="139">
        <f>G64+G65</f>
        <v>9</v>
      </c>
      <c r="I63" s="140">
        <v>819.21</v>
      </c>
      <c r="J63" s="141">
        <f>H63*I63</f>
        <v>7372.89</v>
      </c>
      <c r="K63" s="187"/>
      <c r="L63" s="141">
        <f>+H63*K63</f>
        <v>0</v>
      </c>
    </row>
    <row r="64" spans="1:12" ht="14.25" customHeight="1" x14ac:dyDescent="0.35">
      <c r="A64" s="131"/>
      <c r="B64" s="38" t="s">
        <v>39</v>
      </c>
      <c r="C64" s="39" t="s">
        <v>8</v>
      </c>
      <c r="D64" s="132"/>
      <c r="E64" s="41" t="s">
        <v>41</v>
      </c>
      <c r="F64" s="42" t="s">
        <v>11</v>
      </c>
      <c r="G64" s="46">
        <v>5</v>
      </c>
      <c r="H64" s="139"/>
      <c r="I64" s="140"/>
      <c r="J64" s="141"/>
      <c r="K64" s="188"/>
      <c r="L64" s="141"/>
    </row>
    <row r="65" spans="1:12" ht="14.25" customHeight="1" x14ac:dyDescent="0.35">
      <c r="A65" s="131"/>
      <c r="B65" s="38" t="s">
        <v>39</v>
      </c>
      <c r="C65" s="39" t="s">
        <v>8</v>
      </c>
      <c r="D65" s="132"/>
      <c r="E65" s="41" t="s">
        <v>41</v>
      </c>
      <c r="F65" s="42" t="s">
        <v>12</v>
      </c>
      <c r="G65" s="46">
        <v>4</v>
      </c>
      <c r="H65" s="139"/>
      <c r="I65" s="140"/>
      <c r="J65" s="141"/>
      <c r="K65" s="189"/>
      <c r="L65" s="141"/>
    </row>
    <row r="66" spans="1:12" ht="14.25" customHeight="1" x14ac:dyDescent="0.35">
      <c r="A66" s="131" t="s">
        <v>219</v>
      </c>
      <c r="B66" s="38" t="s">
        <v>43</v>
      </c>
      <c r="C66" s="39" t="s">
        <v>8</v>
      </c>
      <c r="D66" s="132" t="s">
        <v>44</v>
      </c>
      <c r="E66" s="41" t="s">
        <v>220</v>
      </c>
      <c r="F66" s="42"/>
      <c r="G66" s="43"/>
      <c r="H66" s="139">
        <f>G67+G68</f>
        <v>4</v>
      </c>
      <c r="I66" s="140">
        <v>940.8</v>
      </c>
      <c r="J66" s="141">
        <f>H66*I66</f>
        <v>3763.2</v>
      </c>
      <c r="K66" s="187"/>
      <c r="L66" s="141">
        <f>+H66*K66</f>
        <v>0</v>
      </c>
    </row>
    <row r="67" spans="1:12" ht="14.25" customHeight="1" x14ac:dyDescent="0.35">
      <c r="A67" s="131"/>
      <c r="B67" s="38" t="s">
        <v>43</v>
      </c>
      <c r="C67" s="39" t="s">
        <v>8</v>
      </c>
      <c r="D67" s="132"/>
      <c r="E67" s="41" t="s">
        <v>45</v>
      </c>
      <c r="F67" s="42" t="s">
        <v>11</v>
      </c>
      <c r="G67" s="43">
        <v>2</v>
      </c>
      <c r="H67" s="139"/>
      <c r="I67" s="140"/>
      <c r="J67" s="141"/>
      <c r="K67" s="188"/>
      <c r="L67" s="141"/>
    </row>
    <row r="68" spans="1:12" ht="14.25" customHeight="1" x14ac:dyDescent="0.35">
      <c r="A68" s="131"/>
      <c r="B68" s="38" t="s">
        <v>43</v>
      </c>
      <c r="C68" s="39" t="s">
        <v>8</v>
      </c>
      <c r="D68" s="132"/>
      <c r="E68" s="41" t="s">
        <v>45</v>
      </c>
      <c r="F68" s="42" t="s">
        <v>12</v>
      </c>
      <c r="G68" s="43">
        <v>2</v>
      </c>
      <c r="H68" s="139"/>
      <c r="I68" s="140"/>
      <c r="J68" s="141"/>
      <c r="K68" s="189"/>
      <c r="L68" s="141"/>
    </row>
    <row r="69" spans="1:12" ht="14.25" customHeight="1" x14ac:dyDescent="0.35">
      <c r="A69" s="131" t="s">
        <v>221</v>
      </c>
      <c r="B69" s="38" t="s">
        <v>47</v>
      </c>
      <c r="C69" s="39" t="s">
        <v>8</v>
      </c>
      <c r="D69" s="132" t="s">
        <v>48</v>
      </c>
      <c r="E69" s="63" t="s">
        <v>222</v>
      </c>
      <c r="F69" s="42"/>
      <c r="G69" s="65"/>
      <c r="H69" s="150">
        <f>G70+G71</f>
        <v>3</v>
      </c>
      <c r="I69" s="140">
        <v>1449.6</v>
      </c>
      <c r="J69" s="141">
        <f>H69*I69</f>
        <v>4348.7999999999993</v>
      </c>
      <c r="K69" s="187"/>
      <c r="L69" s="141">
        <f>+H69*K69</f>
        <v>0</v>
      </c>
    </row>
    <row r="70" spans="1:12" ht="14.25" customHeight="1" x14ac:dyDescent="0.35">
      <c r="A70" s="131"/>
      <c r="B70" s="38" t="s">
        <v>47</v>
      </c>
      <c r="C70" s="39" t="s">
        <v>8</v>
      </c>
      <c r="D70" s="132"/>
      <c r="E70" s="63" t="s">
        <v>49</v>
      </c>
      <c r="F70" s="42" t="s">
        <v>11</v>
      </c>
      <c r="G70" s="43">
        <v>2</v>
      </c>
      <c r="H70" s="150"/>
      <c r="I70" s="140"/>
      <c r="J70" s="141"/>
      <c r="K70" s="188"/>
      <c r="L70" s="141"/>
    </row>
    <row r="71" spans="1:12" ht="14.25" customHeight="1" x14ac:dyDescent="0.35">
      <c r="A71" s="131"/>
      <c r="B71" s="38" t="s">
        <v>47</v>
      </c>
      <c r="C71" s="39" t="s">
        <v>8</v>
      </c>
      <c r="D71" s="132"/>
      <c r="E71" s="63" t="s">
        <v>49</v>
      </c>
      <c r="F71" s="42" t="s">
        <v>12</v>
      </c>
      <c r="G71" s="43">
        <v>1</v>
      </c>
      <c r="H71" s="150"/>
      <c r="I71" s="140"/>
      <c r="J71" s="141"/>
      <c r="K71" s="189"/>
      <c r="L71" s="141"/>
    </row>
    <row r="72" spans="1:12" ht="14.25" customHeight="1" x14ac:dyDescent="0.35">
      <c r="A72" s="136" t="s">
        <v>223</v>
      </c>
      <c r="B72" s="38" t="s">
        <v>51</v>
      </c>
      <c r="C72" s="39" t="s">
        <v>8</v>
      </c>
      <c r="D72" s="132" t="s">
        <v>52</v>
      </c>
      <c r="E72" s="63" t="s">
        <v>222</v>
      </c>
      <c r="F72" s="42"/>
      <c r="G72" s="65"/>
      <c r="H72" s="150">
        <f>G73+G74</f>
        <v>2</v>
      </c>
      <c r="I72" s="140">
        <v>700</v>
      </c>
      <c r="J72" s="141">
        <f>H72*I72</f>
        <v>1400</v>
      </c>
      <c r="K72" s="187"/>
      <c r="L72" s="141">
        <f>+H72*K72</f>
        <v>0</v>
      </c>
    </row>
    <row r="73" spans="1:12" ht="14.25" customHeight="1" x14ac:dyDescent="0.35">
      <c r="A73" s="136"/>
      <c r="B73" s="38" t="s">
        <v>51</v>
      </c>
      <c r="C73" s="39" t="s">
        <v>8</v>
      </c>
      <c r="D73" s="132"/>
      <c r="E73" s="63" t="s">
        <v>49</v>
      </c>
      <c r="F73" s="40" t="s">
        <v>11</v>
      </c>
      <c r="G73" s="46">
        <v>0</v>
      </c>
      <c r="H73" s="150"/>
      <c r="I73" s="140"/>
      <c r="J73" s="141"/>
      <c r="K73" s="188"/>
      <c r="L73" s="141"/>
    </row>
    <row r="74" spans="1:12" ht="14.25" customHeight="1" thickBot="1" x14ac:dyDescent="0.4">
      <c r="A74" s="137"/>
      <c r="B74" s="48" t="s">
        <v>51</v>
      </c>
      <c r="C74" s="39" t="s">
        <v>8</v>
      </c>
      <c r="D74" s="135"/>
      <c r="E74" s="68" t="s">
        <v>49</v>
      </c>
      <c r="F74" s="69" t="s">
        <v>12</v>
      </c>
      <c r="G74" s="70">
        <v>2</v>
      </c>
      <c r="H74" s="151"/>
      <c r="I74" s="148"/>
      <c r="J74" s="149"/>
      <c r="K74" s="200"/>
      <c r="L74" s="149"/>
    </row>
    <row r="75" spans="1:12" ht="34.5" customHeight="1" thickBot="1" x14ac:dyDescent="0.4">
      <c r="A75" s="21" t="s">
        <v>306</v>
      </c>
      <c r="B75" s="55"/>
      <c r="C75" s="56"/>
      <c r="D75" s="21" t="s">
        <v>53</v>
      </c>
      <c r="E75" s="57"/>
      <c r="F75" s="57"/>
      <c r="G75" s="58"/>
      <c r="H75" s="58"/>
      <c r="I75" s="59"/>
      <c r="J75" s="60"/>
      <c r="K75" s="61"/>
      <c r="L75" s="64"/>
    </row>
    <row r="76" spans="1:12" ht="26.1" customHeight="1" x14ac:dyDescent="0.35">
      <c r="A76" s="72" t="s">
        <v>224</v>
      </c>
      <c r="B76" s="30" t="s">
        <v>54</v>
      </c>
      <c r="C76" s="73" t="s">
        <v>8</v>
      </c>
      <c r="D76" s="34" t="s">
        <v>55</v>
      </c>
      <c r="E76" s="74" t="s">
        <v>53</v>
      </c>
      <c r="F76" s="34" t="s">
        <v>11</v>
      </c>
      <c r="G76" s="75">
        <v>1</v>
      </c>
      <c r="H76" s="75">
        <v>1</v>
      </c>
      <c r="I76" s="36">
        <v>1094.4000000000001</v>
      </c>
      <c r="J76" s="37">
        <f>H76*I76</f>
        <v>1094.4000000000001</v>
      </c>
      <c r="K76" s="1"/>
      <c r="L76" s="36">
        <f>+H76*K76</f>
        <v>0</v>
      </c>
    </row>
    <row r="77" spans="1:12" ht="26.1" customHeight="1" x14ac:dyDescent="0.35">
      <c r="A77" s="66" t="s">
        <v>225</v>
      </c>
      <c r="B77" s="38" t="s">
        <v>56</v>
      </c>
      <c r="C77" s="76" t="s">
        <v>8</v>
      </c>
      <c r="D77" s="42" t="s">
        <v>57</v>
      </c>
      <c r="E77" s="63" t="s">
        <v>53</v>
      </c>
      <c r="F77" s="42" t="s">
        <v>11</v>
      </c>
      <c r="G77" s="65">
        <v>1</v>
      </c>
      <c r="H77" s="65">
        <v>1</v>
      </c>
      <c r="I77" s="44">
        <v>225.6</v>
      </c>
      <c r="J77" s="45">
        <f>H77*I77</f>
        <v>225.6</v>
      </c>
      <c r="K77" s="2"/>
      <c r="L77" s="44">
        <f t="shared" ref="L77:L79" si="3">+H77*K77</f>
        <v>0</v>
      </c>
    </row>
    <row r="78" spans="1:12" ht="26.1" customHeight="1" x14ac:dyDescent="0.35">
      <c r="A78" s="47" t="s">
        <v>226</v>
      </c>
      <c r="B78" s="38" t="s">
        <v>58</v>
      </c>
      <c r="C78" s="76" t="s">
        <v>8</v>
      </c>
      <c r="D78" s="42" t="s">
        <v>59</v>
      </c>
      <c r="E78" s="63" t="s">
        <v>53</v>
      </c>
      <c r="F78" s="42" t="s">
        <v>11</v>
      </c>
      <c r="G78" s="65">
        <v>1</v>
      </c>
      <c r="H78" s="65">
        <v>1</v>
      </c>
      <c r="I78" s="44">
        <v>700</v>
      </c>
      <c r="J78" s="45">
        <f>H78*I78</f>
        <v>700</v>
      </c>
      <c r="K78" s="2"/>
      <c r="L78" s="44">
        <f t="shared" si="3"/>
        <v>0</v>
      </c>
    </row>
    <row r="79" spans="1:12" ht="14.25" customHeight="1" thickBot="1" x14ac:dyDescent="0.4">
      <c r="A79" s="67" t="s">
        <v>227</v>
      </c>
      <c r="B79" s="48" t="s">
        <v>60</v>
      </c>
      <c r="C79" s="77" t="s">
        <v>8</v>
      </c>
      <c r="D79" s="49" t="s">
        <v>61</v>
      </c>
      <c r="E79" s="68" t="s">
        <v>53</v>
      </c>
      <c r="F79" s="49" t="s">
        <v>11</v>
      </c>
      <c r="G79" s="71">
        <v>1</v>
      </c>
      <c r="H79" s="71">
        <v>1</v>
      </c>
      <c r="I79" s="52">
        <v>216.8</v>
      </c>
      <c r="J79" s="53">
        <f>H79*I79</f>
        <v>216.8</v>
      </c>
      <c r="K79" s="3"/>
      <c r="L79" s="52">
        <f t="shared" si="3"/>
        <v>0</v>
      </c>
    </row>
    <row r="80" spans="1:12" ht="32.25" customHeight="1" thickBot="1" x14ac:dyDescent="0.4">
      <c r="A80" s="21" t="s">
        <v>307</v>
      </c>
      <c r="B80" s="55"/>
      <c r="C80" s="56"/>
      <c r="D80" s="21" t="s">
        <v>62</v>
      </c>
      <c r="E80" s="78"/>
      <c r="F80" s="78"/>
      <c r="G80" s="58"/>
      <c r="H80" s="58"/>
      <c r="I80" s="59"/>
      <c r="J80" s="60"/>
      <c r="K80" s="61"/>
      <c r="L80" s="64"/>
    </row>
    <row r="81" spans="1:12" ht="14.25" customHeight="1" x14ac:dyDescent="0.35">
      <c r="A81" s="134" t="s">
        <v>228</v>
      </c>
      <c r="B81" s="30" t="s">
        <v>63</v>
      </c>
      <c r="C81" s="31" t="s">
        <v>8</v>
      </c>
      <c r="D81" s="138" t="s">
        <v>64</v>
      </c>
      <c r="E81" s="33" t="s">
        <v>65</v>
      </c>
      <c r="F81" s="34"/>
      <c r="G81" s="35"/>
      <c r="H81" s="142">
        <f>G82+G83+G84</f>
        <v>28</v>
      </c>
      <c r="I81" s="143">
        <v>363.2</v>
      </c>
      <c r="J81" s="144">
        <f>H81*I81</f>
        <v>10169.6</v>
      </c>
      <c r="K81" s="199"/>
      <c r="L81" s="143">
        <f>+H81*K81</f>
        <v>0</v>
      </c>
    </row>
    <row r="82" spans="1:12" ht="14.25" customHeight="1" x14ac:dyDescent="0.35">
      <c r="A82" s="131"/>
      <c r="B82" s="38" t="s">
        <v>63</v>
      </c>
      <c r="C82" s="39" t="s">
        <v>8</v>
      </c>
      <c r="D82" s="132"/>
      <c r="E82" s="41" t="s">
        <v>65</v>
      </c>
      <c r="F82" s="42" t="s">
        <v>66</v>
      </c>
      <c r="G82" s="43">
        <v>9</v>
      </c>
      <c r="H82" s="139"/>
      <c r="I82" s="140"/>
      <c r="J82" s="141"/>
      <c r="K82" s="188"/>
      <c r="L82" s="140"/>
    </row>
    <row r="83" spans="1:12" ht="14.25" customHeight="1" x14ac:dyDescent="0.35">
      <c r="A83" s="131"/>
      <c r="B83" s="38" t="s">
        <v>63</v>
      </c>
      <c r="C83" s="39" t="s">
        <v>8</v>
      </c>
      <c r="D83" s="132"/>
      <c r="E83" s="41" t="s">
        <v>65</v>
      </c>
      <c r="F83" s="42" t="s">
        <v>11</v>
      </c>
      <c r="G83" s="43">
        <v>7</v>
      </c>
      <c r="H83" s="139"/>
      <c r="I83" s="140"/>
      <c r="J83" s="141"/>
      <c r="K83" s="188"/>
      <c r="L83" s="140"/>
    </row>
    <row r="84" spans="1:12" ht="14.25" customHeight="1" x14ac:dyDescent="0.35">
      <c r="A84" s="131"/>
      <c r="B84" s="38" t="s">
        <v>63</v>
      </c>
      <c r="C84" s="39" t="s">
        <v>8</v>
      </c>
      <c r="D84" s="132"/>
      <c r="E84" s="41" t="s">
        <v>65</v>
      </c>
      <c r="F84" s="42" t="s">
        <v>12</v>
      </c>
      <c r="G84" s="43">
        <v>12</v>
      </c>
      <c r="H84" s="139"/>
      <c r="I84" s="140"/>
      <c r="J84" s="141"/>
      <c r="K84" s="189"/>
      <c r="L84" s="140"/>
    </row>
    <row r="85" spans="1:12" ht="14.25" customHeight="1" x14ac:dyDescent="0.35">
      <c r="A85" s="131" t="s">
        <v>229</v>
      </c>
      <c r="B85" s="38" t="s">
        <v>67</v>
      </c>
      <c r="C85" s="39" t="s">
        <v>8</v>
      </c>
      <c r="D85" s="132" t="s">
        <v>68</v>
      </c>
      <c r="E85" s="41" t="s">
        <v>65</v>
      </c>
      <c r="F85" s="42"/>
      <c r="G85" s="43"/>
      <c r="H85" s="139">
        <f>G86+G87+G88</f>
        <v>114</v>
      </c>
      <c r="I85" s="140">
        <v>98.4</v>
      </c>
      <c r="J85" s="141">
        <f>H85*I85</f>
        <v>11217.6</v>
      </c>
      <c r="K85" s="187"/>
      <c r="L85" s="140">
        <f>+H85*K85</f>
        <v>0</v>
      </c>
    </row>
    <row r="86" spans="1:12" ht="14.25" customHeight="1" x14ac:dyDescent="0.35">
      <c r="A86" s="131"/>
      <c r="B86" s="38" t="s">
        <v>67</v>
      </c>
      <c r="C86" s="39" t="s">
        <v>8</v>
      </c>
      <c r="D86" s="132"/>
      <c r="E86" s="41" t="s">
        <v>65</v>
      </c>
      <c r="F86" s="42" t="s">
        <v>66</v>
      </c>
      <c r="G86" s="43">
        <v>76</v>
      </c>
      <c r="H86" s="139"/>
      <c r="I86" s="140"/>
      <c r="J86" s="141"/>
      <c r="K86" s="188"/>
      <c r="L86" s="140"/>
    </row>
    <row r="87" spans="1:12" ht="14.25" customHeight="1" x14ac:dyDescent="0.35">
      <c r="A87" s="131"/>
      <c r="B87" s="38" t="s">
        <v>67</v>
      </c>
      <c r="C87" s="39" t="s">
        <v>8</v>
      </c>
      <c r="D87" s="132"/>
      <c r="E87" s="41" t="s">
        <v>65</v>
      </c>
      <c r="F87" s="42" t="s">
        <v>11</v>
      </c>
      <c r="G87" s="43">
        <v>14</v>
      </c>
      <c r="H87" s="139"/>
      <c r="I87" s="140"/>
      <c r="J87" s="141"/>
      <c r="K87" s="188"/>
      <c r="L87" s="140"/>
    </row>
    <row r="88" spans="1:12" ht="14.25" customHeight="1" thickBot="1" x14ac:dyDescent="0.4">
      <c r="A88" s="133"/>
      <c r="B88" s="48" t="s">
        <v>67</v>
      </c>
      <c r="C88" s="39" t="s">
        <v>8</v>
      </c>
      <c r="D88" s="135"/>
      <c r="E88" s="50" t="s">
        <v>65</v>
      </c>
      <c r="F88" s="49" t="s">
        <v>12</v>
      </c>
      <c r="G88" s="51">
        <v>24</v>
      </c>
      <c r="H88" s="147"/>
      <c r="I88" s="148"/>
      <c r="J88" s="149"/>
      <c r="K88" s="200"/>
      <c r="L88" s="148"/>
    </row>
    <row r="89" spans="1:12" ht="33.75" customHeight="1" thickBot="1" x14ac:dyDescent="0.4">
      <c r="A89" s="21" t="s">
        <v>308</v>
      </c>
      <c r="B89" s="55"/>
      <c r="C89" s="56"/>
      <c r="D89" s="21" t="s">
        <v>69</v>
      </c>
      <c r="E89" s="57"/>
      <c r="F89" s="57"/>
      <c r="G89" s="58"/>
      <c r="H89" s="58"/>
      <c r="I89" s="59"/>
      <c r="J89" s="60"/>
      <c r="K89" s="61"/>
      <c r="L89" s="64"/>
    </row>
    <row r="90" spans="1:12" ht="14.25" customHeight="1" x14ac:dyDescent="0.35">
      <c r="A90" s="134" t="s">
        <v>230</v>
      </c>
      <c r="B90" s="30" t="s">
        <v>231</v>
      </c>
      <c r="C90" s="31" t="s">
        <v>8</v>
      </c>
      <c r="D90" s="138" t="s">
        <v>71</v>
      </c>
      <c r="E90" s="33" t="s">
        <v>72</v>
      </c>
      <c r="F90" s="34"/>
      <c r="G90" s="35"/>
      <c r="H90" s="142">
        <f>G91+G92+G93</f>
        <v>9</v>
      </c>
      <c r="I90" s="143">
        <v>181.9</v>
      </c>
      <c r="J90" s="144">
        <f>H90*I90</f>
        <v>1637.1000000000001</v>
      </c>
      <c r="K90" s="199"/>
      <c r="L90" s="144">
        <f>+H90*K90</f>
        <v>0</v>
      </c>
    </row>
    <row r="91" spans="1:12" ht="14.25" customHeight="1" x14ac:dyDescent="0.35">
      <c r="A91" s="131"/>
      <c r="B91" s="38" t="s">
        <v>70</v>
      </c>
      <c r="C91" s="39" t="s">
        <v>8</v>
      </c>
      <c r="D91" s="132"/>
      <c r="E91" s="41" t="s">
        <v>72</v>
      </c>
      <c r="F91" s="42" t="s">
        <v>11</v>
      </c>
      <c r="G91" s="43">
        <v>6</v>
      </c>
      <c r="H91" s="139"/>
      <c r="I91" s="140"/>
      <c r="J91" s="141"/>
      <c r="K91" s="188"/>
      <c r="L91" s="141"/>
    </row>
    <row r="92" spans="1:12" ht="14.25" customHeight="1" x14ac:dyDescent="0.35">
      <c r="A92" s="131"/>
      <c r="B92" s="38" t="s">
        <v>70</v>
      </c>
      <c r="C92" s="39" t="s">
        <v>8</v>
      </c>
      <c r="D92" s="132"/>
      <c r="E92" s="41" t="s">
        <v>72</v>
      </c>
      <c r="F92" s="42" t="s">
        <v>12</v>
      </c>
      <c r="G92" s="43">
        <v>2</v>
      </c>
      <c r="H92" s="139"/>
      <c r="I92" s="140"/>
      <c r="J92" s="141"/>
      <c r="K92" s="188"/>
      <c r="L92" s="141"/>
    </row>
    <row r="93" spans="1:12" ht="14.25" customHeight="1" x14ac:dyDescent="0.35">
      <c r="A93" s="131"/>
      <c r="B93" s="38" t="s">
        <v>88</v>
      </c>
      <c r="C93" s="39" t="s">
        <v>8</v>
      </c>
      <c r="D93" s="132"/>
      <c r="E93" s="41" t="s">
        <v>89</v>
      </c>
      <c r="F93" s="42" t="s">
        <v>12</v>
      </c>
      <c r="G93" s="43">
        <v>1</v>
      </c>
      <c r="H93" s="139"/>
      <c r="I93" s="140"/>
      <c r="J93" s="141"/>
      <c r="K93" s="189"/>
      <c r="L93" s="141"/>
    </row>
    <row r="94" spans="1:12" ht="14.25" customHeight="1" x14ac:dyDescent="0.35">
      <c r="A94" s="131" t="s">
        <v>233</v>
      </c>
      <c r="B94" s="38" t="s">
        <v>234</v>
      </c>
      <c r="C94" s="39" t="s">
        <v>8</v>
      </c>
      <c r="D94" s="132" t="s">
        <v>74</v>
      </c>
      <c r="E94" s="41" t="s">
        <v>75</v>
      </c>
      <c r="F94" s="42"/>
      <c r="G94" s="43"/>
      <c r="H94" s="139">
        <f>G95+G96+G97+G98</f>
        <v>38</v>
      </c>
      <c r="I94" s="140">
        <v>92.8</v>
      </c>
      <c r="J94" s="141">
        <f>H94*I94</f>
        <v>3526.4</v>
      </c>
      <c r="K94" s="187"/>
      <c r="L94" s="141">
        <f>+H94*K94</f>
        <v>0</v>
      </c>
    </row>
    <row r="95" spans="1:12" ht="14.25" customHeight="1" x14ac:dyDescent="0.35">
      <c r="A95" s="131"/>
      <c r="B95" s="38" t="s">
        <v>73</v>
      </c>
      <c r="C95" s="39" t="s">
        <v>8</v>
      </c>
      <c r="D95" s="132"/>
      <c r="E95" s="41" t="s">
        <v>75</v>
      </c>
      <c r="F95" s="42" t="s">
        <v>11</v>
      </c>
      <c r="G95" s="43">
        <v>18</v>
      </c>
      <c r="H95" s="139"/>
      <c r="I95" s="140"/>
      <c r="J95" s="141"/>
      <c r="K95" s="188"/>
      <c r="L95" s="141"/>
    </row>
    <row r="96" spans="1:12" ht="14.25" customHeight="1" x14ac:dyDescent="0.35">
      <c r="A96" s="131"/>
      <c r="B96" s="38" t="s">
        <v>73</v>
      </c>
      <c r="C96" s="39" t="s">
        <v>8</v>
      </c>
      <c r="D96" s="132"/>
      <c r="E96" s="41" t="s">
        <v>75</v>
      </c>
      <c r="F96" s="42" t="s">
        <v>12</v>
      </c>
      <c r="G96" s="43">
        <v>4</v>
      </c>
      <c r="H96" s="139"/>
      <c r="I96" s="140"/>
      <c r="J96" s="141"/>
      <c r="K96" s="188"/>
      <c r="L96" s="141"/>
    </row>
    <row r="97" spans="1:12" ht="14.25" customHeight="1" x14ac:dyDescent="0.35">
      <c r="A97" s="131"/>
      <c r="B97" s="38" t="s">
        <v>79</v>
      </c>
      <c r="C97" s="39" t="s">
        <v>8</v>
      </c>
      <c r="D97" s="132"/>
      <c r="E97" s="41" t="s">
        <v>80</v>
      </c>
      <c r="F97" s="42" t="s">
        <v>11</v>
      </c>
      <c r="G97" s="43">
        <v>8</v>
      </c>
      <c r="H97" s="139"/>
      <c r="I97" s="140"/>
      <c r="J97" s="141"/>
      <c r="K97" s="188"/>
      <c r="L97" s="141"/>
    </row>
    <row r="98" spans="1:12" ht="14.25" customHeight="1" x14ac:dyDescent="0.35">
      <c r="A98" s="131"/>
      <c r="B98" s="38" t="s">
        <v>84</v>
      </c>
      <c r="C98" s="39" t="s">
        <v>8</v>
      </c>
      <c r="D98" s="132"/>
      <c r="E98" s="41" t="s">
        <v>83</v>
      </c>
      <c r="F98" s="42" t="s">
        <v>11</v>
      </c>
      <c r="G98" s="43">
        <v>8</v>
      </c>
      <c r="H98" s="139"/>
      <c r="I98" s="140"/>
      <c r="J98" s="141"/>
      <c r="K98" s="189"/>
      <c r="L98" s="141"/>
    </row>
    <row r="99" spans="1:12" ht="24.95" customHeight="1" x14ac:dyDescent="0.35">
      <c r="A99" s="47" t="s">
        <v>235</v>
      </c>
      <c r="B99" s="38" t="s">
        <v>76</v>
      </c>
      <c r="C99" s="39" t="s">
        <v>8</v>
      </c>
      <c r="D99" s="42" t="s">
        <v>77</v>
      </c>
      <c r="E99" s="41" t="s">
        <v>78</v>
      </c>
      <c r="F99" s="42" t="s">
        <v>11</v>
      </c>
      <c r="G99" s="43">
        <v>2</v>
      </c>
      <c r="H99" s="43">
        <v>2</v>
      </c>
      <c r="I99" s="44">
        <v>181.9</v>
      </c>
      <c r="J99" s="45">
        <f>H99*I99</f>
        <v>363.8</v>
      </c>
      <c r="K99" s="2"/>
      <c r="L99" s="45">
        <f>+H99*K99</f>
        <v>0</v>
      </c>
    </row>
    <row r="100" spans="1:12" ht="14.25" customHeight="1" x14ac:dyDescent="0.35">
      <c r="A100" s="47" t="s">
        <v>236</v>
      </c>
      <c r="B100" s="38" t="s">
        <v>81</v>
      </c>
      <c r="C100" s="39" t="s">
        <v>8</v>
      </c>
      <c r="D100" s="42" t="s">
        <v>82</v>
      </c>
      <c r="E100" s="41" t="s">
        <v>83</v>
      </c>
      <c r="F100" s="42" t="s">
        <v>11</v>
      </c>
      <c r="G100" s="43">
        <v>2</v>
      </c>
      <c r="H100" s="43">
        <v>2</v>
      </c>
      <c r="I100" s="44">
        <v>129.6</v>
      </c>
      <c r="J100" s="45">
        <f>H100*I100</f>
        <v>259.2</v>
      </c>
      <c r="K100" s="2"/>
      <c r="L100" s="45">
        <f>+H100*K100</f>
        <v>0</v>
      </c>
    </row>
    <row r="101" spans="1:12" ht="14.25" customHeight="1" x14ac:dyDescent="0.35">
      <c r="A101" s="131" t="s">
        <v>238</v>
      </c>
      <c r="B101" s="38" t="s">
        <v>237</v>
      </c>
      <c r="C101" s="39" t="s">
        <v>8</v>
      </c>
      <c r="D101" s="132" t="s">
        <v>86</v>
      </c>
      <c r="E101" s="41" t="s">
        <v>78</v>
      </c>
      <c r="F101" s="42"/>
      <c r="G101" s="43"/>
      <c r="H101" s="139">
        <f>G102+G103+G104</f>
        <v>35</v>
      </c>
      <c r="I101" s="140">
        <v>151.19999999999999</v>
      </c>
      <c r="J101" s="141">
        <f>H101*I101</f>
        <v>5292</v>
      </c>
      <c r="K101" s="187"/>
      <c r="L101" s="141">
        <f>+H101*K101</f>
        <v>0</v>
      </c>
    </row>
    <row r="102" spans="1:12" ht="14.25" customHeight="1" x14ac:dyDescent="0.35">
      <c r="A102" s="131"/>
      <c r="B102" s="38" t="s">
        <v>85</v>
      </c>
      <c r="C102" s="39" t="s">
        <v>8</v>
      </c>
      <c r="D102" s="132"/>
      <c r="E102" s="41" t="s">
        <v>78</v>
      </c>
      <c r="F102" s="42" t="s">
        <v>11</v>
      </c>
      <c r="G102" s="43">
        <v>15</v>
      </c>
      <c r="H102" s="139"/>
      <c r="I102" s="140"/>
      <c r="J102" s="141"/>
      <c r="K102" s="188"/>
      <c r="L102" s="141"/>
    </row>
    <row r="103" spans="1:12" ht="14.25" customHeight="1" x14ac:dyDescent="0.35">
      <c r="A103" s="131"/>
      <c r="B103" s="38" t="s">
        <v>85</v>
      </c>
      <c r="C103" s="39" t="s">
        <v>8</v>
      </c>
      <c r="D103" s="132"/>
      <c r="E103" s="41" t="s">
        <v>78</v>
      </c>
      <c r="F103" s="42" t="s">
        <v>12</v>
      </c>
      <c r="G103" s="46">
        <v>12</v>
      </c>
      <c r="H103" s="139"/>
      <c r="I103" s="140"/>
      <c r="J103" s="141"/>
      <c r="K103" s="188"/>
      <c r="L103" s="141"/>
    </row>
    <row r="104" spans="1:12" ht="14.25" customHeight="1" x14ac:dyDescent="0.35">
      <c r="A104" s="131"/>
      <c r="B104" s="38" t="s">
        <v>87</v>
      </c>
      <c r="C104" s="39" t="s">
        <v>8</v>
      </c>
      <c r="D104" s="132"/>
      <c r="E104" s="41" t="s">
        <v>78</v>
      </c>
      <c r="F104" s="42" t="s">
        <v>11</v>
      </c>
      <c r="G104" s="43">
        <v>8</v>
      </c>
      <c r="H104" s="139"/>
      <c r="I104" s="140"/>
      <c r="J104" s="141"/>
      <c r="K104" s="189"/>
      <c r="L104" s="141"/>
    </row>
    <row r="105" spans="1:12" ht="14.25" customHeight="1" x14ac:dyDescent="0.35">
      <c r="A105" s="47" t="s">
        <v>239</v>
      </c>
      <c r="B105" s="38" t="s">
        <v>90</v>
      </c>
      <c r="C105" s="39" t="s">
        <v>8</v>
      </c>
      <c r="D105" s="42" t="s">
        <v>91</v>
      </c>
      <c r="E105" s="41" t="s">
        <v>89</v>
      </c>
      <c r="F105" s="42" t="s">
        <v>12</v>
      </c>
      <c r="G105" s="46">
        <v>2</v>
      </c>
      <c r="H105" s="43">
        <v>2</v>
      </c>
      <c r="I105" s="44">
        <v>195.2</v>
      </c>
      <c r="J105" s="45">
        <f>H105*I105</f>
        <v>390.4</v>
      </c>
      <c r="K105" s="2"/>
      <c r="L105" s="45">
        <f>+H105*K105</f>
        <v>0</v>
      </c>
    </row>
    <row r="106" spans="1:12" ht="14.25" customHeight="1" x14ac:dyDescent="0.35">
      <c r="A106" s="152" t="s">
        <v>240</v>
      </c>
      <c r="B106" s="38" t="s">
        <v>241</v>
      </c>
      <c r="C106" s="39" t="s">
        <v>8</v>
      </c>
      <c r="D106" s="132" t="s">
        <v>93</v>
      </c>
      <c r="E106" s="41" t="s">
        <v>242</v>
      </c>
      <c r="F106" s="42"/>
      <c r="G106" s="43"/>
      <c r="H106" s="139">
        <f>G107+G108+G109</f>
        <v>11</v>
      </c>
      <c r="I106" s="140">
        <v>480.8</v>
      </c>
      <c r="J106" s="141">
        <f>H106*I106</f>
        <v>5288.8</v>
      </c>
      <c r="K106" s="187"/>
      <c r="L106" s="141">
        <f>+H106*K106</f>
        <v>0</v>
      </c>
    </row>
    <row r="107" spans="1:12" ht="14.25" customHeight="1" x14ac:dyDescent="0.35">
      <c r="A107" s="152"/>
      <c r="B107" s="38" t="s">
        <v>92</v>
      </c>
      <c r="C107" s="39" t="s">
        <v>8</v>
      </c>
      <c r="D107" s="132"/>
      <c r="E107" s="41" t="s">
        <v>89</v>
      </c>
      <c r="F107" s="42" t="s">
        <v>12</v>
      </c>
      <c r="G107" s="46">
        <v>3</v>
      </c>
      <c r="H107" s="139"/>
      <c r="I107" s="140"/>
      <c r="J107" s="141"/>
      <c r="K107" s="188"/>
      <c r="L107" s="141"/>
    </row>
    <row r="108" spans="1:12" ht="14.25" customHeight="1" x14ac:dyDescent="0.35">
      <c r="A108" s="152"/>
      <c r="B108" s="38" t="s">
        <v>104</v>
      </c>
      <c r="C108" s="39" t="s">
        <v>8</v>
      </c>
      <c r="D108" s="132"/>
      <c r="E108" s="41" t="s">
        <v>105</v>
      </c>
      <c r="F108" s="42" t="s">
        <v>11</v>
      </c>
      <c r="G108" s="43">
        <v>4</v>
      </c>
      <c r="H108" s="139"/>
      <c r="I108" s="140"/>
      <c r="J108" s="141"/>
      <c r="K108" s="188"/>
      <c r="L108" s="141"/>
    </row>
    <row r="109" spans="1:12" ht="14.25" customHeight="1" x14ac:dyDescent="0.35">
      <c r="A109" s="152"/>
      <c r="B109" s="38" t="s">
        <v>104</v>
      </c>
      <c r="C109" s="39" t="s">
        <v>8</v>
      </c>
      <c r="D109" s="132"/>
      <c r="E109" s="41" t="s">
        <v>105</v>
      </c>
      <c r="F109" s="42" t="s">
        <v>12</v>
      </c>
      <c r="G109" s="43">
        <v>4</v>
      </c>
      <c r="H109" s="139"/>
      <c r="I109" s="140"/>
      <c r="J109" s="141"/>
      <c r="K109" s="189"/>
      <c r="L109" s="141"/>
    </row>
    <row r="110" spans="1:12" ht="14.25" customHeight="1" x14ac:dyDescent="0.35">
      <c r="A110" s="152" t="s">
        <v>243</v>
      </c>
      <c r="B110" s="38" t="s">
        <v>94</v>
      </c>
      <c r="C110" s="39" t="s">
        <v>8</v>
      </c>
      <c r="D110" s="132" t="s">
        <v>95</v>
      </c>
      <c r="E110" s="41" t="s">
        <v>10</v>
      </c>
      <c r="F110" s="42"/>
      <c r="G110" s="43"/>
      <c r="H110" s="139">
        <f>G111+G112</f>
        <v>4</v>
      </c>
      <c r="I110" s="153">
        <v>806.4</v>
      </c>
      <c r="J110" s="141">
        <f>H110*I110</f>
        <v>3225.6</v>
      </c>
      <c r="K110" s="201"/>
      <c r="L110" s="141">
        <f>+H110*K110</f>
        <v>0</v>
      </c>
    </row>
    <row r="111" spans="1:12" ht="14.25" customHeight="1" x14ac:dyDescent="0.35">
      <c r="A111" s="152"/>
      <c r="B111" s="38" t="s">
        <v>94</v>
      </c>
      <c r="C111" s="39" t="s">
        <v>8</v>
      </c>
      <c r="D111" s="132"/>
      <c r="E111" s="41" t="s">
        <v>10</v>
      </c>
      <c r="F111" s="42" t="s">
        <v>11</v>
      </c>
      <c r="G111" s="43">
        <v>3</v>
      </c>
      <c r="H111" s="139"/>
      <c r="I111" s="153"/>
      <c r="J111" s="141"/>
      <c r="K111" s="202"/>
      <c r="L111" s="141"/>
    </row>
    <row r="112" spans="1:12" ht="14.25" customHeight="1" x14ac:dyDescent="0.35">
      <c r="A112" s="152"/>
      <c r="B112" s="38" t="s">
        <v>94</v>
      </c>
      <c r="C112" s="39" t="s">
        <v>8</v>
      </c>
      <c r="D112" s="132"/>
      <c r="E112" s="41" t="s">
        <v>10</v>
      </c>
      <c r="F112" s="42" t="s">
        <v>12</v>
      </c>
      <c r="G112" s="43">
        <v>1</v>
      </c>
      <c r="H112" s="139"/>
      <c r="I112" s="153"/>
      <c r="J112" s="141"/>
      <c r="K112" s="203"/>
      <c r="L112" s="141"/>
    </row>
    <row r="113" spans="1:12" ht="14.25" customHeight="1" x14ac:dyDescent="0.35">
      <c r="A113" s="131" t="s">
        <v>244</v>
      </c>
      <c r="B113" s="38" t="s">
        <v>97</v>
      </c>
      <c r="C113" s="39" t="s">
        <v>8</v>
      </c>
      <c r="D113" s="132" t="s">
        <v>98</v>
      </c>
      <c r="E113" s="41" t="s">
        <v>10</v>
      </c>
      <c r="F113" s="42"/>
      <c r="G113" s="43"/>
      <c r="H113" s="139">
        <f>G114+G115</f>
        <v>2</v>
      </c>
      <c r="I113" s="140">
        <v>1549.2</v>
      </c>
      <c r="J113" s="141">
        <f>H113*I113</f>
        <v>3098.4</v>
      </c>
      <c r="K113" s="187"/>
      <c r="L113" s="141">
        <f>+H113*K113</f>
        <v>0</v>
      </c>
    </row>
    <row r="114" spans="1:12" ht="14.25" customHeight="1" x14ac:dyDescent="0.35">
      <c r="A114" s="131"/>
      <c r="B114" s="38" t="s">
        <v>97</v>
      </c>
      <c r="C114" s="39" t="s">
        <v>8</v>
      </c>
      <c r="D114" s="132"/>
      <c r="E114" s="41" t="s">
        <v>10</v>
      </c>
      <c r="F114" s="42" t="s">
        <v>11</v>
      </c>
      <c r="G114" s="43">
        <v>1</v>
      </c>
      <c r="H114" s="139"/>
      <c r="I114" s="140"/>
      <c r="J114" s="141"/>
      <c r="K114" s="188"/>
      <c r="L114" s="141"/>
    </row>
    <row r="115" spans="1:12" ht="14.25" customHeight="1" x14ac:dyDescent="0.35">
      <c r="A115" s="131"/>
      <c r="B115" s="38" t="s">
        <v>97</v>
      </c>
      <c r="C115" s="39" t="s">
        <v>8</v>
      </c>
      <c r="D115" s="132"/>
      <c r="E115" s="41" t="s">
        <v>10</v>
      </c>
      <c r="F115" s="42" t="s">
        <v>12</v>
      </c>
      <c r="G115" s="43">
        <v>1</v>
      </c>
      <c r="H115" s="139"/>
      <c r="I115" s="140"/>
      <c r="J115" s="141"/>
      <c r="K115" s="189"/>
      <c r="L115" s="141"/>
    </row>
    <row r="116" spans="1:12" ht="14.25" customHeight="1" x14ac:dyDescent="0.35">
      <c r="A116" s="131" t="s">
        <v>245</v>
      </c>
      <c r="B116" s="38" t="s">
        <v>99</v>
      </c>
      <c r="C116" s="39" t="s">
        <v>8</v>
      </c>
      <c r="D116" s="132" t="s">
        <v>100</v>
      </c>
      <c r="E116" s="41" t="s">
        <v>10</v>
      </c>
      <c r="F116" s="42"/>
      <c r="G116" s="43"/>
      <c r="H116" s="139">
        <f>G117+G118</f>
        <v>12</v>
      </c>
      <c r="I116" s="140">
        <v>312.8</v>
      </c>
      <c r="J116" s="141">
        <f>H116*I116</f>
        <v>3753.6000000000004</v>
      </c>
      <c r="K116" s="187"/>
      <c r="L116" s="141">
        <f>+H116*K116</f>
        <v>0</v>
      </c>
    </row>
    <row r="117" spans="1:12" ht="14.25" customHeight="1" x14ac:dyDescent="0.35">
      <c r="A117" s="131"/>
      <c r="B117" s="38" t="s">
        <v>99</v>
      </c>
      <c r="C117" s="39" t="s">
        <v>8</v>
      </c>
      <c r="D117" s="132"/>
      <c r="E117" s="41" t="s">
        <v>10</v>
      </c>
      <c r="F117" s="42" t="s">
        <v>11</v>
      </c>
      <c r="G117" s="43">
        <v>6</v>
      </c>
      <c r="H117" s="139"/>
      <c r="I117" s="140"/>
      <c r="J117" s="141"/>
      <c r="K117" s="188"/>
      <c r="L117" s="141"/>
    </row>
    <row r="118" spans="1:12" ht="14.25" customHeight="1" x14ac:dyDescent="0.35">
      <c r="A118" s="131"/>
      <c r="B118" s="38" t="s">
        <v>99</v>
      </c>
      <c r="C118" s="39" t="s">
        <v>8</v>
      </c>
      <c r="D118" s="132"/>
      <c r="E118" s="41" t="s">
        <v>10</v>
      </c>
      <c r="F118" s="42" t="s">
        <v>12</v>
      </c>
      <c r="G118" s="43">
        <v>6</v>
      </c>
      <c r="H118" s="139"/>
      <c r="I118" s="140"/>
      <c r="J118" s="141"/>
      <c r="K118" s="189"/>
      <c r="L118" s="141"/>
    </row>
    <row r="119" spans="1:12" ht="14.25" customHeight="1" x14ac:dyDescent="0.35">
      <c r="A119" s="131" t="s">
        <v>246</v>
      </c>
      <c r="B119" s="38" t="s">
        <v>101</v>
      </c>
      <c r="C119" s="39" t="s">
        <v>8</v>
      </c>
      <c r="D119" s="132" t="s">
        <v>102</v>
      </c>
      <c r="E119" s="41" t="s">
        <v>103</v>
      </c>
      <c r="F119" s="42"/>
      <c r="G119" s="43"/>
      <c r="H119" s="139">
        <f>G120+G121</f>
        <v>1</v>
      </c>
      <c r="I119" s="140">
        <v>573.6</v>
      </c>
      <c r="J119" s="141">
        <f>H119*I119</f>
        <v>573.6</v>
      </c>
      <c r="K119" s="187"/>
      <c r="L119" s="141">
        <f>+H119*K119</f>
        <v>0</v>
      </c>
    </row>
    <row r="120" spans="1:12" ht="14.25" customHeight="1" x14ac:dyDescent="0.35">
      <c r="A120" s="131"/>
      <c r="B120" s="38" t="s">
        <v>101</v>
      </c>
      <c r="C120" s="39" t="s">
        <v>8</v>
      </c>
      <c r="D120" s="132"/>
      <c r="E120" s="41" t="s">
        <v>103</v>
      </c>
      <c r="F120" s="42" t="s">
        <v>11</v>
      </c>
      <c r="G120" s="43">
        <v>0</v>
      </c>
      <c r="H120" s="139"/>
      <c r="I120" s="140"/>
      <c r="J120" s="141"/>
      <c r="K120" s="188"/>
      <c r="L120" s="141"/>
    </row>
    <row r="121" spans="1:12" ht="14.25" customHeight="1" x14ac:dyDescent="0.35">
      <c r="A121" s="131"/>
      <c r="B121" s="38" t="s">
        <v>101</v>
      </c>
      <c r="C121" s="39" t="s">
        <v>8</v>
      </c>
      <c r="D121" s="132"/>
      <c r="E121" s="41" t="s">
        <v>103</v>
      </c>
      <c r="F121" s="42" t="s">
        <v>12</v>
      </c>
      <c r="G121" s="43">
        <v>1</v>
      </c>
      <c r="H121" s="139"/>
      <c r="I121" s="140"/>
      <c r="J121" s="141"/>
      <c r="K121" s="189"/>
      <c r="L121" s="141"/>
    </row>
    <row r="122" spans="1:12" ht="14.25" customHeight="1" x14ac:dyDescent="0.35">
      <c r="A122" s="131" t="s">
        <v>247</v>
      </c>
      <c r="B122" s="38" t="s">
        <v>106</v>
      </c>
      <c r="C122" s="39" t="s">
        <v>8</v>
      </c>
      <c r="D122" s="132" t="s">
        <v>107</v>
      </c>
      <c r="E122" s="41" t="s">
        <v>105</v>
      </c>
      <c r="F122" s="42"/>
      <c r="G122" s="43"/>
      <c r="H122" s="139">
        <f>G123+G124</f>
        <v>4</v>
      </c>
      <c r="I122" s="140">
        <v>336</v>
      </c>
      <c r="J122" s="141">
        <f>H122*I122</f>
        <v>1344</v>
      </c>
      <c r="K122" s="187"/>
      <c r="L122" s="141">
        <f>+H122*K122</f>
        <v>0</v>
      </c>
    </row>
    <row r="123" spans="1:12" ht="14.25" customHeight="1" x14ac:dyDescent="0.35">
      <c r="A123" s="131"/>
      <c r="B123" s="38" t="s">
        <v>106</v>
      </c>
      <c r="C123" s="39" t="s">
        <v>8</v>
      </c>
      <c r="D123" s="132"/>
      <c r="E123" s="41" t="s">
        <v>105</v>
      </c>
      <c r="F123" s="42" t="s">
        <v>11</v>
      </c>
      <c r="G123" s="43">
        <v>2</v>
      </c>
      <c r="H123" s="139"/>
      <c r="I123" s="140"/>
      <c r="J123" s="141"/>
      <c r="K123" s="188"/>
      <c r="L123" s="141"/>
    </row>
    <row r="124" spans="1:12" ht="14.25" customHeight="1" thickBot="1" x14ac:dyDescent="0.4">
      <c r="A124" s="133"/>
      <c r="B124" s="48" t="s">
        <v>106</v>
      </c>
      <c r="C124" s="39" t="s">
        <v>8</v>
      </c>
      <c r="D124" s="135"/>
      <c r="E124" s="50" t="s">
        <v>105</v>
      </c>
      <c r="F124" s="49" t="s">
        <v>12</v>
      </c>
      <c r="G124" s="51">
        <v>2</v>
      </c>
      <c r="H124" s="147"/>
      <c r="I124" s="148"/>
      <c r="J124" s="149"/>
      <c r="K124" s="200"/>
      <c r="L124" s="149"/>
    </row>
    <row r="125" spans="1:12" ht="30.75" customHeight="1" thickBot="1" x14ac:dyDescent="0.4">
      <c r="A125" s="21" t="s">
        <v>248</v>
      </c>
      <c r="B125" s="55"/>
      <c r="C125" s="57"/>
      <c r="D125" s="21" t="s">
        <v>109</v>
      </c>
      <c r="E125" s="57"/>
      <c r="F125" s="57"/>
      <c r="G125" s="57"/>
      <c r="H125" s="57"/>
      <c r="I125" s="59"/>
      <c r="J125" s="60"/>
      <c r="K125" s="61"/>
      <c r="L125" s="64"/>
    </row>
    <row r="126" spans="1:12" ht="14.25" customHeight="1" x14ac:dyDescent="0.35">
      <c r="A126" s="134" t="s">
        <v>249</v>
      </c>
      <c r="B126" s="30" t="s">
        <v>110</v>
      </c>
      <c r="C126" s="31" t="s">
        <v>8</v>
      </c>
      <c r="D126" s="138" t="s">
        <v>111</v>
      </c>
      <c r="E126" s="33" t="s">
        <v>10</v>
      </c>
      <c r="F126" s="34"/>
      <c r="G126" s="35"/>
      <c r="H126" s="142">
        <f>G127+G128</f>
        <v>10</v>
      </c>
      <c r="I126" s="143">
        <v>909.03</v>
      </c>
      <c r="J126" s="144">
        <f>H126*I126</f>
        <v>9090.2999999999993</v>
      </c>
      <c r="K126" s="199"/>
      <c r="L126" s="144">
        <f>+H126*K126</f>
        <v>0</v>
      </c>
    </row>
    <row r="127" spans="1:12" ht="14.25" customHeight="1" x14ac:dyDescent="0.35">
      <c r="A127" s="131"/>
      <c r="B127" s="38" t="s">
        <v>110</v>
      </c>
      <c r="C127" s="39" t="s">
        <v>8</v>
      </c>
      <c r="D127" s="132"/>
      <c r="E127" s="41" t="s">
        <v>10</v>
      </c>
      <c r="F127" s="42" t="s">
        <v>11</v>
      </c>
      <c r="G127" s="43">
        <v>5</v>
      </c>
      <c r="H127" s="139"/>
      <c r="I127" s="140"/>
      <c r="J127" s="141"/>
      <c r="K127" s="188"/>
      <c r="L127" s="141"/>
    </row>
    <row r="128" spans="1:12" ht="14.25" customHeight="1" x14ac:dyDescent="0.35">
      <c r="A128" s="131"/>
      <c r="B128" s="38" t="s">
        <v>110</v>
      </c>
      <c r="C128" s="39" t="s">
        <v>8</v>
      </c>
      <c r="D128" s="132"/>
      <c r="E128" s="41" t="s">
        <v>10</v>
      </c>
      <c r="F128" s="42" t="s">
        <v>12</v>
      </c>
      <c r="G128" s="43">
        <v>5</v>
      </c>
      <c r="H128" s="139"/>
      <c r="I128" s="140"/>
      <c r="J128" s="141"/>
      <c r="K128" s="189"/>
      <c r="L128" s="141"/>
    </row>
    <row r="129" spans="1:12" ht="26.1" customHeight="1" x14ac:dyDescent="0.35">
      <c r="A129" s="47" t="s">
        <v>250</v>
      </c>
      <c r="B129" s="38" t="s">
        <v>112</v>
      </c>
      <c r="C129" s="39" t="s">
        <v>8</v>
      </c>
      <c r="D129" s="42" t="s">
        <v>113</v>
      </c>
      <c r="E129" s="41" t="s">
        <v>114</v>
      </c>
      <c r="F129" s="42" t="s">
        <v>66</v>
      </c>
      <c r="G129" s="43">
        <v>2</v>
      </c>
      <c r="H129" s="43">
        <v>2</v>
      </c>
      <c r="I129" s="44">
        <v>572.83000000000004</v>
      </c>
      <c r="J129" s="45">
        <f>H129*I129</f>
        <v>1145.6600000000001</v>
      </c>
      <c r="K129" s="2"/>
      <c r="L129" s="45">
        <f>+H129*K129</f>
        <v>0</v>
      </c>
    </row>
    <row r="130" spans="1:12" ht="14.25" customHeight="1" x14ac:dyDescent="0.35">
      <c r="A130" s="47" t="s">
        <v>251</v>
      </c>
      <c r="B130" s="38" t="s">
        <v>115</v>
      </c>
      <c r="C130" s="39" t="s">
        <v>8</v>
      </c>
      <c r="D130" s="42" t="s">
        <v>116</v>
      </c>
      <c r="E130" s="41" t="s">
        <v>114</v>
      </c>
      <c r="F130" s="42" t="s">
        <v>66</v>
      </c>
      <c r="G130" s="43">
        <v>4</v>
      </c>
      <c r="H130" s="43">
        <v>4</v>
      </c>
      <c r="I130" s="44">
        <v>301.49</v>
      </c>
      <c r="J130" s="45">
        <f>H130*I130</f>
        <v>1205.96</v>
      </c>
      <c r="K130" s="2"/>
      <c r="L130" s="45">
        <f>+H130*K130</f>
        <v>0</v>
      </c>
    </row>
    <row r="131" spans="1:12" ht="14.25" customHeight="1" x14ac:dyDescent="0.35">
      <c r="A131" s="131" t="s">
        <v>252</v>
      </c>
      <c r="B131" s="38" t="s">
        <v>117</v>
      </c>
      <c r="C131" s="39" t="s">
        <v>8</v>
      </c>
      <c r="D131" s="145" t="s">
        <v>118</v>
      </c>
      <c r="E131" s="41" t="s">
        <v>10</v>
      </c>
      <c r="F131" s="42"/>
      <c r="G131" s="43"/>
      <c r="H131" s="139">
        <f>G132+G134+G133</f>
        <v>258</v>
      </c>
      <c r="I131" s="140">
        <v>316.8</v>
      </c>
      <c r="J131" s="141">
        <f>H131*I131</f>
        <v>81734.400000000009</v>
      </c>
      <c r="K131" s="187"/>
      <c r="L131" s="141">
        <f>+H131*K131</f>
        <v>0</v>
      </c>
    </row>
    <row r="132" spans="1:12" ht="14.25" customHeight="1" x14ac:dyDescent="0.35">
      <c r="A132" s="131"/>
      <c r="B132" s="38" t="s">
        <v>117</v>
      </c>
      <c r="C132" s="39" t="s">
        <v>8</v>
      </c>
      <c r="D132" s="145"/>
      <c r="E132" s="41" t="s">
        <v>10</v>
      </c>
      <c r="F132" s="42" t="s">
        <v>66</v>
      </c>
      <c r="G132" s="43">
        <f>8-8</f>
        <v>0</v>
      </c>
      <c r="H132" s="139"/>
      <c r="I132" s="140"/>
      <c r="J132" s="141"/>
      <c r="K132" s="188"/>
      <c r="L132" s="141"/>
    </row>
    <row r="133" spans="1:12" ht="14.25" customHeight="1" x14ac:dyDescent="0.35">
      <c r="A133" s="131"/>
      <c r="B133" s="38" t="s">
        <v>117</v>
      </c>
      <c r="C133" s="39" t="s">
        <v>8</v>
      </c>
      <c r="D133" s="145"/>
      <c r="E133" s="41" t="s">
        <v>10</v>
      </c>
      <c r="F133" s="42" t="s">
        <v>11</v>
      </c>
      <c r="G133" s="43">
        <f>132-0</f>
        <v>132</v>
      </c>
      <c r="H133" s="139"/>
      <c r="I133" s="140"/>
      <c r="J133" s="141"/>
      <c r="K133" s="188"/>
      <c r="L133" s="141"/>
    </row>
    <row r="134" spans="1:12" ht="14.25" customHeight="1" x14ac:dyDescent="0.35">
      <c r="A134" s="131"/>
      <c r="B134" s="38" t="s">
        <v>117</v>
      </c>
      <c r="C134" s="39" t="s">
        <v>8</v>
      </c>
      <c r="D134" s="145"/>
      <c r="E134" s="41" t="s">
        <v>10</v>
      </c>
      <c r="F134" s="42" t="s">
        <v>12</v>
      </c>
      <c r="G134" s="43">
        <f>126-0</f>
        <v>126</v>
      </c>
      <c r="H134" s="139"/>
      <c r="I134" s="140"/>
      <c r="J134" s="141"/>
      <c r="K134" s="189"/>
      <c r="L134" s="141"/>
    </row>
    <row r="135" spans="1:12" ht="14.25" customHeight="1" x14ac:dyDescent="0.35">
      <c r="A135" s="47" t="s">
        <v>253</v>
      </c>
      <c r="B135" s="38" t="s">
        <v>119</v>
      </c>
      <c r="C135" s="39" t="s">
        <v>8</v>
      </c>
      <c r="D135" s="40" t="s">
        <v>120</v>
      </c>
      <c r="E135" s="41" t="s">
        <v>10</v>
      </c>
      <c r="F135" s="42"/>
      <c r="G135" s="43"/>
      <c r="H135" s="43">
        <v>1</v>
      </c>
      <c r="I135" s="44">
        <v>12000</v>
      </c>
      <c r="J135" s="45">
        <f>H135*I135</f>
        <v>12000</v>
      </c>
      <c r="K135" s="2"/>
      <c r="L135" s="45">
        <f>+H135*K135</f>
        <v>0</v>
      </c>
    </row>
    <row r="136" spans="1:12" ht="14.25" customHeight="1" x14ac:dyDescent="0.35">
      <c r="A136" s="131" t="s">
        <v>254</v>
      </c>
      <c r="B136" s="38" t="s">
        <v>121</v>
      </c>
      <c r="C136" s="39" t="s">
        <v>8</v>
      </c>
      <c r="D136" s="145" t="s">
        <v>122</v>
      </c>
      <c r="E136" s="41" t="s">
        <v>10</v>
      </c>
      <c r="F136" s="42"/>
      <c r="G136" s="42"/>
      <c r="H136" s="139">
        <f>G137+G138</f>
        <v>22</v>
      </c>
      <c r="I136" s="140">
        <v>715.2</v>
      </c>
      <c r="J136" s="141">
        <f>H136*I136</f>
        <v>15734.400000000001</v>
      </c>
      <c r="K136" s="187"/>
      <c r="L136" s="141">
        <f>+H136*K136</f>
        <v>0</v>
      </c>
    </row>
    <row r="137" spans="1:12" ht="14.25" customHeight="1" x14ac:dyDescent="0.35">
      <c r="A137" s="131"/>
      <c r="B137" s="38" t="s">
        <v>121</v>
      </c>
      <c r="C137" s="39" t="s">
        <v>8</v>
      </c>
      <c r="D137" s="145"/>
      <c r="E137" s="41" t="s">
        <v>10</v>
      </c>
      <c r="F137" s="42" t="s">
        <v>11</v>
      </c>
      <c r="G137" s="42">
        <f>15</f>
        <v>15</v>
      </c>
      <c r="H137" s="139"/>
      <c r="I137" s="140"/>
      <c r="J137" s="141"/>
      <c r="K137" s="188"/>
      <c r="L137" s="141"/>
    </row>
    <row r="138" spans="1:12" ht="14.25" customHeight="1" x14ac:dyDescent="0.35">
      <c r="A138" s="131"/>
      <c r="B138" s="38" t="s">
        <v>121</v>
      </c>
      <c r="C138" s="39" t="s">
        <v>8</v>
      </c>
      <c r="D138" s="145"/>
      <c r="E138" s="41" t="s">
        <v>10</v>
      </c>
      <c r="F138" s="42" t="s">
        <v>12</v>
      </c>
      <c r="G138" s="42">
        <f>7</f>
        <v>7</v>
      </c>
      <c r="H138" s="139"/>
      <c r="I138" s="140"/>
      <c r="J138" s="141"/>
      <c r="K138" s="189"/>
      <c r="L138" s="141"/>
    </row>
    <row r="139" spans="1:12" ht="14.25" customHeight="1" x14ac:dyDescent="0.35">
      <c r="A139" s="131" t="s">
        <v>255</v>
      </c>
      <c r="B139" s="79" t="s">
        <v>123</v>
      </c>
      <c r="C139" s="39" t="s">
        <v>8</v>
      </c>
      <c r="D139" s="145" t="s">
        <v>124</v>
      </c>
      <c r="E139" s="41" t="s">
        <v>10</v>
      </c>
      <c r="F139" s="42"/>
      <c r="G139" s="43"/>
      <c r="H139" s="139">
        <f>G140+G141</f>
        <v>20</v>
      </c>
      <c r="I139" s="140">
        <v>69.75</v>
      </c>
      <c r="J139" s="141">
        <f>H139*I139</f>
        <v>1395</v>
      </c>
      <c r="K139" s="187"/>
      <c r="L139" s="141">
        <f>+H139*K139</f>
        <v>0</v>
      </c>
    </row>
    <row r="140" spans="1:12" ht="14.25" customHeight="1" x14ac:dyDescent="0.35">
      <c r="A140" s="131"/>
      <c r="B140" s="79" t="s">
        <v>123</v>
      </c>
      <c r="C140" s="39" t="s">
        <v>8</v>
      </c>
      <c r="D140" s="145"/>
      <c r="E140" s="41" t="s">
        <v>10</v>
      </c>
      <c r="F140" s="42" t="s">
        <v>11</v>
      </c>
      <c r="G140" s="43">
        <v>10</v>
      </c>
      <c r="H140" s="139"/>
      <c r="I140" s="140"/>
      <c r="J140" s="141"/>
      <c r="K140" s="188"/>
      <c r="L140" s="141"/>
    </row>
    <row r="141" spans="1:12" ht="14.25" customHeight="1" thickBot="1" x14ac:dyDescent="0.4">
      <c r="A141" s="154"/>
      <c r="B141" s="79" t="s">
        <v>123</v>
      </c>
      <c r="C141" s="39" t="s">
        <v>8</v>
      </c>
      <c r="D141" s="155"/>
      <c r="E141" s="82" t="s">
        <v>10</v>
      </c>
      <c r="F141" s="83" t="s">
        <v>12</v>
      </c>
      <c r="G141" s="84">
        <v>10</v>
      </c>
      <c r="H141" s="156"/>
      <c r="I141" s="157"/>
      <c r="J141" s="158"/>
      <c r="K141" s="200"/>
      <c r="L141" s="158"/>
    </row>
    <row r="142" spans="1:12" ht="37.5" customHeight="1" thickBot="1" x14ac:dyDescent="0.4">
      <c r="A142" s="21" t="s">
        <v>256</v>
      </c>
      <c r="B142" s="87"/>
      <c r="C142" s="88"/>
      <c r="D142" s="21" t="s">
        <v>125</v>
      </c>
      <c r="E142" s="89"/>
      <c r="F142" s="89"/>
      <c r="G142" s="90"/>
      <c r="H142" s="90"/>
      <c r="I142" s="91"/>
      <c r="J142" s="91"/>
      <c r="K142" s="61"/>
      <c r="L142" s="64"/>
    </row>
    <row r="143" spans="1:12" ht="14.25" customHeight="1" x14ac:dyDescent="0.35">
      <c r="A143" s="134" t="s">
        <v>257</v>
      </c>
      <c r="B143" s="30" t="s">
        <v>258</v>
      </c>
      <c r="C143" s="31" t="s">
        <v>8</v>
      </c>
      <c r="D143" s="146" t="s">
        <v>260</v>
      </c>
      <c r="E143" s="33" t="s">
        <v>259</v>
      </c>
      <c r="F143" s="34"/>
      <c r="G143" s="35"/>
      <c r="H143" s="142">
        <f>G144+G145+G146+G147</f>
        <v>33</v>
      </c>
      <c r="I143" s="143">
        <v>1385.6</v>
      </c>
      <c r="J143" s="144">
        <f>H143*I143</f>
        <v>45724.799999999996</v>
      </c>
      <c r="K143" s="199"/>
      <c r="L143" s="144">
        <f>+H143*K143</f>
        <v>0</v>
      </c>
    </row>
    <row r="144" spans="1:12" ht="14.25" customHeight="1" x14ac:dyDescent="0.35">
      <c r="A144" s="131"/>
      <c r="B144" s="38" t="s">
        <v>126</v>
      </c>
      <c r="C144" s="39" t="s">
        <v>8</v>
      </c>
      <c r="D144" s="145"/>
      <c r="E144" s="41" t="s">
        <v>127</v>
      </c>
      <c r="F144" s="42" t="s">
        <v>11</v>
      </c>
      <c r="G144" s="65">
        <v>17</v>
      </c>
      <c r="H144" s="139"/>
      <c r="I144" s="140"/>
      <c r="J144" s="141"/>
      <c r="K144" s="188"/>
      <c r="L144" s="141"/>
    </row>
    <row r="145" spans="1:12" ht="14.25" customHeight="1" x14ac:dyDescent="0.35">
      <c r="A145" s="131"/>
      <c r="B145" s="38" t="s">
        <v>126</v>
      </c>
      <c r="C145" s="39" t="s">
        <v>8</v>
      </c>
      <c r="D145" s="145"/>
      <c r="E145" s="41" t="s">
        <v>127</v>
      </c>
      <c r="F145" s="42" t="s">
        <v>12</v>
      </c>
      <c r="G145" s="65">
        <v>9</v>
      </c>
      <c r="H145" s="139"/>
      <c r="I145" s="140"/>
      <c r="J145" s="141"/>
      <c r="K145" s="188"/>
      <c r="L145" s="141"/>
    </row>
    <row r="146" spans="1:12" ht="14.25" customHeight="1" x14ac:dyDescent="0.35">
      <c r="A146" s="131"/>
      <c r="B146" s="38" t="s">
        <v>132</v>
      </c>
      <c r="C146" s="39" t="s">
        <v>8</v>
      </c>
      <c r="D146" s="145"/>
      <c r="E146" s="41" t="s">
        <v>133</v>
      </c>
      <c r="F146" s="42" t="s">
        <v>11</v>
      </c>
      <c r="G146" s="65">
        <v>3</v>
      </c>
      <c r="H146" s="139"/>
      <c r="I146" s="140"/>
      <c r="J146" s="141"/>
      <c r="K146" s="188"/>
      <c r="L146" s="141"/>
    </row>
    <row r="147" spans="1:12" ht="14.25" customHeight="1" x14ac:dyDescent="0.35">
      <c r="A147" s="131"/>
      <c r="B147" s="38" t="s">
        <v>132</v>
      </c>
      <c r="C147" s="39" t="s">
        <v>8</v>
      </c>
      <c r="D147" s="145"/>
      <c r="E147" s="41" t="s">
        <v>133</v>
      </c>
      <c r="F147" s="42" t="s">
        <v>12</v>
      </c>
      <c r="G147" s="65">
        <v>4</v>
      </c>
      <c r="H147" s="139"/>
      <c r="I147" s="140"/>
      <c r="J147" s="141"/>
      <c r="K147" s="189"/>
      <c r="L147" s="141"/>
    </row>
    <row r="148" spans="1:12" ht="14.25" customHeight="1" x14ac:dyDescent="0.35">
      <c r="A148" s="131" t="s">
        <v>262</v>
      </c>
      <c r="B148" s="38" t="s">
        <v>261</v>
      </c>
      <c r="C148" s="39" t="s">
        <v>8</v>
      </c>
      <c r="D148" s="145" t="s">
        <v>129</v>
      </c>
      <c r="E148" s="41" t="s">
        <v>259</v>
      </c>
      <c r="F148" s="42"/>
      <c r="G148" s="43"/>
      <c r="H148" s="139">
        <f>G149+G150+G151+G152</f>
        <v>33</v>
      </c>
      <c r="I148" s="140">
        <v>654.4</v>
      </c>
      <c r="J148" s="141">
        <f>H148*I148</f>
        <v>21595.200000000001</v>
      </c>
      <c r="K148" s="187"/>
      <c r="L148" s="141">
        <f>+H148*K148</f>
        <v>0</v>
      </c>
    </row>
    <row r="149" spans="1:12" ht="14.25" customHeight="1" x14ac:dyDescent="0.35">
      <c r="A149" s="131"/>
      <c r="B149" s="38" t="s">
        <v>128</v>
      </c>
      <c r="C149" s="39" t="s">
        <v>8</v>
      </c>
      <c r="D149" s="145"/>
      <c r="E149" s="41" t="s">
        <v>127</v>
      </c>
      <c r="F149" s="42" t="s">
        <v>11</v>
      </c>
      <c r="G149" s="65">
        <v>17</v>
      </c>
      <c r="H149" s="139"/>
      <c r="I149" s="140"/>
      <c r="J149" s="141"/>
      <c r="K149" s="188"/>
      <c r="L149" s="141"/>
    </row>
    <row r="150" spans="1:12" ht="14.25" customHeight="1" x14ac:dyDescent="0.35">
      <c r="A150" s="131"/>
      <c r="B150" s="38" t="s">
        <v>128</v>
      </c>
      <c r="C150" s="39" t="s">
        <v>8</v>
      </c>
      <c r="D150" s="145"/>
      <c r="E150" s="41" t="s">
        <v>127</v>
      </c>
      <c r="F150" s="42" t="s">
        <v>12</v>
      </c>
      <c r="G150" s="65">
        <v>9</v>
      </c>
      <c r="H150" s="139"/>
      <c r="I150" s="140"/>
      <c r="J150" s="141"/>
      <c r="K150" s="188"/>
      <c r="L150" s="141"/>
    </row>
    <row r="151" spans="1:12" ht="14.25" customHeight="1" x14ac:dyDescent="0.35">
      <c r="A151" s="131"/>
      <c r="B151" s="38" t="s">
        <v>134</v>
      </c>
      <c r="C151" s="39" t="s">
        <v>8</v>
      </c>
      <c r="D151" s="145"/>
      <c r="E151" s="41" t="s">
        <v>133</v>
      </c>
      <c r="F151" s="42" t="s">
        <v>11</v>
      </c>
      <c r="G151" s="65">
        <v>3</v>
      </c>
      <c r="H151" s="139"/>
      <c r="I151" s="140"/>
      <c r="J151" s="141"/>
      <c r="K151" s="188"/>
      <c r="L151" s="141"/>
    </row>
    <row r="152" spans="1:12" ht="14.25" customHeight="1" x14ac:dyDescent="0.35">
      <c r="A152" s="131"/>
      <c r="B152" s="38" t="s">
        <v>134</v>
      </c>
      <c r="C152" s="39" t="s">
        <v>8</v>
      </c>
      <c r="D152" s="145"/>
      <c r="E152" s="41" t="s">
        <v>133</v>
      </c>
      <c r="F152" s="42" t="s">
        <v>12</v>
      </c>
      <c r="G152" s="65">
        <v>4</v>
      </c>
      <c r="H152" s="139"/>
      <c r="I152" s="140"/>
      <c r="J152" s="141"/>
      <c r="K152" s="189"/>
      <c r="L152" s="141"/>
    </row>
    <row r="153" spans="1:12" ht="14.25" customHeight="1" x14ac:dyDescent="0.35">
      <c r="A153" s="131" t="s">
        <v>264</v>
      </c>
      <c r="B153" s="38" t="s">
        <v>263</v>
      </c>
      <c r="C153" s="39" t="s">
        <v>8</v>
      </c>
      <c r="D153" s="145" t="s">
        <v>265</v>
      </c>
      <c r="E153" s="41" t="s">
        <v>259</v>
      </c>
      <c r="F153" s="42"/>
      <c r="G153" s="43"/>
      <c r="H153" s="139">
        <f>G154+G155+G156+G157+G158+G159</f>
        <v>119</v>
      </c>
      <c r="I153" s="140">
        <v>223.5</v>
      </c>
      <c r="J153" s="141">
        <f>H153*I153</f>
        <v>26596.5</v>
      </c>
      <c r="K153" s="187"/>
      <c r="L153" s="141">
        <f>+H153*K153</f>
        <v>0</v>
      </c>
    </row>
    <row r="154" spans="1:12" ht="14.25" customHeight="1" x14ac:dyDescent="0.35">
      <c r="A154" s="131"/>
      <c r="B154" s="38" t="s">
        <v>130</v>
      </c>
      <c r="C154" s="39" t="s">
        <v>8</v>
      </c>
      <c r="D154" s="145"/>
      <c r="E154" s="41" t="s">
        <v>127</v>
      </c>
      <c r="F154" s="42" t="s">
        <v>11</v>
      </c>
      <c r="G154" s="65">
        <v>51</v>
      </c>
      <c r="H154" s="139"/>
      <c r="I154" s="140"/>
      <c r="J154" s="141"/>
      <c r="K154" s="188"/>
      <c r="L154" s="141"/>
    </row>
    <row r="155" spans="1:12" ht="14.25" customHeight="1" x14ac:dyDescent="0.35">
      <c r="A155" s="131"/>
      <c r="B155" s="38" t="s">
        <v>130</v>
      </c>
      <c r="C155" s="39" t="s">
        <v>8</v>
      </c>
      <c r="D155" s="145"/>
      <c r="E155" s="41" t="s">
        <v>127</v>
      </c>
      <c r="F155" s="42" t="s">
        <v>12</v>
      </c>
      <c r="G155" s="65">
        <v>27</v>
      </c>
      <c r="H155" s="139"/>
      <c r="I155" s="140"/>
      <c r="J155" s="141"/>
      <c r="K155" s="188"/>
      <c r="L155" s="141"/>
    </row>
    <row r="156" spans="1:12" ht="14.25" customHeight="1" x14ac:dyDescent="0.35">
      <c r="A156" s="131"/>
      <c r="B156" s="38" t="s">
        <v>135</v>
      </c>
      <c r="C156" s="39" t="s">
        <v>8</v>
      </c>
      <c r="D156" s="145"/>
      <c r="E156" s="41" t="s">
        <v>133</v>
      </c>
      <c r="F156" s="42" t="s">
        <v>11</v>
      </c>
      <c r="G156" s="65">
        <v>9</v>
      </c>
      <c r="H156" s="139"/>
      <c r="I156" s="140"/>
      <c r="J156" s="141"/>
      <c r="K156" s="188"/>
      <c r="L156" s="141"/>
    </row>
    <row r="157" spans="1:12" ht="14.25" customHeight="1" x14ac:dyDescent="0.35">
      <c r="A157" s="131"/>
      <c r="B157" s="38" t="s">
        <v>135</v>
      </c>
      <c r="C157" s="39" t="s">
        <v>8</v>
      </c>
      <c r="D157" s="145"/>
      <c r="E157" s="41" t="s">
        <v>133</v>
      </c>
      <c r="F157" s="42" t="s">
        <v>12</v>
      </c>
      <c r="G157" s="65">
        <v>12</v>
      </c>
      <c r="H157" s="139"/>
      <c r="I157" s="140"/>
      <c r="J157" s="141"/>
      <c r="K157" s="188"/>
      <c r="L157" s="141"/>
    </row>
    <row r="158" spans="1:12" ht="14.25" customHeight="1" x14ac:dyDescent="0.35">
      <c r="A158" s="131"/>
      <c r="B158" s="38" t="s">
        <v>138</v>
      </c>
      <c r="C158" s="39" t="s">
        <v>8</v>
      </c>
      <c r="D158" s="145"/>
      <c r="E158" s="41" t="s">
        <v>133</v>
      </c>
      <c r="F158" s="42" t="s">
        <v>11</v>
      </c>
      <c r="G158" s="65">
        <v>4</v>
      </c>
      <c r="H158" s="139"/>
      <c r="I158" s="140"/>
      <c r="J158" s="141"/>
      <c r="K158" s="188"/>
      <c r="L158" s="141"/>
    </row>
    <row r="159" spans="1:12" ht="14.25" customHeight="1" x14ac:dyDescent="0.35">
      <c r="A159" s="131"/>
      <c r="B159" s="38" t="s">
        <v>138</v>
      </c>
      <c r="C159" s="39" t="s">
        <v>8</v>
      </c>
      <c r="D159" s="145"/>
      <c r="E159" s="41" t="s">
        <v>133</v>
      </c>
      <c r="F159" s="42" t="s">
        <v>12</v>
      </c>
      <c r="G159" s="65">
        <v>16</v>
      </c>
      <c r="H159" s="139"/>
      <c r="I159" s="140"/>
      <c r="J159" s="141"/>
      <c r="K159" s="189"/>
      <c r="L159" s="141"/>
    </row>
    <row r="160" spans="1:12" ht="14.25" customHeight="1" x14ac:dyDescent="0.35">
      <c r="A160" s="131" t="s">
        <v>268</v>
      </c>
      <c r="B160" s="38" t="s">
        <v>266</v>
      </c>
      <c r="C160" s="39" t="s">
        <v>8</v>
      </c>
      <c r="D160" s="145" t="s">
        <v>267</v>
      </c>
      <c r="E160" s="41" t="s">
        <v>259</v>
      </c>
      <c r="F160" s="42"/>
      <c r="G160" s="43"/>
      <c r="H160" s="139">
        <f>G161+G162+G163+G164</f>
        <v>33</v>
      </c>
      <c r="I160" s="140">
        <v>268</v>
      </c>
      <c r="J160" s="141">
        <f>H160*I160</f>
        <v>8844</v>
      </c>
      <c r="K160" s="187"/>
      <c r="L160" s="141">
        <f>+H160*K160</f>
        <v>0</v>
      </c>
    </row>
    <row r="161" spans="1:12" ht="14.25" customHeight="1" x14ac:dyDescent="0.35">
      <c r="A161" s="131"/>
      <c r="B161" s="38" t="s">
        <v>131</v>
      </c>
      <c r="C161" s="39" t="s">
        <v>8</v>
      </c>
      <c r="D161" s="145"/>
      <c r="E161" s="41" t="s">
        <v>127</v>
      </c>
      <c r="F161" s="42" t="s">
        <v>11</v>
      </c>
      <c r="G161" s="65">
        <v>17</v>
      </c>
      <c r="H161" s="139"/>
      <c r="I161" s="140"/>
      <c r="J161" s="141"/>
      <c r="K161" s="188"/>
      <c r="L161" s="141"/>
    </row>
    <row r="162" spans="1:12" ht="14.25" customHeight="1" x14ac:dyDescent="0.35">
      <c r="A162" s="131"/>
      <c r="B162" s="38" t="s">
        <v>131</v>
      </c>
      <c r="C162" s="39" t="s">
        <v>8</v>
      </c>
      <c r="D162" s="145"/>
      <c r="E162" s="41" t="s">
        <v>127</v>
      </c>
      <c r="F162" s="42" t="s">
        <v>12</v>
      </c>
      <c r="G162" s="65">
        <v>9</v>
      </c>
      <c r="H162" s="139"/>
      <c r="I162" s="140"/>
      <c r="J162" s="141"/>
      <c r="K162" s="188"/>
      <c r="L162" s="141"/>
    </row>
    <row r="163" spans="1:12" ht="14.25" customHeight="1" x14ac:dyDescent="0.35">
      <c r="A163" s="131"/>
      <c r="B163" s="38" t="s">
        <v>144</v>
      </c>
      <c r="C163" s="39" t="s">
        <v>8</v>
      </c>
      <c r="D163" s="145"/>
      <c r="E163" s="41" t="s">
        <v>133</v>
      </c>
      <c r="F163" s="42" t="s">
        <v>11</v>
      </c>
      <c r="G163" s="65">
        <v>3</v>
      </c>
      <c r="H163" s="139"/>
      <c r="I163" s="140"/>
      <c r="J163" s="141"/>
      <c r="K163" s="188"/>
      <c r="L163" s="141"/>
    </row>
    <row r="164" spans="1:12" ht="14.25" customHeight="1" x14ac:dyDescent="0.35">
      <c r="A164" s="131"/>
      <c r="B164" s="38" t="s">
        <v>144</v>
      </c>
      <c r="C164" s="39" t="s">
        <v>8</v>
      </c>
      <c r="D164" s="145"/>
      <c r="E164" s="41" t="s">
        <v>133</v>
      </c>
      <c r="F164" s="42" t="s">
        <v>12</v>
      </c>
      <c r="G164" s="65">
        <v>4</v>
      </c>
      <c r="H164" s="139"/>
      <c r="I164" s="140"/>
      <c r="J164" s="141"/>
      <c r="K164" s="189"/>
      <c r="L164" s="141"/>
    </row>
    <row r="165" spans="1:12" ht="14.25" customHeight="1" x14ac:dyDescent="0.35">
      <c r="A165" s="131" t="s">
        <v>269</v>
      </c>
      <c r="B165" s="38" t="s">
        <v>136</v>
      </c>
      <c r="C165" s="39" t="s">
        <v>8</v>
      </c>
      <c r="D165" s="145" t="s">
        <v>137</v>
      </c>
      <c r="E165" s="41" t="s">
        <v>133</v>
      </c>
      <c r="F165" s="42"/>
      <c r="G165" s="43"/>
      <c r="H165" s="139">
        <f>G166+G167</f>
        <v>5</v>
      </c>
      <c r="I165" s="140">
        <v>436.8</v>
      </c>
      <c r="J165" s="141">
        <f>H165*I165</f>
        <v>2184</v>
      </c>
      <c r="K165" s="187"/>
      <c r="L165" s="141">
        <f>+H165*K165</f>
        <v>0</v>
      </c>
    </row>
    <row r="166" spans="1:12" ht="14.25" customHeight="1" x14ac:dyDescent="0.35">
      <c r="A166" s="131"/>
      <c r="B166" s="38" t="s">
        <v>136</v>
      </c>
      <c r="C166" s="39" t="s">
        <v>8</v>
      </c>
      <c r="D166" s="145"/>
      <c r="E166" s="41" t="s">
        <v>133</v>
      </c>
      <c r="F166" s="42" t="s">
        <v>11</v>
      </c>
      <c r="G166" s="65">
        <v>1</v>
      </c>
      <c r="H166" s="139"/>
      <c r="I166" s="140"/>
      <c r="J166" s="141"/>
      <c r="K166" s="188"/>
      <c r="L166" s="141"/>
    </row>
    <row r="167" spans="1:12" ht="14.25" customHeight="1" x14ac:dyDescent="0.35">
      <c r="A167" s="131"/>
      <c r="B167" s="38" t="s">
        <v>136</v>
      </c>
      <c r="C167" s="39" t="s">
        <v>8</v>
      </c>
      <c r="D167" s="145"/>
      <c r="E167" s="41" t="s">
        <v>133</v>
      </c>
      <c r="F167" s="42" t="s">
        <v>12</v>
      </c>
      <c r="G167" s="65">
        <v>4</v>
      </c>
      <c r="H167" s="139"/>
      <c r="I167" s="140"/>
      <c r="J167" s="141"/>
      <c r="K167" s="189"/>
      <c r="L167" s="141"/>
    </row>
    <row r="168" spans="1:12" ht="14.25" customHeight="1" x14ac:dyDescent="0.35">
      <c r="A168" s="131" t="s">
        <v>270</v>
      </c>
      <c r="B168" s="38" t="s">
        <v>139</v>
      </c>
      <c r="C168" s="39" t="s">
        <v>8</v>
      </c>
      <c r="D168" s="145" t="s">
        <v>140</v>
      </c>
      <c r="E168" s="41" t="s">
        <v>133</v>
      </c>
      <c r="F168" s="42"/>
      <c r="G168" s="43"/>
      <c r="H168" s="139">
        <f>G169+G170</f>
        <v>2</v>
      </c>
      <c r="I168" s="140">
        <v>1436</v>
      </c>
      <c r="J168" s="141">
        <f>H168*I168</f>
        <v>2872</v>
      </c>
      <c r="K168" s="187"/>
      <c r="L168" s="141">
        <f>+H168*K168</f>
        <v>0</v>
      </c>
    </row>
    <row r="169" spans="1:12" ht="14.25" customHeight="1" x14ac:dyDescent="0.35">
      <c r="A169" s="131"/>
      <c r="B169" s="38" t="s">
        <v>139</v>
      </c>
      <c r="C169" s="39" t="s">
        <v>8</v>
      </c>
      <c r="D169" s="145"/>
      <c r="E169" s="41" t="s">
        <v>133</v>
      </c>
      <c r="F169" s="42" t="s">
        <v>11</v>
      </c>
      <c r="G169" s="65">
        <v>2</v>
      </c>
      <c r="H169" s="139"/>
      <c r="I169" s="140"/>
      <c r="J169" s="141"/>
      <c r="K169" s="188"/>
      <c r="L169" s="141"/>
    </row>
    <row r="170" spans="1:12" ht="14.25" customHeight="1" x14ac:dyDescent="0.35">
      <c r="A170" s="131"/>
      <c r="B170" s="38" t="s">
        <v>139</v>
      </c>
      <c r="C170" s="39" t="s">
        <v>8</v>
      </c>
      <c r="D170" s="145"/>
      <c r="E170" s="41" t="s">
        <v>133</v>
      </c>
      <c r="F170" s="42" t="s">
        <v>12</v>
      </c>
      <c r="G170" s="65">
        <v>0</v>
      </c>
      <c r="H170" s="139"/>
      <c r="I170" s="140"/>
      <c r="J170" s="141"/>
      <c r="K170" s="189"/>
      <c r="L170" s="141"/>
    </row>
    <row r="171" spans="1:12" ht="14.25" customHeight="1" x14ac:dyDescent="0.35">
      <c r="A171" s="131" t="s">
        <v>271</v>
      </c>
      <c r="B171" s="38" t="s">
        <v>141</v>
      </c>
      <c r="C171" s="39" t="s">
        <v>8</v>
      </c>
      <c r="D171" s="145" t="s">
        <v>142</v>
      </c>
      <c r="E171" s="41" t="s">
        <v>133</v>
      </c>
      <c r="F171" s="42"/>
      <c r="G171" s="43"/>
      <c r="H171" s="139">
        <f>G172+G173</f>
        <v>2</v>
      </c>
      <c r="I171" s="140">
        <v>1048</v>
      </c>
      <c r="J171" s="141">
        <f>H171*I171</f>
        <v>2096</v>
      </c>
      <c r="K171" s="187"/>
      <c r="L171" s="141">
        <f>+H171*K171</f>
        <v>0</v>
      </c>
    </row>
    <row r="172" spans="1:12" ht="14.25" customHeight="1" x14ac:dyDescent="0.35">
      <c r="A172" s="131"/>
      <c r="B172" s="38" t="s">
        <v>141</v>
      </c>
      <c r="C172" s="39" t="s">
        <v>8</v>
      </c>
      <c r="D172" s="145"/>
      <c r="E172" s="41" t="s">
        <v>133</v>
      </c>
      <c r="F172" s="42" t="s">
        <v>11</v>
      </c>
      <c r="G172" s="65">
        <v>2</v>
      </c>
      <c r="H172" s="139"/>
      <c r="I172" s="140"/>
      <c r="J172" s="141"/>
      <c r="K172" s="188"/>
      <c r="L172" s="141"/>
    </row>
    <row r="173" spans="1:12" ht="14.25" customHeight="1" x14ac:dyDescent="0.35">
      <c r="A173" s="131"/>
      <c r="B173" s="38" t="s">
        <v>141</v>
      </c>
      <c r="C173" s="39" t="s">
        <v>8</v>
      </c>
      <c r="D173" s="145"/>
      <c r="E173" s="41" t="s">
        <v>133</v>
      </c>
      <c r="F173" s="42" t="s">
        <v>12</v>
      </c>
      <c r="G173" s="65">
        <v>0</v>
      </c>
      <c r="H173" s="139"/>
      <c r="I173" s="140"/>
      <c r="J173" s="141"/>
      <c r="K173" s="189"/>
      <c r="L173" s="141"/>
    </row>
    <row r="174" spans="1:12" ht="14.25" customHeight="1" x14ac:dyDescent="0.35">
      <c r="A174" s="131" t="s">
        <v>272</v>
      </c>
      <c r="B174" s="38" t="s">
        <v>108</v>
      </c>
      <c r="C174" s="39" t="s">
        <v>8</v>
      </c>
      <c r="D174" s="145" t="s">
        <v>143</v>
      </c>
      <c r="E174" s="41" t="s">
        <v>133</v>
      </c>
      <c r="F174" s="42"/>
      <c r="G174" s="43"/>
      <c r="H174" s="139">
        <f>G175+G176</f>
        <v>4</v>
      </c>
      <c r="I174" s="140">
        <v>240</v>
      </c>
      <c r="J174" s="141">
        <f>H174*I174</f>
        <v>960</v>
      </c>
      <c r="K174" s="187"/>
      <c r="L174" s="141">
        <f>+H174*K174</f>
        <v>0</v>
      </c>
    </row>
    <row r="175" spans="1:12" ht="14.25" customHeight="1" x14ac:dyDescent="0.35">
      <c r="A175" s="131"/>
      <c r="B175" s="38" t="s">
        <v>108</v>
      </c>
      <c r="C175" s="39" t="s">
        <v>8</v>
      </c>
      <c r="D175" s="145"/>
      <c r="E175" s="41" t="s">
        <v>309</v>
      </c>
      <c r="F175" s="42" t="s">
        <v>11</v>
      </c>
      <c r="G175" s="65">
        <v>3</v>
      </c>
      <c r="H175" s="139"/>
      <c r="I175" s="140"/>
      <c r="J175" s="141"/>
      <c r="K175" s="188"/>
      <c r="L175" s="141"/>
    </row>
    <row r="176" spans="1:12" ht="14.25" customHeight="1" thickBot="1" x14ac:dyDescent="0.4">
      <c r="A176" s="154"/>
      <c r="B176" s="92" t="s">
        <v>108</v>
      </c>
      <c r="C176" s="39" t="s">
        <v>8</v>
      </c>
      <c r="D176" s="155"/>
      <c r="E176" s="82" t="s">
        <v>105</v>
      </c>
      <c r="F176" s="83" t="s">
        <v>12</v>
      </c>
      <c r="G176" s="93">
        <v>1</v>
      </c>
      <c r="H176" s="156"/>
      <c r="I176" s="157"/>
      <c r="J176" s="158"/>
      <c r="K176" s="200"/>
      <c r="L176" s="158"/>
    </row>
    <row r="177" spans="1:12" ht="30.75" customHeight="1" thickBot="1" x14ac:dyDescent="0.4">
      <c r="A177" s="21" t="s">
        <v>273</v>
      </c>
      <c r="B177" s="87"/>
      <c r="C177" s="88"/>
      <c r="D177" s="21" t="s">
        <v>145</v>
      </c>
      <c r="E177" s="89"/>
      <c r="F177" s="89"/>
      <c r="G177" s="90"/>
      <c r="H177" s="90"/>
      <c r="I177" s="91"/>
      <c r="J177" s="91"/>
      <c r="K177" s="61"/>
      <c r="L177" s="64"/>
    </row>
    <row r="178" spans="1:12" ht="14.25" customHeight="1" x14ac:dyDescent="0.35">
      <c r="A178" s="62" t="s">
        <v>274</v>
      </c>
      <c r="B178" s="30" t="s">
        <v>146</v>
      </c>
      <c r="C178" s="31" t="s">
        <v>8</v>
      </c>
      <c r="D178" s="32" t="s">
        <v>147</v>
      </c>
      <c r="E178" s="33" t="s">
        <v>148</v>
      </c>
      <c r="F178" s="34" t="s">
        <v>12</v>
      </c>
      <c r="G178" s="75">
        <v>2</v>
      </c>
      <c r="H178" s="35">
        <v>2</v>
      </c>
      <c r="I178" s="36">
        <v>4752</v>
      </c>
      <c r="J178" s="37">
        <f t="shared" ref="J178:J192" si="4">H178*I178</f>
        <v>9504</v>
      </c>
      <c r="K178" s="1"/>
      <c r="L178" s="37">
        <f>+H178*K178</f>
        <v>0</v>
      </c>
    </row>
    <row r="179" spans="1:12" ht="14.25" customHeight="1" x14ac:dyDescent="0.35">
      <c r="A179" s="47" t="s">
        <v>275</v>
      </c>
      <c r="B179" s="38" t="s">
        <v>149</v>
      </c>
      <c r="C179" s="39" t="s">
        <v>8</v>
      </c>
      <c r="D179" s="40" t="s">
        <v>150</v>
      </c>
      <c r="E179" s="41" t="s">
        <v>148</v>
      </c>
      <c r="F179" s="42" t="s">
        <v>12</v>
      </c>
      <c r="G179" s="65">
        <v>2</v>
      </c>
      <c r="H179" s="43">
        <v>2</v>
      </c>
      <c r="I179" s="44">
        <v>2238.9</v>
      </c>
      <c r="J179" s="45">
        <f t="shared" si="4"/>
        <v>4477.8</v>
      </c>
      <c r="K179" s="2"/>
      <c r="L179" s="45">
        <f>+H179*K179</f>
        <v>0</v>
      </c>
    </row>
    <row r="180" spans="1:12" ht="14.25" customHeight="1" x14ac:dyDescent="0.35">
      <c r="A180" s="47" t="s">
        <v>276</v>
      </c>
      <c r="B180" s="38" t="s">
        <v>151</v>
      </c>
      <c r="C180" s="39" t="s">
        <v>8</v>
      </c>
      <c r="D180" s="40" t="s">
        <v>152</v>
      </c>
      <c r="E180" s="41" t="s">
        <v>148</v>
      </c>
      <c r="F180" s="42" t="s">
        <v>12</v>
      </c>
      <c r="G180" s="65">
        <v>2</v>
      </c>
      <c r="H180" s="43">
        <v>2</v>
      </c>
      <c r="I180" s="44">
        <v>4752</v>
      </c>
      <c r="J180" s="45">
        <f t="shared" si="4"/>
        <v>9504</v>
      </c>
      <c r="K180" s="2"/>
      <c r="L180" s="45">
        <f>+H180*K180</f>
        <v>0</v>
      </c>
    </row>
    <row r="181" spans="1:12" ht="14.25" customHeight="1" x14ac:dyDescent="0.35">
      <c r="A181" s="159" t="s">
        <v>277</v>
      </c>
      <c r="B181" s="38" t="s">
        <v>153</v>
      </c>
      <c r="C181" s="39" t="s">
        <v>8</v>
      </c>
      <c r="D181" s="162" t="s">
        <v>154</v>
      </c>
      <c r="E181" s="41"/>
      <c r="F181" s="42"/>
      <c r="G181" s="65"/>
      <c r="H181" s="165">
        <f>G182+G183</f>
        <v>3</v>
      </c>
      <c r="I181" s="168">
        <v>474.4</v>
      </c>
      <c r="J181" s="171">
        <f t="shared" si="4"/>
        <v>1423.1999999999998</v>
      </c>
      <c r="K181" s="187"/>
      <c r="L181" s="171">
        <f>+H181*K181</f>
        <v>0</v>
      </c>
    </row>
    <row r="182" spans="1:12" ht="14.25" customHeight="1" x14ac:dyDescent="0.35">
      <c r="A182" s="160"/>
      <c r="B182" s="38" t="s">
        <v>153</v>
      </c>
      <c r="C182" s="39" t="s">
        <v>8</v>
      </c>
      <c r="D182" s="163"/>
      <c r="E182" s="41" t="s">
        <v>148</v>
      </c>
      <c r="F182" s="42" t="s">
        <v>12</v>
      </c>
      <c r="G182" s="65">
        <v>2</v>
      </c>
      <c r="H182" s="166"/>
      <c r="I182" s="169"/>
      <c r="J182" s="172"/>
      <c r="K182" s="188"/>
      <c r="L182" s="172"/>
    </row>
    <row r="183" spans="1:12" ht="14.25" customHeight="1" x14ac:dyDescent="0.35">
      <c r="A183" s="161"/>
      <c r="B183" s="38" t="s">
        <v>153</v>
      </c>
      <c r="C183" s="39" t="s">
        <v>8</v>
      </c>
      <c r="D183" s="164"/>
      <c r="E183" s="41" t="s">
        <v>185</v>
      </c>
      <c r="F183" s="42" t="s">
        <v>12</v>
      </c>
      <c r="G183" s="65">
        <v>1</v>
      </c>
      <c r="H183" s="167"/>
      <c r="I183" s="170"/>
      <c r="J183" s="173"/>
      <c r="K183" s="189"/>
      <c r="L183" s="173"/>
    </row>
    <row r="184" spans="1:12" ht="14.25" customHeight="1" x14ac:dyDescent="0.35">
      <c r="A184" s="47" t="s">
        <v>278</v>
      </c>
      <c r="B184" s="38" t="s">
        <v>155</v>
      </c>
      <c r="C184" s="39" t="s">
        <v>8</v>
      </c>
      <c r="D184" s="40" t="s">
        <v>156</v>
      </c>
      <c r="E184" s="41" t="s">
        <v>148</v>
      </c>
      <c r="F184" s="42" t="s">
        <v>12</v>
      </c>
      <c r="G184" s="65">
        <v>2</v>
      </c>
      <c r="H184" s="43">
        <v>2</v>
      </c>
      <c r="I184" s="44">
        <v>2400</v>
      </c>
      <c r="J184" s="45">
        <f t="shared" si="4"/>
        <v>4800</v>
      </c>
      <c r="K184" s="2"/>
      <c r="L184" s="45">
        <f>+H184*K184</f>
        <v>0</v>
      </c>
    </row>
    <row r="185" spans="1:12" ht="14.1" customHeight="1" x14ac:dyDescent="0.35">
      <c r="A185" s="159" t="s">
        <v>279</v>
      </c>
      <c r="B185" s="38" t="s">
        <v>157</v>
      </c>
      <c r="C185" s="39" t="s">
        <v>8</v>
      </c>
      <c r="D185" s="162" t="s">
        <v>158</v>
      </c>
      <c r="E185" s="41" t="s">
        <v>148</v>
      </c>
      <c r="F185" s="42"/>
      <c r="G185" s="65"/>
      <c r="H185" s="165">
        <f>G186+G187</f>
        <v>3</v>
      </c>
      <c r="I185" s="168">
        <v>1200</v>
      </c>
      <c r="J185" s="171">
        <f t="shared" si="4"/>
        <v>3600</v>
      </c>
      <c r="K185" s="187"/>
      <c r="L185" s="171">
        <f>+H185*K185</f>
        <v>0</v>
      </c>
    </row>
    <row r="186" spans="1:12" ht="14.1" customHeight="1" x14ac:dyDescent="0.35">
      <c r="A186" s="160"/>
      <c r="B186" s="38" t="s">
        <v>157</v>
      </c>
      <c r="C186" s="39" t="s">
        <v>8</v>
      </c>
      <c r="D186" s="163"/>
      <c r="E186" s="41" t="s">
        <v>148</v>
      </c>
      <c r="F186" s="42" t="s">
        <v>12</v>
      </c>
      <c r="G186" s="65">
        <v>2</v>
      </c>
      <c r="H186" s="166"/>
      <c r="I186" s="169"/>
      <c r="J186" s="172"/>
      <c r="K186" s="188"/>
      <c r="L186" s="172"/>
    </row>
    <row r="187" spans="1:12" ht="14.1" customHeight="1" x14ac:dyDescent="0.35">
      <c r="A187" s="161"/>
      <c r="B187" s="38" t="s">
        <v>157</v>
      </c>
      <c r="C187" s="39" t="s">
        <v>8</v>
      </c>
      <c r="D187" s="164"/>
      <c r="E187" s="41" t="s">
        <v>185</v>
      </c>
      <c r="F187" s="42" t="s">
        <v>12</v>
      </c>
      <c r="G187" s="65">
        <v>1</v>
      </c>
      <c r="H187" s="167"/>
      <c r="I187" s="170"/>
      <c r="J187" s="173"/>
      <c r="K187" s="189"/>
      <c r="L187" s="173"/>
    </row>
    <row r="188" spans="1:12" ht="14.25" customHeight="1" x14ac:dyDescent="0.35">
      <c r="A188" s="47" t="s">
        <v>280</v>
      </c>
      <c r="B188" s="38" t="s">
        <v>159</v>
      </c>
      <c r="C188" s="39" t="s">
        <v>8</v>
      </c>
      <c r="D188" s="40" t="s">
        <v>160</v>
      </c>
      <c r="E188" s="41" t="s">
        <v>148</v>
      </c>
      <c r="F188" s="42" t="s">
        <v>12</v>
      </c>
      <c r="G188" s="65">
        <v>2</v>
      </c>
      <c r="H188" s="43">
        <v>2</v>
      </c>
      <c r="I188" s="44">
        <v>1814.4</v>
      </c>
      <c r="J188" s="45">
        <f t="shared" si="4"/>
        <v>3628.8</v>
      </c>
      <c r="K188" s="2"/>
      <c r="L188" s="45">
        <f>+H188*K188</f>
        <v>0</v>
      </c>
    </row>
    <row r="189" spans="1:12" ht="14.25" customHeight="1" x14ac:dyDescent="0.35">
      <c r="A189" s="47" t="s">
        <v>281</v>
      </c>
      <c r="B189" s="38" t="s">
        <v>161</v>
      </c>
      <c r="C189" s="39" t="s">
        <v>8</v>
      </c>
      <c r="D189" s="40" t="s">
        <v>162</v>
      </c>
      <c r="E189" s="41" t="s">
        <v>148</v>
      </c>
      <c r="F189" s="42" t="s">
        <v>12</v>
      </c>
      <c r="G189" s="95">
        <v>16</v>
      </c>
      <c r="H189" s="43">
        <v>16</v>
      </c>
      <c r="I189" s="44">
        <v>890</v>
      </c>
      <c r="J189" s="45">
        <f t="shared" si="4"/>
        <v>14240</v>
      </c>
      <c r="K189" s="2"/>
      <c r="L189" s="45">
        <f>+H189*K189</f>
        <v>0</v>
      </c>
    </row>
    <row r="190" spans="1:12" ht="14.25" customHeight="1" x14ac:dyDescent="0.35">
      <c r="A190" s="47" t="s">
        <v>282</v>
      </c>
      <c r="B190" s="38" t="s">
        <v>163</v>
      </c>
      <c r="C190" s="39" t="s">
        <v>8</v>
      </c>
      <c r="D190" s="40" t="s">
        <v>164</v>
      </c>
      <c r="E190" s="41" t="s">
        <v>148</v>
      </c>
      <c r="F190" s="42" t="s">
        <v>12</v>
      </c>
      <c r="G190" s="65">
        <v>2</v>
      </c>
      <c r="H190" s="43">
        <v>2</v>
      </c>
      <c r="I190" s="44">
        <v>750.4</v>
      </c>
      <c r="J190" s="45">
        <f t="shared" si="4"/>
        <v>1500.8</v>
      </c>
      <c r="K190" s="2"/>
      <c r="L190" s="45">
        <f>+H190*K190</f>
        <v>0</v>
      </c>
    </row>
    <row r="191" spans="1:12" ht="14.25" customHeight="1" x14ac:dyDescent="0.35">
      <c r="A191" s="47" t="s">
        <v>283</v>
      </c>
      <c r="B191" s="38" t="s">
        <v>165</v>
      </c>
      <c r="C191" s="39" t="s">
        <v>8</v>
      </c>
      <c r="D191" s="40" t="s">
        <v>166</v>
      </c>
      <c r="E191" s="41" t="s">
        <v>148</v>
      </c>
      <c r="F191" s="42" t="s">
        <v>12</v>
      </c>
      <c r="G191" s="65">
        <v>2</v>
      </c>
      <c r="H191" s="43">
        <v>2</v>
      </c>
      <c r="I191" s="44">
        <v>1320</v>
      </c>
      <c r="J191" s="45">
        <f t="shared" si="4"/>
        <v>2640</v>
      </c>
      <c r="K191" s="2"/>
      <c r="L191" s="45">
        <f>+H191*K191</f>
        <v>0</v>
      </c>
    </row>
    <row r="192" spans="1:12" ht="14.25" customHeight="1" thickBot="1" x14ac:dyDescent="0.4">
      <c r="A192" s="96" t="s">
        <v>284</v>
      </c>
      <c r="B192" s="92" t="s">
        <v>167</v>
      </c>
      <c r="C192" s="97" t="s">
        <v>8</v>
      </c>
      <c r="D192" s="81" t="s">
        <v>168</v>
      </c>
      <c r="E192" s="82" t="s">
        <v>148</v>
      </c>
      <c r="F192" s="83" t="s">
        <v>12</v>
      </c>
      <c r="G192" s="93">
        <v>2</v>
      </c>
      <c r="H192" s="84">
        <v>2</v>
      </c>
      <c r="I192" s="85">
        <v>268</v>
      </c>
      <c r="J192" s="86">
        <f t="shared" si="4"/>
        <v>536</v>
      </c>
      <c r="K192" s="4"/>
      <c r="L192" s="86">
        <f>+H192*K192</f>
        <v>0</v>
      </c>
    </row>
    <row r="193" spans="1:12" ht="33.75" customHeight="1" thickBot="1" x14ac:dyDescent="0.4">
      <c r="A193" s="21" t="s">
        <v>285</v>
      </c>
      <c r="B193" s="87"/>
      <c r="C193" s="88"/>
      <c r="D193" s="21" t="s">
        <v>169</v>
      </c>
      <c r="E193" s="89"/>
      <c r="F193" s="89"/>
      <c r="G193" s="90"/>
      <c r="H193" s="90"/>
      <c r="I193" s="91"/>
      <c r="J193" s="91"/>
      <c r="K193" s="61"/>
      <c r="L193" s="64"/>
    </row>
    <row r="194" spans="1:12" ht="14.25" customHeight="1" x14ac:dyDescent="0.35">
      <c r="A194" s="62" t="s">
        <v>286</v>
      </c>
      <c r="B194" s="30" t="s">
        <v>170</v>
      </c>
      <c r="C194" s="31" t="s">
        <v>8</v>
      </c>
      <c r="D194" s="32" t="s">
        <v>171</v>
      </c>
      <c r="E194" s="33" t="s">
        <v>172</v>
      </c>
      <c r="F194" s="34" t="s">
        <v>12</v>
      </c>
      <c r="G194" s="75">
        <v>2</v>
      </c>
      <c r="H194" s="35">
        <v>2</v>
      </c>
      <c r="I194" s="36">
        <v>525.6</v>
      </c>
      <c r="J194" s="37">
        <f>H194*I194</f>
        <v>1051.2</v>
      </c>
      <c r="K194" s="1"/>
      <c r="L194" s="37">
        <f>+H194*K194</f>
        <v>0</v>
      </c>
    </row>
    <row r="195" spans="1:12" ht="14.25" customHeight="1" x14ac:dyDescent="0.35">
      <c r="A195" s="47" t="s">
        <v>287</v>
      </c>
      <c r="B195" s="38" t="s">
        <v>173</v>
      </c>
      <c r="C195" s="39" t="s">
        <v>8</v>
      </c>
      <c r="D195" s="40" t="s">
        <v>174</v>
      </c>
      <c r="E195" s="41" t="s">
        <v>172</v>
      </c>
      <c r="F195" s="42" t="s">
        <v>12</v>
      </c>
      <c r="G195" s="65">
        <v>1</v>
      </c>
      <c r="H195" s="43">
        <v>1</v>
      </c>
      <c r="I195" s="44">
        <v>1161.5999999999999</v>
      </c>
      <c r="J195" s="45">
        <f>H195*I195</f>
        <v>1161.5999999999999</v>
      </c>
      <c r="K195" s="2"/>
      <c r="L195" s="45">
        <f>+H195*K195</f>
        <v>0</v>
      </c>
    </row>
    <row r="196" spans="1:12" ht="14.25" customHeight="1" x14ac:dyDescent="0.35">
      <c r="A196" s="47" t="s">
        <v>310</v>
      </c>
      <c r="B196" s="38" t="s">
        <v>177</v>
      </c>
      <c r="C196" s="39" t="s">
        <v>8</v>
      </c>
      <c r="D196" s="40" t="s">
        <v>178</v>
      </c>
      <c r="E196" s="41" t="s">
        <v>172</v>
      </c>
      <c r="F196" s="42" t="s">
        <v>12</v>
      </c>
      <c r="G196" s="65">
        <v>3</v>
      </c>
      <c r="H196" s="43">
        <v>3</v>
      </c>
      <c r="I196" s="44">
        <v>2208</v>
      </c>
      <c r="J196" s="45">
        <f>H196*I196</f>
        <v>6624</v>
      </c>
      <c r="K196" s="2"/>
      <c r="L196" s="45">
        <f>+H196*K196</f>
        <v>0</v>
      </c>
    </row>
    <row r="197" spans="1:12" ht="14.25" customHeight="1" x14ac:dyDescent="0.35">
      <c r="A197" s="176" t="s">
        <v>289</v>
      </c>
      <c r="B197" s="38" t="s">
        <v>179</v>
      </c>
      <c r="C197" s="39" t="s">
        <v>8</v>
      </c>
      <c r="D197" s="162" t="s">
        <v>180</v>
      </c>
      <c r="E197" s="41" t="s">
        <v>172</v>
      </c>
      <c r="F197" s="42"/>
      <c r="G197" s="65"/>
      <c r="H197" s="165">
        <f>G198+G199</f>
        <v>2</v>
      </c>
      <c r="I197" s="168">
        <v>2633.08</v>
      </c>
      <c r="J197" s="171">
        <f>H197*I197</f>
        <v>5266.16</v>
      </c>
      <c r="K197" s="187"/>
      <c r="L197" s="171">
        <f>+H197*K197</f>
        <v>0</v>
      </c>
    </row>
    <row r="198" spans="1:12" ht="14.25" customHeight="1" x14ac:dyDescent="0.35">
      <c r="A198" s="177"/>
      <c r="B198" s="38" t="s">
        <v>179</v>
      </c>
      <c r="C198" s="39" t="s">
        <v>8</v>
      </c>
      <c r="D198" s="163"/>
      <c r="E198" s="41" t="s">
        <v>172</v>
      </c>
      <c r="F198" s="42" t="s">
        <v>12</v>
      </c>
      <c r="G198" s="65">
        <v>1</v>
      </c>
      <c r="H198" s="167"/>
      <c r="I198" s="170"/>
      <c r="J198" s="173"/>
      <c r="K198" s="189"/>
      <c r="L198" s="173"/>
    </row>
    <row r="199" spans="1:12" ht="14.25" customHeight="1" x14ac:dyDescent="0.35">
      <c r="A199" s="178"/>
      <c r="B199" s="38" t="s">
        <v>179</v>
      </c>
      <c r="C199" s="39" t="s">
        <v>8</v>
      </c>
      <c r="D199" s="164"/>
      <c r="E199" s="41" t="s">
        <v>185</v>
      </c>
      <c r="F199" s="42" t="s">
        <v>12</v>
      </c>
      <c r="G199" s="65">
        <v>1</v>
      </c>
      <c r="H199" s="43"/>
      <c r="I199" s="44"/>
      <c r="J199" s="45"/>
      <c r="K199" s="2"/>
      <c r="L199" s="45"/>
    </row>
    <row r="200" spans="1:12" ht="14.25" customHeight="1" x14ac:dyDescent="0.35">
      <c r="A200" s="47" t="s">
        <v>290</v>
      </c>
      <c r="B200" s="38" t="s">
        <v>181</v>
      </c>
      <c r="C200" s="39" t="s">
        <v>8</v>
      </c>
      <c r="D200" s="40" t="s">
        <v>182</v>
      </c>
      <c r="E200" s="41" t="s">
        <v>175</v>
      </c>
      <c r="F200" s="42" t="s">
        <v>12</v>
      </c>
      <c r="G200" s="65">
        <v>2</v>
      </c>
      <c r="H200" s="43">
        <v>2</v>
      </c>
      <c r="I200" s="44">
        <v>1704.56</v>
      </c>
      <c r="J200" s="45">
        <f>H200*I200</f>
        <v>3409.12</v>
      </c>
      <c r="K200" s="2"/>
      <c r="L200" s="45">
        <f>+H200*K200</f>
        <v>0</v>
      </c>
    </row>
    <row r="201" spans="1:12" ht="14.25" customHeight="1" thickBot="1" x14ac:dyDescent="0.4">
      <c r="A201" s="80" t="s">
        <v>291</v>
      </c>
      <c r="B201" s="92" t="s">
        <v>183</v>
      </c>
      <c r="C201" s="97" t="s">
        <v>8</v>
      </c>
      <c r="D201" s="81" t="s">
        <v>184</v>
      </c>
      <c r="E201" s="82" t="s">
        <v>175</v>
      </c>
      <c r="F201" s="83" t="s">
        <v>12</v>
      </c>
      <c r="G201" s="93">
        <v>1</v>
      </c>
      <c r="H201" s="84">
        <v>1</v>
      </c>
      <c r="I201" s="85">
        <v>751.2</v>
      </c>
      <c r="J201" s="86">
        <f>H201*I201</f>
        <v>751.2</v>
      </c>
      <c r="K201" s="4"/>
      <c r="L201" s="86">
        <f>+H201*K201</f>
        <v>0</v>
      </c>
    </row>
    <row r="202" spans="1:12" ht="33" customHeight="1" thickBot="1" x14ac:dyDescent="0.4">
      <c r="A202" s="21" t="s">
        <v>292</v>
      </c>
      <c r="B202" s="87"/>
      <c r="C202" s="88"/>
      <c r="D202" s="21" t="s">
        <v>186</v>
      </c>
      <c r="E202" s="89"/>
      <c r="F202" s="89"/>
      <c r="G202" s="90"/>
      <c r="H202" s="90"/>
      <c r="I202" s="91"/>
      <c r="J202" s="91"/>
      <c r="K202" s="61"/>
      <c r="L202" s="64"/>
    </row>
    <row r="203" spans="1:12" ht="14.25" customHeight="1" x14ac:dyDescent="0.35">
      <c r="A203" s="98" t="s">
        <v>293</v>
      </c>
      <c r="B203" s="99" t="s">
        <v>187</v>
      </c>
      <c r="C203" s="100" t="s">
        <v>8</v>
      </c>
      <c r="D203" s="101" t="s">
        <v>188</v>
      </c>
      <c r="E203" s="102" t="s">
        <v>295</v>
      </c>
      <c r="F203" s="103" t="s">
        <v>12</v>
      </c>
      <c r="G203" s="104">
        <v>3</v>
      </c>
      <c r="H203" s="105">
        <v>3</v>
      </c>
      <c r="I203" s="94">
        <v>7407.2</v>
      </c>
      <c r="J203" s="106">
        <f>H203*I203</f>
        <v>22221.599999999999</v>
      </c>
      <c r="K203" s="5"/>
      <c r="L203" s="106">
        <f>+H203*K203</f>
        <v>0</v>
      </c>
    </row>
    <row r="204" spans="1:12" ht="14.25" customHeight="1" x14ac:dyDescent="0.35">
      <c r="A204" s="159" t="s">
        <v>298</v>
      </c>
      <c r="B204" s="99" t="s">
        <v>297</v>
      </c>
      <c r="C204" s="100" t="s">
        <v>8</v>
      </c>
      <c r="D204" s="162" t="s">
        <v>190</v>
      </c>
      <c r="E204" s="102" t="s">
        <v>294</v>
      </c>
      <c r="F204" s="103"/>
      <c r="G204" s="107"/>
      <c r="H204" s="179">
        <f>G205+G206</f>
        <v>39</v>
      </c>
      <c r="I204" s="182">
        <v>741.2</v>
      </c>
      <c r="J204" s="172">
        <f>H204*I204</f>
        <v>28906.800000000003</v>
      </c>
      <c r="K204" s="190"/>
      <c r="L204" s="172">
        <f>+H204*K204</f>
        <v>0</v>
      </c>
    </row>
    <row r="205" spans="1:12" ht="14.25" customHeight="1" x14ac:dyDescent="0.35">
      <c r="A205" s="160"/>
      <c r="B205" s="99" t="s">
        <v>189</v>
      </c>
      <c r="C205" s="100" t="s">
        <v>8</v>
      </c>
      <c r="D205" s="163"/>
      <c r="E205" s="102" t="s">
        <v>295</v>
      </c>
      <c r="F205" s="103" t="s">
        <v>12</v>
      </c>
      <c r="G205" s="104">
        <v>25</v>
      </c>
      <c r="H205" s="180"/>
      <c r="I205" s="183"/>
      <c r="J205" s="172"/>
      <c r="K205" s="191"/>
      <c r="L205" s="172"/>
    </row>
    <row r="206" spans="1:12" ht="14.25" customHeight="1" x14ac:dyDescent="0.35">
      <c r="A206" s="161"/>
      <c r="B206" s="99" t="s">
        <v>198</v>
      </c>
      <c r="C206" s="100" t="s">
        <v>8</v>
      </c>
      <c r="D206" s="164"/>
      <c r="E206" s="102" t="s">
        <v>296</v>
      </c>
      <c r="F206" s="103" t="s">
        <v>12</v>
      </c>
      <c r="G206" s="108">
        <v>14</v>
      </c>
      <c r="H206" s="181"/>
      <c r="I206" s="184"/>
      <c r="J206" s="172"/>
      <c r="K206" s="192"/>
      <c r="L206" s="172"/>
    </row>
    <row r="207" spans="1:12" ht="14.25" customHeight="1" thickBot="1" x14ac:dyDescent="0.4">
      <c r="A207" s="98" t="s">
        <v>299</v>
      </c>
      <c r="B207" s="99" t="s">
        <v>191</v>
      </c>
      <c r="C207" s="100" t="s">
        <v>8</v>
      </c>
      <c r="D207" s="101" t="s">
        <v>192</v>
      </c>
      <c r="E207" s="102" t="s">
        <v>295</v>
      </c>
      <c r="F207" s="103" t="s">
        <v>12</v>
      </c>
      <c r="G207" s="104">
        <v>1</v>
      </c>
      <c r="H207" s="105">
        <v>1</v>
      </c>
      <c r="I207" s="94">
        <v>2940.8</v>
      </c>
      <c r="J207" s="106">
        <f>H207*I207</f>
        <v>2940.8</v>
      </c>
      <c r="K207" s="5"/>
      <c r="L207" s="106">
        <f>+H207*K207</f>
        <v>0</v>
      </c>
    </row>
    <row r="208" spans="1:12" ht="39.75" customHeight="1" thickBot="1" x14ac:dyDescent="0.4">
      <c r="A208" s="21" t="s">
        <v>300</v>
      </c>
      <c r="B208" s="87"/>
      <c r="C208" s="88"/>
      <c r="D208" s="21" t="s">
        <v>193</v>
      </c>
      <c r="E208" s="89"/>
      <c r="F208" s="89"/>
      <c r="G208" s="90"/>
      <c r="H208" s="90"/>
      <c r="I208" s="91"/>
      <c r="J208" s="91"/>
      <c r="K208" s="61"/>
      <c r="L208" s="64"/>
    </row>
    <row r="209" spans="1:12" ht="14.25" customHeight="1" x14ac:dyDescent="0.35">
      <c r="A209" s="98" t="s">
        <v>301</v>
      </c>
      <c r="B209" s="99" t="s">
        <v>194</v>
      </c>
      <c r="C209" s="100" t="s">
        <v>8</v>
      </c>
      <c r="D209" s="101" t="s">
        <v>195</v>
      </c>
      <c r="E209" s="102" t="s">
        <v>296</v>
      </c>
      <c r="F209" s="103" t="s">
        <v>12</v>
      </c>
      <c r="G209" s="104">
        <v>1</v>
      </c>
      <c r="H209" s="105">
        <v>1</v>
      </c>
      <c r="I209" s="94">
        <v>11748.8</v>
      </c>
      <c r="J209" s="106">
        <f>H209*I209</f>
        <v>11748.8</v>
      </c>
      <c r="K209" s="5"/>
      <c r="L209" s="106">
        <f>+H209*K209</f>
        <v>0</v>
      </c>
    </row>
    <row r="210" spans="1:12" ht="14.25" customHeight="1" thickBot="1" x14ac:dyDescent="0.4">
      <c r="A210" s="98" t="s">
        <v>302</v>
      </c>
      <c r="B210" s="99" t="s">
        <v>196</v>
      </c>
      <c r="C210" s="100" t="s">
        <v>8</v>
      </c>
      <c r="D210" s="101" t="s">
        <v>197</v>
      </c>
      <c r="E210" s="102" t="s">
        <v>127</v>
      </c>
      <c r="F210" s="103" t="s">
        <v>12</v>
      </c>
      <c r="G210" s="104">
        <v>1</v>
      </c>
      <c r="H210" s="105">
        <v>1</v>
      </c>
      <c r="I210" s="94">
        <v>2940.8</v>
      </c>
      <c r="J210" s="106">
        <f>H210*I210</f>
        <v>2940.8</v>
      </c>
      <c r="K210" s="5"/>
      <c r="L210" s="106">
        <f>+H210*K210</f>
        <v>0</v>
      </c>
    </row>
    <row r="211" spans="1:12" ht="44.25" customHeight="1" thickBot="1" x14ac:dyDescent="0.4">
      <c r="A211" s="174" t="s">
        <v>316</v>
      </c>
      <c r="B211" s="175"/>
      <c r="C211" s="175"/>
      <c r="D211" s="175"/>
      <c r="E211" s="175"/>
      <c r="F211" s="175"/>
      <c r="G211" s="175"/>
      <c r="H211" s="175"/>
      <c r="I211" s="175"/>
      <c r="J211" s="128">
        <f>SUM(J11:J210)</f>
        <v>924127.05000000016</v>
      </c>
      <c r="K211" s="109" t="s">
        <v>328</v>
      </c>
      <c r="L211" s="110">
        <f>SUM(L11:L210)</f>
        <v>0</v>
      </c>
    </row>
    <row r="212" spans="1:12" ht="14.25" customHeight="1" x14ac:dyDescent="0.35">
      <c r="A212" s="111"/>
      <c r="B212" s="112"/>
      <c r="C212" s="113"/>
      <c r="E212" s="113"/>
      <c r="F212" s="113"/>
      <c r="G212" s="115"/>
      <c r="H212" s="116"/>
      <c r="I212" s="117"/>
      <c r="J212" s="29"/>
    </row>
    <row r="213" spans="1:12" ht="14.25" customHeight="1" x14ac:dyDescent="0.35">
      <c r="A213" s="111"/>
      <c r="B213" s="112"/>
      <c r="C213" s="113"/>
      <c r="E213" s="113"/>
      <c r="F213" s="113"/>
      <c r="G213" s="115"/>
      <c r="H213" s="116"/>
      <c r="I213" s="117"/>
      <c r="J213" s="118"/>
    </row>
    <row r="214" spans="1:12" ht="14.25" customHeight="1" x14ac:dyDescent="0.35">
      <c r="A214" s="195" t="s">
        <v>323</v>
      </c>
      <c r="B214" s="195"/>
      <c r="C214" s="195"/>
      <c r="D214" s="195"/>
      <c r="E214" s="195"/>
      <c r="F214" s="195"/>
      <c r="G214" s="195"/>
      <c r="H214" s="195"/>
      <c r="I214" s="195"/>
      <c r="J214" s="195"/>
      <c r="K214" s="195"/>
      <c r="L214" s="195"/>
    </row>
    <row r="215" spans="1:12" ht="14.25" customHeight="1" x14ac:dyDescent="0.35">
      <c r="A215" s="195" t="s">
        <v>324</v>
      </c>
      <c r="B215" s="195"/>
      <c r="C215" s="195"/>
      <c r="D215" s="195"/>
      <c r="E215" s="195"/>
      <c r="F215" s="195"/>
      <c r="G215" s="195"/>
      <c r="H215" s="195"/>
      <c r="I215" s="195"/>
      <c r="J215" s="195"/>
      <c r="K215" s="195"/>
      <c r="L215" s="195"/>
    </row>
    <row r="216" spans="1:12" ht="14.25" customHeight="1" x14ac:dyDescent="0.35">
      <c r="A216" s="195"/>
      <c r="B216" s="195"/>
      <c r="C216" s="195"/>
      <c r="D216" s="195"/>
      <c r="E216" s="195"/>
      <c r="F216" s="195"/>
      <c r="G216" s="195"/>
      <c r="H216" s="195"/>
      <c r="I216" s="195"/>
      <c r="J216" s="195"/>
      <c r="K216" s="195"/>
      <c r="L216" s="195"/>
    </row>
    <row r="217" spans="1:12" ht="14.25" customHeight="1" x14ac:dyDescent="0.35">
      <c r="A217" s="119"/>
      <c r="B217" s="119"/>
      <c r="C217" s="119"/>
      <c r="D217" s="119"/>
      <c r="E217" s="119"/>
      <c r="F217" s="119"/>
      <c r="G217" s="119"/>
      <c r="H217" s="119"/>
      <c r="I217" s="119"/>
      <c r="J217" s="29"/>
    </row>
    <row r="218" spans="1:12" ht="14.25" customHeight="1" x14ac:dyDescent="0.35">
      <c r="A218" s="119"/>
      <c r="B218" s="119"/>
      <c r="C218" s="119"/>
      <c r="D218" s="119"/>
      <c r="E218" s="119"/>
      <c r="F218" s="119"/>
      <c r="G218" s="119"/>
      <c r="H218" s="119"/>
      <c r="I218" s="119"/>
      <c r="J218" s="29"/>
    </row>
    <row r="219" spans="1:12" ht="14.25" customHeight="1" x14ac:dyDescent="0.35">
      <c r="A219"/>
      <c r="B219"/>
      <c r="C219"/>
      <c r="D219"/>
      <c r="E219" s="120"/>
      <c r="F219" s="120"/>
      <c r="G219"/>
      <c r="H219" s="121"/>
      <c r="I219" s="121"/>
      <c r="J219" s="121" t="s">
        <v>325</v>
      </c>
      <c r="K219" s="121"/>
      <c r="L219" s="29"/>
    </row>
    <row r="220" spans="1:12" ht="14.25" customHeight="1" x14ac:dyDescent="0.35">
      <c r="A220"/>
      <c r="B220"/>
      <c r="C220"/>
      <c r="D220"/>
      <c r="E220" s="122"/>
      <c r="F220" s="123"/>
      <c r="G220" s="123"/>
      <c r="H220" s="121"/>
      <c r="I220" s="121"/>
      <c r="J220" s="121"/>
      <c r="K220" s="121"/>
      <c r="L220" s="29"/>
    </row>
    <row r="221" spans="1:12" ht="14.25" customHeight="1" x14ac:dyDescent="0.35">
      <c r="A221" s="124"/>
      <c r="B221" s="124"/>
      <c r="C221" s="124"/>
      <c r="D221" s="124"/>
      <c r="E221" s="125"/>
      <c r="F221" s="123"/>
      <c r="G221" s="123"/>
      <c r="H221" s="121"/>
      <c r="I221" s="121"/>
      <c r="J221" s="121"/>
      <c r="K221" s="121"/>
      <c r="L221" s="29"/>
    </row>
    <row r="222" spans="1:12" ht="14.25" customHeight="1" x14ac:dyDescent="0.35">
      <c r="A222" s="124"/>
      <c r="B222" s="124"/>
      <c r="C222" s="124"/>
      <c r="D222" s="124"/>
      <c r="E222" s="125"/>
      <c r="F222" s="123"/>
      <c r="G222" s="123"/>
      <c r="H222" s="121"/>
      <c r="I222" s="121"/>
      <c r="J222" s="121" t="s">
        <v>326</v>
      </c>
      <c r="K222" s="121"/>
      <c r="L222" s="29"/>
    </row>
    <row r="223" spans="1:12" ht="14.25" customHeight="1" x14ac:dyDescent="0.35">
      <c r="A223" s="124"/>
      <c r="B223" s="124"/>
      <c r="C223" s="124"/>
      <c r="D223" s="124"/>
      <c r="E223" s="125"/>
      <c r="F223" s="123"/>
      <c r="G223" s="123"/>
      <c r="H223" s="194"/>
      <c r="I223" s="194"/>
      <c r="J223" s="194" t="s">
        <v>327</v>
      </c>
      <c r="K223" s="194"/>
      <c r="L223" s="29"/>
    </row>
    <row r="224" spans="1:12" ht="14.25" customHeight="1" x14ac:dyDescent="0.35">
      <c r="A224" s="124"/>
      <c r="B224" s="124"/>
      <c r="C224" s="124"/>
      <c r="D224" s="124"/>
      <c r="E224" s="125"/>
      <c r="F224" s="123"/>
      <c r="G224" s="123"/>
      <c r="H224" s="126"/>
      <c r="I224" s="126"/>
      <c r="J224" s="126"/>
      <c r="K224" s="126"/>
      <c r="L224" s="29"/>
    </row>
    <row r="225" spans="1:10" ht="14.25" customHeight="1" x14ac:dyDescent="0.35">
      <c r="A225" s="111"/>
      <c r="B225" s="112"/>
      <c r="C225" s="113"/>
      <c r="E225" s="113"/>
      <c r="F225" s="113"/>
      <c r="G225" s="115"/>
      <c r="H225" s="116"/>
      <c r="I225" s="117"/>
      <c r="J225" s="29"/>
    </row>
    <row r="226" spans="1:10" ht="14.25" customHeight="1" x14ac:dyDescent="0.35">
      <c r="A226" s="111"/>
      <c r="B226" s="112"/>
      <c r="C226" s="113"/>
      <c r="E226" s="113"/>
      <c r="F226" s="113"/>
      <c r="G226" s="115"/>
      <c r="H226" s="116"/>
      <c r="I226" s="117"/>
      <c r="J226" s="29"/>
    </row>
    <row r="227" spans="1:10" ht="14.25" customHeight="1" x14ac:dyDescent="0.35">
      <c r="A227" s="111"/>
      <c r="B227" s="112"/>
      <c r="C227" s="113"/>
      <c r="E227" s="113"/>
      <c r="F227" s="113"/>
      <c r="G227" s="115"/>
      <c r="H227" s="116"/>
      <c r="I227" s="117"/>
      <c r="J227" s="29"/>
    </row>
    <row r="228" spans="1:10" ht="14.25" customHeight="1" x14ac:dyDescent="0.35">
      <c r="A228" s="111"/>
      <c r="B228" s="112"/>
      <c r="C228" s="113"/>
      <c r="E228" s="113"/>
      <c r="F228" s="113"/>
      <c r="G228" s="115"/>
      <c r="H228" s="116"/>
      <c r="I228" s="117"/>
      <c r="J228" s="29"/>
    </row>
    <row r="229" spans="1:10" ht="14.25" customHeight="1" x14ac:dyDescent="0.35">
      <c r="A229" s="111"/>
      <c r="B229" s="112"/>
      <c r="C229" s="113"/>
      <c r="E229" s="113"/>
      <c r="F229" s="113"/>
      <c r="G229" s="115"/>
      <c r="H229" s="116"/>
      <c r="I229" s="117"/>
      <c r="J229" s="29"/>
    </row>
    <row r="230" spans="1:10" ht="14.25" customHeight="1" x14ac:dyDescent="0.35">
      <c r="A230" s="111"/>
      <c r="B230" s="112"/>
      <c r="C230" s="113"/>
      <c r="E230" s="113"/>
      <c r="F230" s="113"/>
      <c r="G230" s="115"/>
      <c r="H230" s="116"/>
      <c r="I230" s="117"/>
      <c r="J230" s="29"/>
    </row>
    <row r="231" spans="1:10" ht="14.25" customHeight="1" x14ac:dyDescent="0.35">
      <c r="A231" s="111"/>
      <c r="B231" s="112"/>
      <c r="C231" s="113"/>
      <c r="E231" s="113"/>
      <c r="F231" s="113"/>
      <c r="G231" s="115"/>
      <c r="H231" s="116"/>
      <c r="I231" s="117"/>
      <c r="J231" s="29"/>
    </row>
    <row r="232" spans="1:10" ht="14.25" customHeight="1" x14ac:dyDescent="0.35">
      <c r="A232" s="111"/>
      <c r="B232" s="112"/>
      <c r="C232" s="113"/>
      <c r="E232" s="113"/>
      <c r="F232" s="113"/>
      <c r="G232" s="115"/>
      <c r="H232" s="116"/>
      <c r="I232" s="117"/>
      <c r="J232" s="29"/>
    </row>
    <row r="233" spans="1:10" ht="14.25" customHeight="1" x14ac:dyDescent="0.35">
      <c r="A233" s="111"/>
      <c r="B233" s="112"/>
      <c r="C233" s="113"/>
      <c r="E233" s="113"/>
      <c r="F233" s="113"/>
      <c r="G233" s="115"/>
      <c r="H233" s="116"/>
      <c r="I233" s="117"/>
      <c r="J233" s="29"/>
    </row>
    <row r="234" spans="1:10" ht="14.25" customHeight="1" x14ac:dyDescent="0.35">
      <c r="A234" s="111"/>
      <c r="B234" s="112"/>
      <c r="C234" s="113"/>
      <c r="E234" s="113"/>
      <c r="F234" s="113"/>
      <c r="G234" s="115"/>
      <c r="H234" s="116"/>
      <c r="I234" s="117"/>
      <c r="J234" s="29"/>
    </row>
    <row r="235" spans="1:10" ht="14.25" customHeight="1" x14ac:dyDescent="0.35">
      <c r="A235" s="111"/>
      <c r="B235" s="112"/>
      <c r="C235" s="113"/>
      <c r="E235" s="113"/>
      <c r="F235" s="113"/>
      <c r="G235" s="115"/>
      <c r="H235" s="116"/>
      <c r="I235" s="117"/>
      <c r="J235" s="29"/>
    </row>
    <row r="236" spans="1:10" ht="14.25" customHeight="1" x14ac:dyDescent="0.35">
      <c r="A236" s="111"/>
      <c r="B236" s="112"/>
      <c r="C236" s="113"/>
      <c r="E236" s="113"/>
      <c r="F236" s="113"/>
      <c r="G236" s="115"/>
      <c r="H236" s="116"/>
      <c r="I236" s="117"/>
      <c r="J236" s="29"/>
    </row>
    <row r="237" spans="1:10" ht="14.25" customHeight="1" x14ac:dyDescent="0.35">
      <c r="A237" s="111"/>
      <c r="B237" s="112"/>
      <c r="C237" s="113"/>
      <c r="E237" s="113"/>
      <c r="F237" s="113"/>
      <c r="G237" s="115"/>
      <c r="H237" s="116"/>
      <c r="I237" s="117"/>
      <c r="J237" s="29"/>
    </row>
    <row r="238" spans="1:10" ht="14.25" customHeight="1" x14ac:dyDescent="0.35">
      <c r="A238" s="111"/>
      <c r="B238" s="112"/>
      <c r="C238" s="113"/>
      <c r="E238" s="113"/>
      <c r="F238" s="113"/>
      <c r="G238" s="115"/>
      <c r="H238" s="116"/>
      <c r="I238" s="117"/>
      <c r="J238" s="29"/>
    </row>
    <row r="239" spans="1:10" ht="14.25" customHeight="1" x14ac:dyDescent="0.35">
      <c r="A239" s="111"/>
      <c r="B239" s="112"/>
      <c r="C239" s="113"/>
      <c r="E239" s="113"/>
      <c r="F239" s="113"/>
      <c r="G239" s="115"/>
      <c r="H239" s="116"/>
      <c r="I239" s="117"/>
      <c r="J239" s="29"/>
    </row>
    <row r="240" spans="1:10" ht="14.25" customHeight="1" x14ac:dyDescent="0.35">
      <c r="A240" s="111"/>
      <c r="B240" s="112"/>
      <c r="C240" s="113"/>
      <c r="E240" s="113"/>
      <c r="F240" s="113"/>
      <c r="G240" s="115"/>
      <c r="H240" s="116"/>
      <c r="I240" s="117"/>
      <c r="J240" s="29"/>
    </row>
    <row r="241" spans="1:10" ht="14.25" customHeight="1" x14ac:dyDescent="0.35">
      <c r="A241" s="111"/>
      <c r="B241" s="112"/>
      <c r="C241" s="113"/>
      <c r="E241" s="113"/>
      <c r="F241" s="113"/>
      <c r="G241" s="115"/>
      <c r="H241" s="116"/>
      <c r="I241" s="117"/>
      <c r="J241" s="29"/>
    </row>
    <row r="242" spans="1:10" ht="14.25" customHeight="1" x14ac:dyDescent="0.35">
      <c r="A242" s="111"/>
      <c r="B242" s="112"/>
      <c r="C242" s="113"/>
      <c r="E242" s="113"/>
      <c r="F242" s="113"/>
      <c r="G242" s="115"/>
      <c r="H242" s="116"/>
      <c r="I242" s="117"/>
      <c r="J242" s="29"/>
    </row>
    <row r="243" spans="1:10" ht="14.25" customHeight="1" x14ac:dyDescent="0.35">
      <c r="A243" s="111"/>
      <c r="B243" s="112"/>
      <c r="C243" s="113"/>
      <c r="E243" s="113"/>
      <c r="F243" s="113"/>
      <c r="G243" s="115"/>
      <c r="H243" s="116"/>
      <c r="I243" s="117"/>
      <c r="J243" s="29"/>
    </row>
    <row r="244" spans="1:10" ht="14.25" customHeight="1" x14ac:dyDescent="0.35">
      <c r="A244" s="111"/>
      <c r="B244" s="112"/>
      <c r="C244" s="113"/>
      <c r="E244" s="113"/>
      <c r="F244" s="113"/>
      <c r="G244" s="115"/>
      <c r="H244" s="116"/>
      <c r="I244" s="117"/>
      <c r="J244" s="29"/>
    </row>
    <row r="245" spans="1:10" ht="14.25" customHeight="1" x14ac:dyDescent="0.35">
      <c r="A245" s="111"/>
      <c r="B245" s="112"/>
      <c r="C245" s="113"/>
      <c r="E245" s="113"/>
      <c r="F245" s="113"/>
      <c r="G245" s="115"/>
      <c r="H245" s="116"/>
      <c r="I245" s="117"/>
      <c r="J245" s="29"/>
    </row>
    <row r="246" spans="1:10" ht="14.25" customHeight="1" x14ac:dyDescent="0.35">
      <c r="A246" s="111"/>
      <c r="B246" s="112"/>
      <c r="C246" s="113"/>
      <c r="E246" s="113"/>
      <c r="F246" s="113"/>
      <c r="G246" s="115"/>
      <c r="H246" s="116"/>
      <c r="I246" s="117"/>
      <c r="J246" s="29"/>
    </row>
    <row r="247" spans="1:10" ht="14.25" customHeight="1" x14ac:dyDescent="0.35">
      <c r="A247" s="111"/>
      <c r="B247" s="112"/>
      <c r="C247" s="113"/>
      <c r="E247" s="113"/>
      <c r="F247" s="113"/>
      <c r="G247" s="115"/>
      <c r="H247" s="116"/>
      <c r="I247" s="117"/>
      <c r="J247" s="29"/>
    </row>
    <row r="248" spans="1:10" ht="14.25" customHeight="1" x14ac:dyDescent="0.35">
      <c r="A248" s="111"/>
      <c r="B248" s="112"/>
      <c r="C248" s="113"/>
      <c r="E248" s="113"/>
      <c r="F248" s="113"/>
      <c r="G248" s="115"/>
      <c r="H248" s="116"/>
      <c r="I248" s="117"/>
      <c r="J248" s="29"/>
    </row>
    <row r="249" spans="1:10" ht="14.25" customHeight="1" x14ac:dyDescent="0.35">
      <c r="A249" s="111"/>
      <c r="B249" s="112"/>
      <c r="C249" s="113"/>
      <c r="E249" s="113"/>
      <c r="F249" s="113"/>
      <c r="G249" s="115"/>
      <c r="H249" s="116"/>
      <c r="I249" s="117"/>
      <c r="J249" s="29"/>
    </row>
    <row r="250" spans="1:10" ht="14.25" customHeight="1" x14ac:dyDescent="0.35">
      <c r="A250" s="111"/>
      <c r="B250" s="112"/>
      <c r="C250" s="113"/>
      <c r="E250" s="113"/>
      <c r="F250" s="113"/>
      <c r="G250" s="115"/>
      <c r="H250" s="116"/>
      <c r="I250" s="117"/>
      <c r="J250" s="29"/>
    </row>
    <row r="251" spans="1:10" ht="14.25" customHeight="1" x14ac:dyDescent="0.35">
      <c r="A251" s="111"/>
      <c r="B251" s="112"/>
      <c r="C251" s="113"/>
      <c r="E251" s="113"/>
      <c r="F251" s="113"/>
      <c r="G251" s="115"/>
      <c r="H251" s="116"/>
      <c r="I251" s="117"/>
      <c r="J251" s="29"/>
    </row>
    <row r="252" spans="1:10" ht="14.25" customHeight="1" x14ac:dyDescent="0.35">
      <c r="A252" s="111"/>
      <c r="B252" s="112"/>
      <c r="C252" s="113"/>
      <c r="E252" s="113"/>
      <c r="F252" s="113"/>
      <c r="G252" s="115"/>
      <c r="H252" s="116"/>
      <c r="I252" s="117"/>
      <c r="J252" s="29"/>
    </row>
    <row r="253" spans="1:10" ht="14.25" customHeight="1" x14ac:dyDescent="0.35">
      <c r="A253" s="111"/>
      <c r="B253" s="112"/>
      <c r="C253" s="113"/>
      <c r="E253" s="113"/>
      <c r="F253" s="113"/>
      <c r="G253" s="115"/>
      <c r="H253" s="116"/>
      <c r="I253" s="117"/>
      <c r="J253" s="29"/>
    </row>
    <row r="254" spans="1:10" ht="14.25" customHeight="1" x14ac:dyDescent="0.35">
      <c r="A254" s="111"/>
      <c r="B254" s="112"/>
      <c r="C254" s="113"/>
      <c r="E254" s="113"/>
      <c r="F254" s="113"/>
      <c r="G254" s="115"/>
      <c r="H254" s="116"/>
      <c r="I254" s="117"/>
      <c r="J254" s="29"/>
    </row>
    <row r="255" spans="1:10" ht="14.25" customHeight="1" x14ac:dyDescent="0.35">
      <c r="A255" s="111"/>
      <c r="B255" s="112"/>
      <c r="C255" s="113"/>
      <c r="E255" s="113"/>
      <c r="F255" s="113"/>
      <c r="G255" s="115"/>
      <c r="H255" s="116"/>
      <c r="I255" s="117"/>
      <c r="J255" s="29"/>
    </row>
    <row r="256" spans="1:10" ht="14.25" customHeight="1" x14ac:dyDescent="0.35">
      <c r="A256" s="111"/>
      <c r="B256" s="112"/>
      <c r="C256" s="113"/>
      <c r="E256" s="113"/>
      <c r="F256" s="113"/>
      <c r="G256" s="115"/>
      <c r="H256" s="116"/>
      <c r="I256" s="117"/>
      <c r="J256" s="29"/>
    </row>
    <row r="257" spans="1:10" ht="14.25" customHeight="1" x14ac:dyDescent="0.35">
      <c r="A257" s="111"/>
      <c r="B257" s="112"/>
      <c r="C257" s="113"/>
      <c r="E257" s="113"/>
      <c r="F257" s="113"/>
      <c r="G257" s="115"/>
      <c r="H257" s="116"/>
      <c r="I257" s="117"/>
      <c r="J257" s="29"/>
    </row>
    <row r="258" spans="1:10" ht="14.25" customHeight="1" x14ac:dyDescent="0.35">
      <c r="A258" s="111"/>
      <c r="B258" s="112"/>
      <c r="C258" s="113"/>
      <c r="E258" s="113"/>
      <c r="F258" s="113"/>
      <c r="G258" s="115"/>
      <c r="H258" s="116"/>
      <c r="I258" s="117"/>
      <c r="J258" s="29"/>
    </row>
    <row r="259" spans="1:10" ht="14.25" customHeight="1" x14ac:dyDescent="0.35">
      <c r="A259" s="111"/>
      <c r="B259" s="112"/>
      <c r="C259" s="113"/>
      <c r="E259" s="113"/>
      <c r="F259" s="113"/>
      <c r="G259" s="115"/>
      <c r="H259" s="116"/>
      <c r="I259" s="117"/>
      <c r="J259" s="29"/>
    </row>
    <row r="260" spans="1:10" ht="14.25" customHeight="1" x14ac:dyDescent="0.35">
      <c r="A260" s="111"/>
      <c r="B260" s="112"/>
      <c r="C260" s="113"/>
      <c r="E260" s="113"/>
      <c r="F260" s="113"/>
      <c r="G260" s="115"/>
      <c r="H260" s="116"/>
      <c r="I260" s="117"/>
      <c r="J260" s="29"/>
    </row>
    <row r="261" spans="1:10" ht="14.25" customHeight="1" x14ac:dyDescent="0.35">
      <c r="A261" s="111"/>
      <c r="B261" s="112"/>
      <c r="C261" s="113"/>
      <c r="E261" s="113"/>
      <c r="F261" s="113"/>
      <c r="G261" s="115"/>
      <c r="H261" s="116"/>
      <c r="I261" s="117"/>
      <c r="J261" s="29"/>
    </row>
    <row r="262" spans="1:10" ht="14.25" customHeight="1" x14ac:dyDescent="0.35">
      <c r="A262" s="111"/>
      <c r="B262" s="112"/>
      <c r="C262" s="113"/>
      <c r="E262" s="113"/>
      <c r="F262" s="113"/>
      <c r="G262" s="115"/>
      <c r="H262" s="116"/>
      <c r="I262" s="117"/>
      <c r="J262" s="29"/>
    </row>
    <row r="263" spans="1:10" ht="14.25" customHeight="1" x14ac:dyDescent="0.35">
      <c r="A263" s="111"/>
      <c r="B263" s="112"/>
      <c r="C263" s="113"/>
      <c r="E263" s="113"/>
      <c r="F263" s="113"/>
      <c r="G263" s="115"/>
      <c r="H263" s="116"/>
      <c r="I263" s="117"/>
      <c r="J263" s="29"/>
    </row>
    <row r="264" spans="1:10" ht="14.25" customHeight="1" x14ac:dyDescent="0.35">
      <c r="A264" s="111"/>
      <c r="B264" s="112"/>
      <c r="C264" s="113"/>
      <c r="E264" s="113"/>
      <c r="F264" s="113"/>
      <c r="G264" s="115"/>
      <c r="H264" s="116"/>
      <c r="I264" s="117"/>
      <c r="J264" s="29"/>
    </row>
    <row r="265" spans="1:10" ht="14.25" customHeight="1" x14ac:dyDescent="0.35">
      <c r="A265" s="111"/>
      <c r="B265" s="112"/>
      <c r="C265" s="113"/>
      <c r="E265" s="113"/>
      <c r="F265" s="113"/>
      <c r="G265" s="115"/>
      <c r="H265" s="116"/>
      <c r="I265" s="117"/>
      <c r="J265" s="29"/>
    </row>
    <row r="266" spans="1:10" ht="14.25" customHeight="1" x14ac:dyDescent="0.35">
      <c r="A266" s="111"/>
      <c r="B266" s="112"/>
      <c r="C266" s="113"/>
      <c r="E266" s="113"/>
      <c r="F266" s="113"/>
      <c r="G266" s="115"/>
      <c r="H266" s="116"/>
      <c r="I266" s="117"/>
      <c r="J266" s="29"/>
    </row>
    <row r="267" spans="1:10" ht="14.25" customHeight="1" x14ac:dyDescent="0.35">
      <c r="A267" s="111"/>
      <c r="B267" s="112"/>
      <c r="C267" s="113"/>
      <c r="E267" s="113"/>
      <c r="F267" s="113"/>
      <c r="G267" s="115"/>
      <c r="H267" s="116"/>
      <c r="I267" s="117"/>
      <c r="J267" s="29"/>
    </row>
    <row r="268" spans="1:10" ht="14.25" customHeight="1" x14ac:dyDescent="0.35">
      <c r="A268" s="111"/>
      <c r="B268" s="112"/>
      <c r="C268" s="113"/>
      <c r="E268" s="113"/>
      <c r="F268" s="113"/>
      <c r="G268" s="115"/>
      <c r="H268" s="116"/>
      <c r="I268" s="117"/>
      <c r="J268" s="29"/>
    </row>
    <row r="269" spans="1:10" ht="14.25" customHeight="1" x14ac:dyDescent="0.35">
      <c r="A269" s="111"/>
      <c r="B269" s="112"/>
      <c r="C269" s="113"/>
      <c r="E269" s="113"/>
      <c r="F269" s="113"/>
      <c r="G269" s="115"/>
      <c r="H269" s="116"/>
      <c r="I269" s="117"/>
      <c r="J269" s="29"/>
    </row>
    <row r="270" spans="1:10" ht="14.25" customHeight="1" x14ac:dyDescent="0.35">
      <c r="A270" s="111"/>
      <c r="B270" s="112"/>
      <c r="C270" s="113"/>
      <c r="E270" s="113"/>
      <c r="F270" s="113"/>
      <c r="G270" s="115"/>
      <c r="H270" s="116"/>
      <c r="I270" s="117"/>
      <c r="J270" s="29"/>
    </row>
    <row r="271" spans="1:10" ht="14.25" customHeight="1" x14ac:dyDescent="0.35">
      <c r="A271" s="111"/>
      <c r="B271" s="112"/>
      <c r="C271" s="113"/>
      <c r="E271" s="113"/>
      <c r="F271" s="113"/>
      <c r="G271" s="115"/>
      <c r="H271" s="116"/>
      <c r="I271" s="117"/>
      <c r="J271" s="29"/>
    </row>
    <row r="272" spans="1:10" ht="14.25" customHeight="1" x14ac:dyDescent="0.35">
      <c r="A272" s="111"/>
      <c r="B272" s="112"/>
      <c r="C272" s="113"/>
      <c r="E272" s="113"/>
      <c r="F272" s="113"/>
      <c r="G272" s="115"/>
      <c r="H272" s="116"/>
      <c r="I272" s="117"/>
      <c r="J272" s="29"/>
    </row>
    <row r="273" spans="1:10" ht="14.25" customHeight="1" x14ac:dyDescent="0.35">
      <c r="A273" s="111"/>
      <c r="B273" s="112"/>
      <c r="C273" s="113"/>
      <c r="E273" s="113"/>
      <c r="F273" s="113"/>
      <c r="G273" s="115"/>
      <c r="H273" s="116"/>
      <c r="I273" s="117"/>
      <c r="J273" s="29"/>
    </row>
    <row r="274" spans="1:10" ht="14.25" customHeight="1" x14ac:dyDescent="0.35">
      <c r="A274" s="111"/>
      <c r="B274" s="112"/>
      <c r="C274" s="113"/>
      <c r="E274" s="113"/>
      <c r="F274" s="113"/>
      <c r="G274" s="115"/>
      <c r="H274" s="116"/>
      <c r="I274" s="117"/>
      <c r="J274" s="29"/>
    </row>
    <row r="275" spans="1:10" ht="14.25" customHeight="1" x14ac:dyDescent="0.35">
      <c r="A275" s="111"/>
      <c r="B275" s="112"/>
      <c r="C275" s="113"/>
      <c r="E275" s="113"/>
      <c r="F275" s="113"/>
      <c r="G275" s="115"/>
      <c r="H275" s="116"/>
      <c r="I275" s="117"/>
      <c r="J275" s="29"/>
    </row>
    <row r="276" spans="1:10" ht="14.25" customHeight="1" x14ac:dyDescent="0.35">
      <c r="A276" s="111"/>
      <c r="B276" s="112"/>
      <c r="C276" s="113"/>
      <c r="E276" s="113"/>
      <c r="F276" s="113"/>
      <c r="G276" s="115"/>
      <c r="H276" s="116"/>
      <c r="I276" s="117"/>
      <c r="J276" s="29"/>
    </row>
    <row r="277" spans="1:10" ht="14.25" customHeight="1" x14ac:dyDescent="0.35">
      <c r="A277" s="111"/>
      <c r="B277" s="112"/>
      <c r="C277" s="113"/>
      <c r="E277" s="113"/>
      <c r="F277" s="113"/>
      <c r="G277" s="115"/>
      <c r="H277" s="116"/>
      <c r="I277" s="117"/>
      <c r="J277" s="29"/>
    </row>
    <row r="278" spans="1:10" ht="14.25" customHeight="1" x14ac:dyDescent="0.35">
      <c r="A278" s="111"/>
      <c r="B278" s="112"/>
      <c r="C278" s="113"/>
      <c r="E278" s="113"/>
      <c r="F278" s="113"/>
      <c r="G278" s="115"/>
      <c r="H278" s="116"/>
      <c r="I278" s="117"/>
      <c r="J278" s="29"/>
    </row>
    <row r="279" spans="1:10" ht="14.25" customHeight="1" x14ac:dyDescent="0.35">
      <c r="A279" s="111"/>
      <c r="B279" s="112"/>
      <c r="C279" s="113"/>
      <c r="E279" s="113"/>
      <c r="F279" s="113"/>
      <c r="G279" s="115"/>
      <c r="H279" s="116"/>
      <c r="I279" s="117"/>
      <c r="J279" s="29"/>
    </row>
    <row r="280" spans="1:10" ht="14.25" customHeight="1" x14ac:dyDescent="0.35">
      <c r="A280" s="111"/>
      <c r="B280" s="112"/>
      <c r="C280" s="113"/>
      <c r="E280" s="113"/>
      <c r="F280" s="113"/>
      <c r="G280" s="115"/>
      <c r="H280" s="116"/>
      <c r="I280" s="117"/>
      <c r="J280" s="29"/>
    </row>
    <row r="281" spans="1:10" ht="14.25" customHeight="1" x14ac:dyDescent="0.35">
      <c r="A281" s="111"/>
      <c r="B281" s="112"/>
      <c r="C281" s="113"/>
      <c r="E281" s="113"/>
      <c r="F281" s="113"/>
      <c r="G281" s="115"/>
      <c r="H281" s="116"/>
      <c r="I281" s="117"/>
      <c r="J281" s="29"/>
    </row>
    <row r="282" spans="1:10" ht="14.25" customHeight="1" x14ac:dyDescent="0.35">
      <c r="A282" s="111"/>
      <c r="B282" s="112"/>
      <c r="C282" s="113"/>
      <c r="E282" s="113"/>
      <c r="F282" s="113"/>
      <c r="G282" s="115"/>
      <c r="H282" s="116"/>
      <c r="I282" s="117"/>
      <c r="J282" s="29"/>
    </row>
    <row r="283" spans="1:10" ht="14.25" customHeight="1" x14ac:dyDescent="0.35">
      <c r="A283" s="111"/>
      <c r="B283" s="112"/>
      <c r="C283" s="113"/>
      <c r="E283" s="113"/>
      <c r="F283" s="113"/>
      <c r="G283" s="115"/>
      <c r="H283" s="116"/>
      <c r="I283" s="117"/>
      <c r="J283" s="29"/>
    </row>
    <row r="284" spans="1:10" ht="14.25" customHeight="1" x14ac:dyDescent="0.35">
      <c r="A284" s="111"/>
      <c r="B284" s="112"/>
      <c r="C284" s="113"/>
      <c r="E284" s="113"/>
      <c r="F284" s="113"/>
      <c r="G284" s="115"/>
      <c r="H284" s="116"/>
      <c r="I284" s="117"/>
      <c r="J284" s="29"/>
    </row>
    <row r="285" spans="1:10" ht="14.25" customHeight="1" x14ac:dyDescent="0.35">
      <c r="A285" s="111"/>
      <c r="B285" s="112"/>
      <c r="C285" s="113"/>
      <c r="E285" s="113"/>
      <c r="F285" s="113"/>
      <c r="G285" s="115"/>
      <c r="H285" s="116"/>
      <c r="I285" s="117"/>
      <c r="J285" s="29"/>
    </row>
    <row r="286" spans="1:10" ht="14.25" customHeight="1" x14ac:dyDescent="0.35">
      <c r="A286" s="111"/>
      <c r="B286" s="112"/>
      <c r="C286" s="113"/>
      <c r="E286" s="113"/>
      <c r="F286" s="113"/>
      <c r="G286" s="115"/>
      <c r="H286" s="116"/>
      <c r="I286" s="117"/>
      <c r="J286" s="29"/>
    </row>
    <row r="287" spans="1:10" ht="14.25" customHeight="1" x14ac:dyDescent="0.35">
      <c r="A287" s="111"/>
      <c r="B287" s="112"/>
      <c r="C287" s="113"/>
      <c r="E287" s="113"/>
      <c r="F287" s="113"/>
      <c r="G287" s="115"/>
      <c r="H287" s="116"/>
      <c r="I287" s="117"/>
      <c r="J287" s="29"/>
    </row>
    <row r="288" spans="1:10" ht="14.25" customHeight="1" x14ac:dyDescent="0.35">
      <c r="A288" s="111"/>
      <c r="B288" s="112"/>
      <c r="C288" s="113"/>
      <c r="E288" s="113"/>
      <c r="F288" s="113"/>
      <c r="G288" s="115"/>
      <c r="H288" s="116"/>
      <c r="I288" s="117"/>
      <c r="J288" s="29"/>
    </row>
    <row r="289" spans="1:10" ht="14.25" customHeight="1" x14ac:dyDescent="0.35">
      <c r="A289" s="111"/>
      <c r="B289" s="112"/>
      <c r="C289" s="113"/>
      <c r="E289" s="113"/>
      <c r="F289" s="113"/>
      <c r="G289" s="115"/>
      <c r="H289" s="116"/>
      <c r="I289" s="117"/>
      <c r="J289" s="29"/>
    </row>
    <row r="290" spans="1:10" ht="14.25" customHeight="1" x14ac:dyDescent="0.35">
      <c r="A290" s="111"/>
      <c r="B290" s="112"/>
      <c r="C290" s="113"/>
      <c r="E290" s="113"/>
      <c r="F290" s="113"/>
      <c r="G290" s="115"/>
      <c r="H290" s="116"/>
      <c r="I290" s="117"/>
      <c r="J290" s="29"/>
    </row>
    <row r="291" spans="1:10" ht="14.25" customHeight="1" x14ac:dyDescent="0.35">
      <c r="A291" s="111"/>
      <c r="B291" s="112"/>
      <c r="C291" s="113"/>
      <c r="E291" s="113"/>
      <c r="F291" s="113"/>
      <c r="G291" s="115"/>
      <c r="H291" s="116"/>
      <c r="I291" s="117"/>
      <c r="J291" s="29"/>
    </row>
    <row r="292" spans="1:10" ht="14.25" customHeight="1" x14ac:dyDescent="0.35">
      <c r="A292" s="111"/>
      <c r="B292" s="112"/>
      <c r="C292" s="113"/>
      <c r="E292" s="113"/>
      <c r="F292" s="113"/>
      <c r="G292" s="115"/>
      <c r="H292" s="116"/>
      <c r="I292" s="117"/>
      <c r="J292" s="29"/>
    </row>
    <row r="293" spans="1:10" ht="14.25" customHeight="1" x14ac:dyDescent="0.35">
      <c r="A293" s="111"/>
      <c r="B293" s="112"/>
      <c r="C293" s="113"/>
      <c r="E293" s="113"/>
      <c r="F293" s="113"/>
      <c r="G293" s="115"/>
      <c r="H293" s="116"/>
      <c r="I293" s="117"/>
      <c r="J293" s="29"/>
    </row>
    <row r="294" spans="1:10" ht="14.25" customHeight="1" x14ac:dyDescent="0.35">
      <c r="A294" s="111"/>
      <c r="B294" s="112"/>
      <c r="C294" s="113"/>
      <c r="E294" s="113"/>
      <c r="F294" s="113"/>
      <c r="G294" s="115"/>
      <c r="H294" s="116"/>
      <c r="I294" s="117"/>
      <c r="J294" s="29"/>
    </row>
    <row r="295" spans="1:10" ht="14.25" customHeight="1" x14ac:dyDescent="0.35">
      <c r="A295" s="111"/>
      <c r="B295" s="112"/>
      <c r="C295" s="113"/>
      <c r="E295" s="113"/>
      <c r="F295" s="113"/>
      <c r="G295" s="115"/>
      <c r="H295" s="116"/>
      <c r="I295" s="117"/>
      <c r="J295" s="29"/>
    </row>
    <row r="296" spans="1:10" ht="14.25" customHeight="1" x14ac:dyDescent="0.35">
      <c r="A296" s="111"/>
      <c r="B296" s="112"/>
      <c r="C296" s="113"/>
      <c r="E296" s="113"/>
      <c r="F296" s="113"/>
      <c r="G296" s="115"/>
      <c r="H296" s="116"/>
      <c r="I296" s="117"/>
      <c r="J296" s="29"/>
    </row>
    <row r="297" spans="1:10" ht="14.25" customHeight="1" x14ac:dyDescent="0.35">
      <c r="A297" s="111"/>
      <c r="B297" s="112"/>
      <c r="C297" s="113"/>
      <c r="E297" s="113"/>
      <c r="F297" s="113"/>
      <c r="G297" s="115"/>
      <c r="H297" s="116"/>
      <c r="I297" s="117"/>
      <c r="J297" s="29"/>
    </row>
    <row r="298" spans="1:10" ht="14.25" customHeight="1" x14ac:dyDescent="0.35">
      <c r="A298" s="111"/>
      <c r="B298" s="112"/>
      <c r="C298" s="113"/>
      <c r="E298" s="113"/>
      <c r="F298" s="113"/>
      <c r="G298" s="115"/>
      <c r="H298" s="116"/>
      <c r="I298" s="117"/>
      <c r="J298" s="29"/>
    </row>
    <row r="299" spans="1:10" ht="14.25" customHeight="1" x14ac:dyDescent="0.35">
      <c r="A299" s="111"/>
      <c r="B299" s="112"/>
      <c r="C299" s="113"/>
      <c r="E299" s="113"/>
      <c r="F299" s="113"/>
      <c r="G299" s="115"/>
      <c r="H299" s="116"/>
      <c r="I299" s="117"/>
      <c r="J299" s="29"/>
    </row>
    <row r="300" spans="1:10" ht="14.25" customHeight="1" x14ac:dyDescent="0.35">
      <c r="A300" s="111"/>
      <c r="B300" s="112"/>
      <c r="C300" s="113"/>
      <c r="E300" s="113"/>
      <c r="F300" s="113"/>
      <c r="G300" s="115"/>
      <c r="H300" s="116"/>
      <c r="I300" s="117"/>
      <c r="J300" s="29"/>
    </row>
    <row r="301" spans="1:10" ht="14.25" customHeight="1" x14ac:dyDescent="0.35">
      <c r="A301" s="111"/>
      <c r="B301" s="112"/>
      <c r="C301" s="113"/>
      <c r="E301" s="113"/>
      <c r="F301" s="113"/>
      <c r="G301" s="115"/>
      <c r="H301" s="116"/>
      <c r="I301" s="117"/>
      <c r="J301" s="29"/>
    </row>
    <row r="302" spans="1:10" ht="14.25" customHeight="1" x14ac:dyDescent="0.35">
      <c r="A302" s="111"/>
      <c r="B302" s="112"/>
      <c r="C302" s="113"/>
      <c r="E302" s="113"/>
      <c r="F302" s="113"/>
      <c r="G302" s="115"/>
      <c r="H302" s="116"/>
      <c r="I302" s="117"/>
      <c r="J302" s="29"/>
    </row>
    <row r="303" spans="1:10" ht="14.25" customHeight="1" x14ac:dyDescent="0.35">
      <c r="A303" s="111"/>
      <c r="B303" s="112"/>
      <c r="C303" s="113"/>
      <c r="E303" s="113"/>
      <c r="F303" s="113"/>
      <c r="G303" s="115"/>
      <c r="H303" s="116"/>
      <c r="I303" s="117"/>
      <c r="J303" s="29"/>
    </row>
    <row r="304" spans="1:10" ht="14.25" customHeight="1" x14ac:dyDescent="0.35">
      <c r="A304" s="111"/>
      <c r="B304" s="112"/>
      <c r="C304" s="113"/>
      <c r="E304" s="113"/>
      <c r="F304" s="113"/>
      <c r="G304" s="115"/>
      <c r="H304" s="116"/>
      <c r="I304" s="117"/>
      <c r="J304" s="29"/>
    </row>
    <row r="305" spans="1:10" ht="14.25" customHeight="1" x14ac:dyDescent="0.35">
      <c r="A305" s="111"/>
      <c r="B305" s="112"/>
      <c r="C305" s="113"/>
      <c r="E305" s="113"/>
      <c r="F305" s="113"/>
      <c r="G305" s="115"/>
      <c r="H305" s="116"/>
      <c r="I305" s="117"/>
      <c r="J305" s="29"/>
    </row>
    <row r="306" spans="1:10" ht="14.25" customHeight="1" x14ac:dyDescent="0.35">
      <c r="A306" s="111"/>
      <c r="B306" s="112"/>
      <c r="C306" s="113"/>
      <c r="E306" s="113"/>
      <c r="F306" s="113"/>
      <c r="G306" s="115"/>
      <c r="H306" s="116"/>
      <c r="I306" s="117"/>
      <c r="J306" s="29"/>
    </row>
    <row r="307" spans="1:10" ht="14.25" customHeight="1" x14ac:dyDescent="0.35">
      <c r="A307" s="111"/>
      <c r="B307" s="112"/>
      <c r="C307" s="113"/>
      <c r="E307" s="113"/>
      <c r="F307" s="113"/>
      <c r="G307" s="115"/>
      <c r="H307" s="116"/>
      <c r="I307" s="117"/>
      <c r="J307" s="29"/>
    </row>
    <row r="308" spans="1:10" ht="14.25" customHeight="1" x14ac:dyDescent="0.35">
      <c r="A308" s="111"/>
      <c r="B308" s="112"/>
      <c r="C308" s="113"/>
      <c r="E308" s="113"/>
      <c r="F308" s="113"/>
      <c r="G308" s="115"/>
      <c r="H308" s="116"/>
      <c r="I308" s="117"/>
      <c r="J308" s="29"/>
    </row>
    <row r="309" spans="1:10" ht="14.25" customHeight="1" x14ac:dyDescent="0.35">
      <c r="A309" s="111"/>
      <c r="B309" s="112"/>
      <c r="C309" s="113"/>
      <c r="E309" s="113"/>
      <c r="F309" s="113"/>
      <c r="G309" s="115"/>
      <c r="H309" s="116"/>
      <c r="I309" s="117"/>
      <c r="J309" s="29"/>
    </row>
    <row r="310" spans="1:10" ht="14.25" customHeight="1" x14ac:dyDescent="0.35">
      <c r="A310" s="111"/>
      <c r="B310" s="112"/>
      <c r="C310" s="113"/>
      <c r="E310" s="113"/>
      <c r="F310" s="113"/>
      <c r="G310" s="115"/>
      <c r="H310" s="116"/>
      <c r="I310" s="117"/>
      <c r="J310" s="29"/>
    </row>
    <row r="311" spans="1:10" ht="14.25" customHeight="1" x14ac:dyDescent="0.35">
      <c r="A311" s="111"/>
      <c r="B311" s="112"/>
      <c r="C311" s="113"/>
      <c r="E311" s="113"/>
      <c r="F311" s="113"/>
      <c r="G311" s="115"/>
      <c r="H311" s="116"/>
      <c r="I311" s="117"/>
      <c r="J311" s="29"/>
    </row>
    <row r="312" spans="1:10" ht="14.25" customHeight="1" x14ac:dyDescent="0.35">
      <c r="A312" s="111"/>
      <c r="B312" s="112"/>
      <c r="C312" s="113"/>
      <c r="E312" s="113"/>
      <c r="F312" s="113"/>
      <c r="G312" s="115"/>
      <c r="H312" s="116"/>
      <c r="I312" s="117"/>
      <c r="J312" s="29"/>
    </row>
    <row r="313" spans="1:10" ht="14.25" customHeight="1" x14ac:dyDescent="0.35">
      <c r="A313" s="111"/>
      <c r="B313" s="112"/>
      <c r="C313" s="113"/>
      <c r="E313" s="113"/>
      <c r="F313" s="113"/>
      <c r="G313" s="115"/>
      <c r="H313" s="116"/>
      <c r="I313" s="117"/>
      <c r="J313" s="29"/>
    </row>
    <row r="314" spans="1:10" ht="14.25" customHeight="1" x14ac:dyDescent="0.35">
      <c r="A314" s="111"/>
      <c r="B314" s="112"/>
      <c r="C314" s="113"/>
      <c r="E314" s="113"/>
      <c r="F314" s="113"/>
      <c r="G314" s="115"/>
      <c r="H314" s="116"/>
      <c r="I314" s="117"/>
      <c r="J314" s="29"/>
    </row>
    <row r="315" spans="1:10" ht="14.25" customHeight="1" x14ac:dyDescent="0.35">
      <c r="A315" s="111"/>
      <c r="B315" s="112"/>
      <c r="C315" s="113"/>
      <c r="E315" s="113"/>
      <c r="F315" s="113"/>
      <c r="G315" s="115"/>
      <c r="H315" s="116"/>
      <c r="I315" s="117"/>
      <c r="J315" s="29"/>
    </row>
    <row r="316" spans="1:10" ht="14.25" customHeight="1" x14ac:dyDescent="0.35">
      <c r="A316" s="111"/>
      <c r="B316" s="112"/>
      <c r="C316" s="113"/>
      <c r="E316" s="113"/>
      <c r="F316" s="113"/>
      <c r="G316" s="115"/>
      <c r="H316" s="116"/>
      <c r="I316" s="117"/>
      <c r="J316" s="29"/>
    </row>
    <row r="317" spans="1:10" ht="14.25" customHeight="1" x14ac:dyDescent="0.35">
      <c r="A317" s="111"/>
      <c r="B317" s="112"/>
      <c r="C317" s="113"/>
      <c r="E317" s="113"/>
      <c r="F317" s="113"/>
      <c r="G317" s="115"/>
      <c r="H317" s="116"/>
      <c r="I317" s="117"/>
      <c r="J317" s="29"/>
    </row>
    <row r="318" spans="1:10" ht="14.25" customHeight="1" x14ac:dyDescent="0.35">
      <c r="A318" s="111"/>
      <c r="B318" s="112"/>
      <c r="C318" s="113"/>
      <c r="E318" s="113"/>
      <c r="F318" s="113"/>
      <c r="G318" s="115"/>
      <c r="H318" s="116"/>
      <c r="I318" s="117"/>
      <c r="J318" s="29"/>
    </row>
    <row r="319" spans="1:10" ht="14.25" customHeight="1" x14ac:dyDescent="0.35">
      <c r="A319" s="111"/>
      <c r="B319" s="112"/>
      <c r="C319" s="113"/>
      <c r="E319" s="113"/>
      <c r="F319" s="113"/>
      <c r="G319" s="115"/>
      <c r="H319" s="116"/>
      <c r="I319" s="117"/>
      <c r="J319" s="29"/>
    </row>
    <row r="320" spans="1:10" ht="14.25" customHeight="1" x14ac:dyDescent="0.35">
      <c r="A320" s="111"/>
      <c r="B320" s="112"/>
      <c r="C320" s="113"/>
      <c r="E320" s="113"/>
      <c r="F320" s="113"/>
      <c r="G320" s="115"/>
      <c r="H320" s="116"/>
      <c r="I320" s="117"/>
      <c r="J320" s="29"/>
    </row>
    <row r="321" spans="1:10" ht="14.25" customHeight="1" x14ac:dyDescent="0.35">
      <c r="A321" s="111"/>
      <c r="B321" s="112"/>
      <c r="C321" s="113"/>
      <c r="E321" s="113"/>
      <c r="F321" s="113"/>
      <c r="G321" s="115"/>
      <c r="H321" s="116"/>
      <c r="I321" s="117"/>
      <c r="J321" s="29"/>
    </row>
    <row r="322" spans="1:10" ht="14.25" customHeight="1" x14ac:dyDescent="0.35">
      <c r="A322" s="111"/>
      <c r="B322" s="112"/>
      <c r="C322" s="113"/>
      <c r="E322" s="113"/>
      <c r="F322" s="113"/>
      <c r="G322" s="115"/>
      <c r="H322" s="116"/>
      <c r="I322" s="117"/>
      <c r="J322" s="29"/>
    </row>
    <row r="323" spans="1:10" ht="14.25" customHeight="1" x14ac:dyDescent="0.35">
      <c r="A323" s="111"/>
      <c r="B323" s="112"/>
      <c r="C323" s="113"/>
      <c r="E323" s="113"/>
      <c r="F323" s="113"/>
      <c r="G323" s="115"/>
      <c r="H323" s="116"/>
      <c r="I323" s="117"/>
      <c r="J323" s="29"/>
    </row>
    <row r="324" spans="1:10" ht="14.25" customHeight="1" x14ac:dyDescent="0.35">
      <c r="A324" s="111"/>
      <c r="B324" s="112"/>
      <c r="C324" s="113"/>
      <c r="E324" s="113"/>
      <c r="F324" s="113"/>
      <c r="G324" s="115"/>
      <c r="H324" s="116"/>
      <c r="I324" s="117"/>
      <c r="J324" s="29"/>
    </row>
    <row r="325" spans="1:10" ht="14.25" customHeight="1" x14ac:dyDescent="0.35">
      <c r="A325" s="111"/>
      <c r="B325" s="112"/>
      <c r="C325" s="113"/>
      <c r="E325" s="113"/>
      <c r="F325" s="113"/>
      <c r="G325" s="115"/>
      <c r="H325" s="116"/>
      <c r="I325" s="117"/>
      <c r="J325" s="29"/>
    </row>
    <row r="326" spans="1:10" ht="14.25" customHeight="1" x14ac:dyDescent="0.35">
      <c r="A326" s="111"/>
      <c r="B326" s="112"/>
      <c r="C326" s="113"/>
      <c r="E326" s="113"/>
      <c r="F326" s="113"/>
      <c r="G326" s="115"/>
      <c r="H326" s="116"/>
      <c r="I326" s="117"/>
      <c r="J326" s="29"/>
    </row>
    <row r="327" spans="1:10" ht="14.25" customHeight="1" x14ac:dyDescent="0.35">
      <c r="A327" s="111"/>
      <c r="B327" s="112"/>
      <c r="C327" s="113"/>
      <c r="E327" s="113"/>
      <c r="F327" s="113"/>
      <c r="G327" s="115"/>
      <c r="H327" s="116"/>
      <c r="I327" s="117"/>
      <c r="J327" s="29"/>
    </row>
    <row r="328" spans="1:10" ht="14.25" customHeight="1" x14ac:dyDescent="0.35">
      <c r="A328" s="111"/>
      <c r="B328" s="112"/>
      <c r="C328" s="113"/>
      <c r="E328" s="113"/>
      <c r="F328" s="113"/>
      <c r="G328" s="115"/>
      <c r="H328" s="116"/>
      <c r="I328" s="117"/>
      <c r="J328" s="29"/>
    </row>
    <row r="329" spans="1:10" ht="14.25" customHeight="1" x14ac:dyDescent="0.35">
      <c r="A329" s="111"/>
      <c r="B329" s="112"/>
      <c r="C329" s="113"/>
      <c r="E329" s="113"/>
      <c r="F329" s="113"/>
      <c r="G329" s="115"/>
      <c r="H329" s="116"/>
      <c r="I329" s="117"/>
      <c r="J329" s="29"/>
    </row>
    <row r="330" spans="1:10" ht="14.25" customHeight="1" x14ac:dyDescent="0.35">
      <c r="A330" s="111"/>
      <c r="B330" s="112"/>
      <c r="C330" s="113"/>
      <c r="E330" s="113"/>
      <c r="F330" s="113"/>
      <c r="G330" s="115"/>
      <c r="H330" s="116"/>
      <c r="I330" s="117"/>
      <c r="J330" s="29"/>
    </row>
    <row r="331" spans="1:10" ht="14.25" customHeight="1" x14ac:dyDescent="0.35">
      <c r="A331" s="111"/>
      <c r="B331" s="112"/>
      <c r="C331" s="113"/>
      <c r="E331" s="113"/>
      <c r="F331" s="113"/>
      <c r="G331" s="115"/>
      <c r="H331" s="116"/>
      <c r="I331" s="117"/>
      <c r="J331" s="29"/>
    </row>
    <row r="332" spans="1:10" ht="14.25" customHeight="1" x14ac:dyDescent="0.35">
      <c r="A332" s="111"/>
      <c r="B332" s="112"/>
      <c r="C332" s="113"/>
      <c r="E332" s="113"/>
      <c r="F332" s="113"/>
      <c r="G332" s="115"/>
      <c r="H332" s="116"/>
      <c r="I332" s="117"/>
      <c r="J332" s="29"/>
    </row>
    <row r="333" spans="1:10" ht="14.25" customHeight="1" x14ac:dyDescent="0.35">
      <c r="A333" s="111"/>
      <c r="B333" s="112"/>
      <c r="C333" s="113"/>
      <c r="E333" s="113"/>
      <c r="F333" s="113"/>
      <c r="G333" s="115"/>
      <c r="H333" s="116"/>
      <c r="I333" s="117"/>
      <c r="J333" s="29"/>
    </row>
    <row r="334" spans="1:10" ht="14.25" customHeight="1" x14ac:dyDescent="0.35">
      <c r="A334" s="111"/>
      <c r="B334" s="112"/>
      <c r="C334" s="113"/>
      <c r="E334" s="113"/>
      <c r="F334" s="113"/>
      <c r="G334" s="115"/>
      <c r="H334" s="116"/>
      <c r="I334" s="117"/>
      <c r="J334" s="29"/>
    </row>
    <row r="335" spans="1:10" ht="14.25" customHeight="1" x14ac:dyDescent="0.35">
      <c r="J335" s="29"/>
    </row>
    <row r="336" spans="1:10" ht="14.25" customHeight="1" x14ac:dyDescent="0.35">
      <c r="J336" s="29"/>
    </row>
    <row r="337" spans="10:10" ht="14.25" customHeight="1" x14ac:dyDescent="0.35">
      <c r="J337" s="29"/>
    </row>
    <row r="338" spans="10:10" ht="14.25" customHeight="1" x14ac:dyDescent="0.35">
      <c r="J338" s="29"/>
    </row>
    <row r="339" spans="10:10" ht="14.25" customHeight="1" x14ac:dyDescent="0.35">
      <c r="J339" s="29"/>
    </row>
    <row r="340" spans="10:10" ht="14.25" customHeight="1" x14ac:dyDescent="0.35">
      <c r="J340" s="29"/>
    </row>
    <row r="341" spans="10:10" ht="14.25" customHeight="1" x14ac:dyDescent="0.35">
      <c r="J341" s="29"/>
    </row>
    <row r="342" spans="10:10" ht="14.25" customHeight="1" x14ac:dyDescent="0.35">
      <c r="J342" s="29"/>
    </row>
    <row r="343" spans="10:10" ht="14.25" customHeight="1" x14ac:dyDescent="0.35">
      <c r="J343" s="29"/>
    </row>
    <row r="344" spans="10:10" ht="14.25" customHeight="1" x14ac:dyDescent="0.35">
      <c r="J344" s="29"/>
    </row>
    <row r="345" spans="10:10" ht="14.25" customHeight="1" x14ac:dyDescent="0.35">
      <c r="J345" s="29"/>
    </row>
    <row r="346" spans="10:10" ht="14.25" customHeight="1" x14ac:dyDescent="0.35">
      <c r="J346" s="29"/>
    </row>
    <row r="347" spans="10:10" ht="14.25" customHeight="1" x14ac:dyDescent="0.35">
      <c r="J347" s="29"/>
    </row>
    <row r="348" spans="10:10" ht="14.25" customHeight="1" x14ac:dyDescent="0.35">
      <c r="J348" s="29"/>
    </row>
    <row r="349" spans="10:10" ht="14.25" customHeight="1" x14ac:dyDescent="0.35">
      <c r="J349" s="29"/>
    </row>
    <row r="350" spans="10:10" ht="14.25" customHeight="1" x14ac:dyDescent="0.35">
      <c r="J350" s="29"/>
    </row>
    <row r="351" spans="10:10" ht="14.25" customHeight="1" x14ac:dyDescent="0.35">
      <c r="J351" s="29"/>
    </row>
    <row r="352" spans="10:10" ht="14.25" customHeight="1" x14ac:dyDescent="0.35">
      <c r="J352" s="29"/>
    </row>
    <row r="353" spans="10:10" ht="14.25" customHeight="1" x14ac:dyDescent="0.35">
      <c r="J353" s="29"/>
    </row>
    <row r="354" spans="10:10" ht="14.25" customHeight="1" x14ac:dyDescent="0.35">
      <c r="J354" s="29"/>
    </row>
    <row r="355" spans="10:10" ht="14.25" customHeight="1" x14ac:dyDescent="0.35">
      <c r="J355" s="29"/>
    </row>
    <row r="356" spans="10:10" ht="14.25" customHeight="1" x14ac:dyDescent="0.35">
      <c r="J356" s="29"/>
    </row>
    <row r="357" spans="10:10" ht="14.25" customHeight="1" x14ac:dyDescent="0.35">
      <c r="J357" s="29"/>
    </row>
    <row r="358" spans="10:10" ht="14.25" customHeight="1" x14ac:dyDescent="0.35">
      <c r="J358" s="29"/>
    </row>
    <row r="359" spans="10:10" ht="14.25" customHeight="1" x14ac:dyDescent="0.35">
      <c r="J359" s="29"/>
    </row>
    <row r="360" spans="10:10" ht="14.25" customHeight="1" x14ac:dyDescent="0.35">
      <c r="J360" s="29"/>
    </row>
    <row r="361" spans="10:10" ht="14.25" customHeight="1" x14ac:dyDescent="0.35">
      <c r="J361" s="29"/>
    </row>
    <row r="362" spans="10:10" ht="14.25" customHeight="1" x14ac:dyDescent="0.35">
      <c r="J362" s="29"/>
    </row>
    <row r="363" spans="10:10" ht="14.25" customHeight="1" x14ac:dyDescent="0.35">
      <c r="J363" s="29"/>
    </row>
    <row r="364" spans="10:10" ht="14.25" customHeight="1" x14ac:dyDescent="0.35">
      <c r="J364" s="29"/>
    </row>
    <row r="365" spans="10:10" ht="14.25" customHeight="1" x14ac:dyDescent="0.35">
      <c r="J365" s="29"/>
    </row>
    <row r="366" spans="10:10" ht="14.25" customHeight="1" x14ac:dyDescent="0.35">
      <c r="J366" s="29"/>
    </row>
    <row r="367" spans="10:10" ht="14.25" customHeight="1" x14ac:dyDescent="0.35">
      <c r="J367" s="29"/>
    </row>
    <row r="368" spans="10:10" ht="14.25" customHeight="1" x14ac:dyDescent="0.35">
      <c r="J368" s="29"/>
    </row>
    <row r="369" spans="10:10" ht="14.25" customHeight="1" x14ac:dyDescent="0.35">
      <c r="J369" s="29"/>
    </row>
    <row r="370" spans="10:10" ht="14.25" customHeight="1" x14ac:dyDescent="0.35">
      <c r="J370" s="29"/>
    </row>
    <row r="371" spans="10:10" ht="14.25" customHeight="1" x14ac:dyDescent="0.35">
      <c r="J371" s="29"/>
    </row>
    <row r="372" spans="10:10" ht="14.25" customHeight="1" x14ac:dyDescent="0.35">
      <c r="J372" s="29"/>
    </row>
    <row r="373" spans="10:10" ht="14.25" customHeight="1" x14ac:dyDescent="0.35">
      <c r="J373" s="29"/>
    </row>
    <row r="374" spans="10:10" ht="14.25" customHeight="1" x14ac:dyDescent="0.35">
      <c r="J374" s="29"/>
    </row>
    <row r="375" spans="10:10" ht="14.25" customHeight="1" x14ac:dyDescent="0.35">
      <c r="J375" s="29"/>
    </row>
    <row r="376" spans="10:10" ht="14.25" customHeight="1" x14ac:dyDescent="0.35">
      <c r="J376" s="29"/>
    </row>
    <row r="377" spans="10:10" ht="14.25" customHeight="1" x14ac:dyDescent="0.35">
      <c r="J377" s="29"/>
    </row>
    <row r="378" spans="10:10" ht="14.25" customHeight="1" x14ac:dyDescent="0.35">
      <c r="J378" s="29"/>
    </row>
    <row r="379" spans="10:10" ht="14.25" customHeight="1" x14ac:dyDescent="0.35">
      <c r="J379" s="29"/>
    </row>
    <row r="380" spans="10:10" ht="14.25" customHeight="1" x14ac:dyDescent="0.35">
      <c r="J380" s="29"/>
    </row>
    <row r="381" spans="10:10" ht="14.25" customHeight="1" x14ac:dyDescent="0.35">
      <c r="J381" s="29"/>
    </row>
    <row r="382" spans="10:10" ht="14.25" customHeight="1" x14ac:dyDescent="0.35">
      <c r="J382" s="29"/>
    </row>
    <row r="383" spans="10:10" ht="14.25" customHeight="1" x14ac:dyDescent="0.35">
      <c r="J383" s="29"/>
    </row>
    <row r="384" spans="10:10" ht="14.25" customHeight="1" x14ac:dyDescent="0.35">
      <c r="J384" s="29"/>
    </row>
    <row r="385" spans="10:10" ht="14.25" customHeight="1" x14ac:dyDescent="0.35">
      <c r="J385" s="29"/>
    </row>
    <row r="386" spans="10:10" ht="14.25" customHeight="1" x14ac:dyDescent="0.35">
      <c r="J386" s="29"/>
    </row>
    <row r="387" spans="10:10" ht="14.25" customHeight="1" x14ac:dyDescent="0.35">
      <c r="J387" s="29"/>
    </row>
    <row r="388" spans="10:10" ht="14.25" customHeight="1" x14ac:dyDescent="0.35">
      <c r="J388" s="29"/>
    </row>
    <row r="389" spans="10:10" ht="14.25" customHeight="1" x14ac:dyDescent="0.35">
      <c r="J389" s="29"/>
    </row>
    <row r="390" spans="10:10" ht="14.25" customHeight="1" x14ac:dyDescent="0.35">
      <c r="J390" s="29"/>
    </row>
    <row r="391" spans="10:10" ht="14.25" customHeight="1" x14ac:dyDescent="0.35">
      <c r="J391" s="29"/>
    </row>
    <row r="392" spans="10:10" ht="14.25" customHeight="1" x14ac:dyDescent="0.35">
      <c r="J392" s="29"/>
    </row>
    <row r="393" spans="10:10" ht="14.25" customHeight="1" x14ac:dyDescent="0.35">
      <c r="J393" s="29"/>
    </row>
    <row r="394" spans="10:10" ht="14.25" customHeight="1" x14ac:dyDescent="0.35">
      <c r="J394" s="29"/>
    </row>
    <row r="395" spans="10:10" ht="14.25" customHeight="1" x14ac:dyDescent="0.35">
      <c r="J395" s="29"/>
    </row>
    <row r="396" spans="10:10" ht="14.25" customHeight="1" x14ac:dyDescent="0.35">
      <c r="J396" s="29"/>
    </row>
    <row r="397" spans="10:10" ht="14.25" customHeight="1" x14ac:dyDescent="0.35">
      <c r="J397" s="29"/>
    </row>
    <row r="398" spans="10:10" ht="14.25" customHeight="1" x14ac:dyDescent="0.35">
      <c r="J398" s="29"/>
    </row>
    <row r="399" spans="10:10" ht="14.25" customHeight="1" x14ac:dyDescent="0.35">
      <c r="J399" s="29"/>
    </row>
    <row r="400" spans="10:10" ht="14.25" customHeight="1" x14ac:dyDescent="0.35">
      <c r="J400" s="29"/>
    </row>
    <row r="401" spans="10:10" ht="14.25" customHeight="1" x14ac:dyDescent="0.35">
      <c r="J401" s="29"/>
    </row>
    <row r="402" spans="10:10" ht="14.25" customHeight="1" x14ac:dyDescent="0.35">
      <c r="J402" s="29"/>
    </row>
    <row r="403" spans="10:10" ht="14.25" customHeight="1" x14ac:dyDescent="0.35">
      <c r="J403" s="29"/>
    </row>
    <row r="404" spans="10:10" ht="14.25" customHeight="1" x14ac:dyDescent="0.35">
      <c r="J404" s="29"/>
    </row>
    <row r="405" spans="10:10" ht="14.25" customHeight="1" x14ac:dyDescent="0.35">
      <c r="J405" s="29"/>
    </row>
    <row r="406" spans="10:10" ht="14.25" customHeight="1" x14ac:dyDescent="0.35">
      <c r="J406" s="29"/>
    </row>
    <row r="407" spans="10:10" ht="14.25" customHeight="1" x14ac:dyDescent="0.35">
      <c r="J407" s="29"/>
    </row>
    <row r="408" spans="10:10" ht="14.25" customHeight="1" x14ac:dyDescent="0.35">
      <c r="J408" s="29"/>
    </row>
    <row r="409" spans="10:10" ht="14.25" customHeight="1" x14ac:dyDescent="0.35">
      <c r="J409" s="29"/>
    </row>
    <row r="410" spans="10:10" ht="14.25" customHeight="1" x14ac:dyDescent="0.35">
      <c r="J410" s="29"/>
    </row>
    <row r="411" spans="10:10" ht="14.25" customHeight="1" x14ac:dyDescent="0.35">
      <c r="J411" s="29"/>
    </row>
    <row r="412" spans="10:10" ht="14.25" customHeight="1" x14ac:dyDescent="0.35">
      <c r="J412" s="29"/>
    </row>
    <row r="413" spans="10:10" ht="14.25" customHeight="1" x14ac:dyDescent="0.35">
      <c r="J413" s="29"/>
    </row>
    <row r="414" spans="10:10" ht="14.25" customHeight="1" x14ac:dyDescent="0.35">
      <c r="J414" s="29"/>
    </row>
    <row r="415" spans="10:10" ht="14.25" customHeight="1" x14ac:dyDescent="0.35">
      <c r="J415" s="29"/>
    </row>
    <row r="416" spans="10:10" ht="14.25" customHeight="1" x14ac:dyDescent="0.35">
      <c r="J416" s="29"/>
    </row>
    <row r="417" spans="10:10" ht="14.25" customHeight="1" x14ac:dyDescent="0.35">
      <c r="J417" s="29"/>
    </row>
    <row r="418" spans="10:10" ht="14.25" customHeight="1" x14ac:dyDescent="0.35">
      <c r="J418" s="29"/>
    </row>
    <row r="419" spans="10:10" ht="14.25" customHeight="1" x14ac:dyDescent="0.35">
      <c r="J419" s="29"/>
    </row>
    <row r="420" spans="10:10" ht="14.25" customHeight="1" x14ac:dyDescent="0.35">
      <c r="J420" s="29"/>
    </row>
    <row r="421" spans="10:10" ht="14.25" customHeight="1" x14ac:dyDescent="0.35">
      <c r="J421" s="29"/>
    </row>
    <row r="422" spans="10:10" ht="14.25" customHeight="1" x14ac:dyDescent="0.35">
      <c r="J422" s="29"/>
    </row>
    <row r="423" spans="10:10" ht="14.25" customHeight="1" x14ac:dyDescent="0.35">
      <c r="J423" s="29"/>
    </row>
    <row r="424" spans="10:10" ht="14.25" customHeight="1" x14ac:dyDescent="0.35">
      <c r="J424" s="29"/>
    </row>
    <row r="425" spans="10:10" ht="14.25" customHeight="1" x14ac:dyDescent="0.35">
      <c r="J425" s="29"/>
    </row>
    <row r="426" spans="10:10" ht="14.25" customHeight="1" x14ac:dyDescent="0.35">
      <c r="J426" s="29"/>
    </row>
    <row r="427" spans="10:10" ht="14.25" customHeight="1" x14ac:dyDescent="0.35">
      <c r="J427" s="29"/>
    </row>
    <row r="428" spans="10:10" ht="14.25" customHeight="1" x14ac:dyDescent="0.35">
      <c r="J428" s="29"/>
    </row>
    <row r="429" spans="10:10" ht="14.25" customHeight="1" x14ac:dyDescent="0.35">
      <c r="J429" s="29"/>
    </row>
    <row r="430" spans="10:10" ht="14.25" customHeight="1" x14ac:dyDescent="0.35">
      <c r="J430" s="29"/>
    </row>
    <row r="431" spans="10:10" ht="14.25" customHeight="1" x14ac:dyDescent="0.35">
      <c r="J431" s="29"/>
    </row>
    <row r="432" spans="10:10" ht="14.25" customHeight="1" x14ac:dyDescent="0.35">
      <c r="J432" s="29"/>
    </row>
    <row r="433" spans="10:10" ht="14.25" customHeight="1" x14ac:dyDescent="0.35">
      <c r="J433" s="29"/>
    </row>
    <row r="434" spans="10:10" ht="14.25" customHeight="1" x14ac:dyDescent="0.35">
      <c r="J434" s="29"/>
    </row>
    <row r="435" spans="10:10" ht="14.25" customHeight="1" x14ac:dyDescent="0.35">
      <c r="J435" s="29"/>
    </row>
    <row r="436" spans="10:10" ht="14.25" customHeight="1" x14ac:dyDescent="0.35">
      <c r="J436" s="29"/>
    </row>
    <row r="437" spans="10:10" ht="14.25" customHeight="1" x14ac:dyDescent="0.35">
      <c r="J437" s="29"/>
    </row>
    <row r="438" spans="10:10" ht="14.25" customHeight="1" x14ac:dyDescent="0.35">
      <c r="J438" s="29"/>
    </row>
    <row r="439" spans="10:10" ht="14.25" customHeight="1" x14ac:dyDescent="0.35">
      <c r="J439" s="29"/>
    </row>
    <row r="440" spans="10:10" ht="14.25" customHeight="1" x14ac:dyDescent="0.35">
      <c r="J440" s="29"/>
    </row>
    <row r="441" spans="10:10" ht="14.25" customHeight="1" x14ac:dyDescent="0.35">
      <c r="J441" s="29"/>
    </row>
    <row r="442" spans="10:10" ht="14.25" customHeight="1" x14ac:dyDescent="0.35">
      <c r="J442" s="29"/>
    </row>
    <row r="443" spans="10:10" ht="14.25" customHeight="1" x14ac:dyDescent="0.35">
      <c r="J443" s="29"/>
    </row>
    <row r="444" spans="10:10" ht="14.25" customHeight="1" x14ac:dyDescent="0.35">
      <c r="J444" s="29"/>
    </row>
    <row r="445" spans="10:10" ht="14.25" customHeight="1" x14ac:dyDescent="0.35">
      <c r="J445" s="29"/>
    </row>
    <row r="446" spans="10:10" ht="14.25" customHeight="1" x14ac:dyDescent="0.35">
      <c r="J446" s="29"/>
    </row>
    <row r="447" spans="10:10" ht="14.25" customHeight="1" x14ac:dyDescent="0.35">
      <c r="J447" s="29"/>
    </row>
    <row r="448" spans="10:10" ht="14.25" customHeight="1" x14ac:dyDescent="0.35">
      <c r="J448" s="29"/>
    </row>
    <row r="449" spans="10:10" ht="14.25" customHeight="1" x14ac:dyDescent="0.35">
      <c r="J449" s="29"/>
    </row>
    <row r="450" spans="10:10" ht="14.25" customHeight="1" x14ac:dyDescent="0.35">
      <c r="J450" s="29"/>
    </row>
    <row r="451" spans="10:10" ht="14.25" customHeight="1" x14ac:dyDescent="0.35">
      <c r="J451" s="29"/>
    </row>
    <row r="452" spans="10:10" ht="14.25" customHeight="1" x14ac:dyDescent="0.35">
      <c r="J452" s="29"/>
    </row>
    <row r="453" spans="10:10" ht="14.25" customHeight="1" x14ac:dyDescent="0.35">
      <c r="J453" s="29"/>
    </row>
    <row r="454" spans="10:10" ht="14.25" customHeight="1" x14ac:dyDescent="0.35">
      <c r="J454" s="29"/>
    </row>
    <row r="455" spans="10:10" ht="14.25" customHeight="1" x14ac:dyDescent="0.35">
      <c r="J455" s="29"/>
    </row>
    <row r="456" spans="10:10" ht="14.25" customHeight="1" x14ac:dyDescent="0.35">
      <c r="J456" s="29"/>
    </row>
    <row r="457" spans="10:10" ht="14.25" customHeight="1" x14ac:dyDescent="0.35">
      <c r="J457" s="29"/>
    </row>
    <row r="458" spans="10:10" ht="14.25" customHeight="1" x14ac:dyDescent="0.35">
      <c r="J458" s="29"/>
    </row>
    <row r="459" spans="10:10" ht="14.25" customHeight="1" x14ac:dyDescent="0.35">
      <c r="J459" s="29"/>
    </row>
    <row r="460" spans="10:10" ht="14.25" customHeight="1" x14ac:dyDescent="0.35">
      <c r="J460" s="29"/>
    </row>
    <row r="461" spans="10:10" ht="14.25" customHeight="1" x14ac:dyDescent="0.35">
      <c r="J461" s="29"/>
    </row>
    <row r="462" spans="10:10" ht="14.25" customHeight="1" x14ac:dyDescent="0.35">
      <c r="J462" s="29"/>
    </row>
    <row r="463" spans="10:10" ht="14.25" customHeight="1" x14ac:dyDescent="0.35">
      <c r="J463" s="29"/>
    </row>
    <row r="464" spans="10:10" ht="14.25" customHeight="1" x14ac:dyDescent="0.35">
      <c r="J464" s="29"/>
    </row>
    <row r="465" spans="10:10" ht="14.25" customHeight="1" x14ac:dyDescent="0.35">
      <c r="J465" s="29"/>
    </row>
    <row r="466" spans="10:10" ht="14.25" customHeight="1" x14ac:dyDescent="0.35">
      <c r="J466" s="29"/>
    </row>
    <row r="467" spans="10:10" ht="14.25" customHeight="1" x14ac:dyDescent="0.35">
      <c r="J467" s="29"/>
    </row>
    <row r="468" spans="10:10" ht="14.25" customHeight="1" x14ac:dyDescent="0.35">
      <c r="J468" s="29"/>
    </row>
    <row r="469" spans="10:10" ht="14.25" customHeight="1" x14ac:dyDescent="0.35">
      <c r="J469" s="29"/>
    </row>
    <row r="470" spans="10:10" ht="14.25" customHeight="1" x14ac:dyDescent="0.35">
      <c r="J470" s="29"/>
    </row>
    <row r="471" spans="10:10" ht="14.25" customHeight="1" x14ac:dyDescent="0.35">
      <c r="J471" s="29"/>
    </row>
    <row r="472" spans="10:10" ht="14.25" customHeight="1" x14ac:dyDescent="0.35">
      <c r="J472" s="29"/>
    </row>
    <row r="473" spans="10:10" ht="14.25" customHeight="1" x14ac:dyDescent="0.35">
      <c r="J473" s="29"/>
    </row>
    <row r="474" spans="10:10" ht="14.25" customHeight="1" x14ac:dyDescent="0.35">
      <c r="J474" s="29"/>
    </row>
    <row r="475" spans="10:10" ht="14.25" customHeight="1" x14ac:dyDescent="0.35">
      <c r="J475" s="29"/>
    </row>
    <row r="476" spans="10:10" ht="14.25" customHeight="1" x14ac:dyDescent="0.35">
      <c r="J476" s="29"/>
    </row>
    <row r="477" spans="10:10" ht="14.25" customHeight="1" x14ac:dyDescent="0.35">
      <c r="J477" s="29"/>
    </row>
    <row r="478" spans="10:10" ht="14.25" customHeight="1" x14ac:dyDescent="0.35">
      <c r="J478" s="29"/>
    </row>
    <row r="479" spans="10:10" ht="14.25" customHeight="1" x14ac:dyDescent="0.35">
      <c r="J479" s="29"/>
    </row>
    <row r="480" spans="10:10" ht="14.25" customHeight="1" x14ac:dyDescent="0.35">
      <c r="J480" s="29"/>
    </row>
    <row r="481" spans="10:10" ht="14.25" customHeight="1" x14ac:dyDescent="0.35">
      <c r="J481" s="29"/>
    </row>
    <row r="482" spans="10:10" ht="14.25" customHeight="1" x14ac:dyDescent="0.35">
      <c r="J482" s="29"/>
    </row>
    <row r="483" spans="10:10" ht="14.25" customHeight="1" x14ac:dyDescent="0.35">
      <c r="J483" s="29"/>
    </row>
    <row r="484" spans="10:10" ht="14.25" customHeight="1" x14ac:dyDescent="0.35">
      <c r="J484" s="29"/>
    </row>
    <row r="485" spans="10:10" ht="14.25" customHeight="1" x14ac:dyDescent="0.35">
      <c r="J485" s="29"/>
    </row>
    <row r="486" spans="10:10" ht="14.25" customHeight="1" x14ac:dyDescent="0.35">
      <c r="J486" s="29"/>
    </row>
    <row r="487" spans="10:10" ht="14.25" customHeight="1" x14ac:dyDescent="0.35">
      <c r="J487" s="29"/>
    </row>
    <row r="488" spans="10:10" ht="14.25" customHeight="1" x14ac:dyDescent="0.35">
      <c r="J488" s="29"/>
    </row>
    <row r="489" spans="10:10" ht="14.25" customHeight="1" x14ac:dyDescent="0.35">
      <c r="J489" s="29"/>
    </row>
    <row r="490" spans="10:10" ht="14.25" customHeight="1" x14ac:dyDescent="0.35">
      <c r="J490" s="29"/>
    </row>
    <row r="491" spans="10:10" ht="14.25" customHeight="1" x14ac:dyDescent="0.35">
      <c r="J491" s="29"/>
    </row>
    <row r="492" spans="10:10" ht="14.25" customHeight="1" x14ac:dyDescent="0.35">
      <c r="J492" s="29"/>
    </row>
    <row r="493" spans="10:10" ht="14.25" customHeight="1" x14ac:dyDescent="0.35">
      <c r="J493" s="29"/>
    </row>
    <row r="494" spans="10:10" ht="14.25" customHeight="1" x14ac:dyDescent="0.35">
      <c r="J494" s="29"/>
    </row>
    <row r="495" spans="10:10" ht="14.25" customHeight="1" x14ac:dyDescent="0.35">
      <c r="J495" s="29"/>
    </row>
    <row r="496" spans="10:10" ht="14.25" customHeight="1" x14ac:dyDescent="0.35">
      <c r="J496" s="29"/>
    </row>
    <row r="497" spans="10:10" ht="14.25" customHeight="1" x14ac:dyDescent="0.35">
      <c r="J497" s="29"/>
    </row>
    <row r="498" spans="10:10" ht="14.25" customHeight="1" x14ac:dyDescent="0.35">
      <c r="J498" s="29"/>
    </row>
    <row r="499" spans="10:10" ht="14.25" customHeight="1" x14ac:dyDescent="0.35">
      <c r="J499" s="29"/>
    </row>
    <row r="500" spans="10:10" ht="14.25" customHeight="1" x14ac:dyDescent="0.35">
      <c r="J500" s="29"/>
    </row>
    <row r="501" spans="10:10" ht="14.25" customHeight="1" x14ac:dyDescent="0.35">
      <c r="J501" s="29"/>
    </row>
    <row r="502" spans="10:10" ht="14.25" customHeight="1" x14ac:dyDescent="0.35">
      <c r="J502" s="29"/>
    </row>
    <row r="503" spans="10:10" ht="14.25" customHeight="1" x14ac:dyDescent="0.35">
      <c r="J503" s="29"/>
    </row>
    <row r="504" spans="10:10" ht="14.25" customHeight="1" x14ac:dyDescent="0.35">
      <c r="J504" s="29"/>
    </row>
    <row r="505" spans="10:10" ht="14.25" customHeight="1" x14ac:dyDescent="0.35">
      <c r="J505" s="29"/>
    </row>
    <row r="506" spans="10:10" ht="14.25" customHeight="1" x14ac:dyDescent="0.35">
      <c r="J506" s="29"/>
    </row>
    <row r="507" spans="10:10" ht="14.25" customHeight="1" x14ac:dyDescent="0.35">
      <c r="J507" s="29"/>
    </row>
    <row r="508" spans="10:10" ht="14.25" customHeight="1" x14ac:dyDescent="0.35">
      <c r="J508" s="29"/>
    </row>
    <row r="509" spans="10:10" ht="14.25" customHeight="1" x14ac:dyDescent="0.35">
      <c r="J509" s="29"/>
    </row>
    <row r="510" spans="10:10" ht="14.25" customHeight="1" x14ac:dyDescent="0.35">
      <c r="J510" s="29"/>
    </row>
    <row r="511" spans="10:10" ht="14.25" customHeight="1" x14ac:dyDescent="0.35">
      <c r="J511" s="29"/>
    </row>
    <row r="512" spans="10:10" ht="14.25" customHeight="1" x14ac:dyDescent="0.35">
      <c r="J512" s="29"/>
    </row>
    <row r="513" spans="10:10" ht="14.25" customHeight="1" x14ac:dyDescent="0.35">
      <c r="J513" s="29"/>
    </row>
    <row r="514" spans="10:10" ht="14.25" customHeight="1" x14ac:dyDescent="0.35">
      <c r="J514" s="29"/>
    </row>
    <row r="515" spans="10:10" ht="14.25" customHeight="1" x14ac:dyDescent="0.35">
      <c r="J515" s="29"/>
    </row>
    <row r="516" spans="10:10" ht="14.25" customHeight="1" x14ac:dyDescent="0.35">
      <c r="J516" s="29"/>
    </row>
    <row r="517" spans="10:10" ht="14.25" customHeight="1" x14ac:dyDescent="0.35">
      <c r="J517" s="29"/>
    </row>
    <row r="518" spans="10:10" ht="14.25" customHeight="1" x14ac:dyDescent="0.35">
      <c r="J518" s="29"/>
    </row>
    <row r="519" spans="10:10" ht="14.25" customHeight="1" x14ac:dyDescent="0.35">
      <c r="J519" s="29"/>
    </row>
    <row r="520" spans="10:10" ht="14.25" customHeight="1" x14ac:dyDescent="0.35">
      <c r="J520" s="29"/>
    </row>
    <row r="521" spans="10:10" ht="14.25" customHeight="1" x14ac:dyDescent="0.35">
      <c r="J521" s="29"/>
    </row>
    <row r="522" spans="10:10" ht="14.25" customHeight="1" x14ac:dyDescent="0.35">
      <c r="J522" s="29"/>
    </row>
    <row r="523" spans="10:10" ht="14.25" customHeight="1" x14ac:dyDescent="0.35">
      <c r="J523" s="29"/>
    </row>
    <row r="524" spans="10:10" ht="14.25" customHeight="1" x14ac:dyDescent="0.35">
      <c r="J524" s="29"/>
    </row>
    <row r="525" spans="10:10" ht="14.25" customHeight="1" x14ac:dyDescent="0.35">
      <c r="J525" s="29"/>
    </row>
    <row r="526" spans="10:10" ht="14.25" customHeight="1" x14ac:dyDescent="0.35">
      <c r="J526" s="29"/>
    </row>
    <row r="527" spans="10:10" ht="14.25" customHeight="1" x14ac:dyDescent="0.35">
      <c r="J527" s="29"/>
    </row>
    <row r="528" spans="10:10" ht="14.25" customHeight="1" x14ac:dyDescent="0.35">
      <c r="J528" s="29"/>
    </row>
    <row r="529" spans="10:10" ht="14.25" customHeight="1" x14ac:dyDescent="0.35">
      <c r="J529" s="29"/>
    </row>
    <row r="530" spans="10:10" ht="14.25" customHeight="1" x14ac:dyDescent="0.35">
      <c r="J530" s="29"/>
    </row>
    <row r="531" spans="10:10" ht="14.25" customHeight="1" x14ac:dyDescent="0.35">
      <c r="J531" s="29"/>
    </row>
    <row r="532" spans="10:10" ht="14.25" customHeight="1" x14ac:dyDescent="0.35">
      <c r="J532" s="29"/>
    </row>
    <row r="533" spans="10:10" ht="14.25" customHeight="1" x14ac:dyDescent="0.35">
      <c r="J533" s="29"/>
    </row>
    <row r="534" spans="10:10" ht="14.25" customHeight="1" x14ac:dyDescent="0.35">
      <c r="J534" s="29"/>
    </row>
    <row r="535" spans="10:10" ht="14.25" customHeight="1" x14ac:dyDescent="0.35">
      <c r="J535" s="29"/>
    </row>
    <row r="536" spans="10:10" ht="14.25" customHeight="1" x14ac:dyDescent="0.35">
      <c r="J536" s="29"/>
    </row>
    <row r="537" spans="10:10" ht="14.25" customHeight="1" x14ac:dyDescent="0.35">
      <c r="J537" s="29"/>
    </row>
    <row r="538" spans="10:10" ht="14.25" customHeight="1" x14ac:dyDescent="0.35">
      <c r="J538" s="29"/>
    </row>
    <row r="539" spans="10:10" ht="14.25" customHeight="1" x14ac:dyDescent="0.35">
      <c r="J539" s="29"/>
    </row>
    <row r="540" spans="10:10" ht="14.25" customHeight="1" x14ac:dyDescent="0.35">
      <c r="J540" s="29"/>
    </row>
    <row r="541" spans="10:10" ht="14.25" customHeight="1" x14ac:dyDescent="0.35">
      <c r="J541" s="29"/>
    </row>
    <row r="542" spans="10:10" ht="14.25" customHeight="1" x14ac:dyDescent="0.35">
      <c r="J542" s="29"/>
    </row>
    <row r="543" spans="10:10" ht="14.25" customHeight="1" x14ac:dyDescent="0.35">
      <c r="J543" s="29"/>
    </row>
    <row r="544" spans="10:10" ht="14.25" customHeight="1" x14ac:dyDescent="0.35">
      <c r="J544" s="29"/>
    </row>
    <row r="545" spans="10:10" ht="14.25" customHeight="1" x14ac:dyDescent="0.35">
      <c r="J545" s="29"/>
    </row>
    <row r="546" spans="10:10" ht="14.25" customHeight="1" x14ac:dyDescent="0.35">
      <c r="J546" s="29"/>
    </row>
    <row r="547" spans="10:10" ht="14.25" customHeight="1" x14ac:dyDescent="0.35">
      <c r="J547" s="29"/>
    </row>
    <row r="548" spans="10:10" ht="14.25" customHeight="1" x14ac:dyDescent="0.35">
      <c r="J548" s="29"/>
    </row>
    <row r="549" spans="10:10" ht="14.25" customHeight="1" x14ac:dyDescent="0.35">
      <c r="J549" s="29"/>
    </row>
    <row r="550" spans="10:10" ht="14.25" customHeight="1" x14ac:dyDescent="0.35">
      <c r="J550" s="29"/>
    </row>
    <row r="551" spans="10:10" ht="14.25" customHeight="1" x14ac:dyDescent="0.35">
      <c r="J551" s="29"/>
    </row>
    <row r="552" spans="10:10" ht="14.25" customHeight="1" x14ac:dyDescent="0.35">
      <c r="J552" s="29"/>
    </row>
    <row r="553" spans="10:10" ht="14.25" customHeight="1" x14ac:dyDescent="0.35">
      <c r="J553" s="29"/>
    </row>
    <row r="554" spans="10:10" ht="14.25" customHeight="1" x14ac:dyDescent="0.35">
      <c r="J554" s="29"/>
    </row>
    <row r="555" spans="10:10" ht="14.25" customHeight="1" x14ac:dyDescent="0.35">
      <c r="J555" s="29"/>
    </row>
    <row r="556" spans="10:10" ht="14.25" customHeight="1" x14ac:dyDescent="0.35">
      <c r="J556" s="29"/>
    </row>
    <row r="557" spans="10:10" ht="14.25" customHeight="1" x14ac:dyDescent="0.35">
      <c r="J557" s="29"/>
    </row>
    <row r="558" spans="10:10" ht="14.25" customHeight="1" x14ac:dyDescent="0.35">
      <c r="J558" s="29"/>
    </row>
    <row r="559" spans="10:10" ht="14.25" customHeight="1" x14ac:dyDescent="0.35">
      <c r="J559" s="29"/>
    </row>
    <row r="560" spans="10:10" ht="14.25" customHeight="1" x14ac:dyDescent="0.35">
      <c r="J560" s="29"/>
    </row>
    <row r="561" spans="10:10" ht="14.25" customHeight="1" x14ac:dyDescent="0.35">
      <c r="J561" s="29"/>
    </row>
    <row r="562" spans="10:10" ht="14.25" customHeight="1" x14ac:dyDescent="0.35">
      <c r="J562" s="29"/>
    </row>
    <row r="563" spans="10:10" ht="14.25" customHeight="1" x14ac:dyDescent="0.35">
      <c r="J563" s="29"/>
    </row>
    <row r="564" spans="10:10" ht="14.25" customHeight="1" x14ac:dyDescent="0.35">
      <c r="J564" s="29"/>
    </row>
    <row r="565" spans="10:10" ht="14.25" customHeight="1" x14ac:dyDescent="0.35">
      <c r="J565" s="29"/>
    </row>
    <row r="566" spans="10:10" ht="14.25" customHeight="1" x14ac:dyDescent="0.35">
      <c r="J566" s="29"/>
    </row>
    <row r="567" spans="10:10" ht="14.25" customHeight="1" x14ac:dyDescent="0.35">
      <c r="J567" s="29"/>
    </row>
    <row r="568" spans="10:10" ht="14.25" customHeight="1" x14ac:dyDescent="0.35">
      <c r="J568" s="29"/>
    </row>
    <row r="569" spans="10:10" ht="14.25" customHeight="1" x14ac:dyDescent="0.35">
      <c r="J569" s="29"/>
    </row>
    <row r="570" spans="10:10" ht="14.25" customHeight="1" x14ac:dyDescent="0.35">
      <c r="J570" s="29"/>
    </row>
    <row r="571" spans="10:10" ht="14.25" customHeight="1" x14ac:dyDescent="0.35">
      <c r="J571" s="29"/>
    </row>
    <row r="572" spans="10:10" ht="14.25" customHeight="1" x14ac:dyDescent="0.35">
      <c r="J572" s="29"/>
    </row>
    <row r="573" spans="10:10" ht="14.25" customHeight="1" x14ac:dyDescent="0.35">
      <c r="J573" s="29"/>
    </row>
    <row r="574" spans="10:10" ht="14.25" customHeight="1" x14ac:dyDescent="0.35">
      <c r="J574" s="29"/>
    </row>
    <row r="575" spans="10:10" ht="14.25" customHeight="1" x14ac:dyDescent="0.35">
      <c r="J575" s="29"/>
    </row>
    <row r="576" spans="10:10" ht="14.25" customHeight="1" x14ac:dyDescent="0.35">
      <c r="J576" s="29"/>
    </row>
    <row r="577" spans="10:10" ht="14.25" customHeight="1" x14ac:dyDescent="0.35">
      <c r="J577" s="29"/>
    </row>
    <row r="578" spans="10:10" ht="14.25" customHeight="1" x14ac:dyDescent="0.35">
      <c r="J578" s="29"/>
    </row>
    <row r="579" spans="10:10" ht="14.25" customHeight="1" x14ac:dyDescent="0.35">
      <c r="J579" s="29"/>
    </row>
    <row r="580" spans="10:10" ht="14.25" customHeight="1" x14ac:dyDescent="0.35">
      <c r="J580" s="29"/>
    </row>
    <row r="581" spans="10:10" ht="14.25" customHeight="1" x14ac:dyDescent="0.35">
      <c r="J581" s="29"/>
    </row>
    <row r="582" spans="10:10" ht="14.25" customHeight="1" x14ac:dyDescent="0.35">
      <c r="J582" s="29"/>
    </row>
    <row r="583" spans="10:10" ht="14.25" customHeight="1" x14ac:dyDescent="0.35">
      <c r="J583" s="29"/>
    </row>
    <row r="584" spans="10:10" ht="14.25" customHeight="1" x14ac:dyDescent="0.35">
      <c r="J584" s="29"/>
    </row>
    <row r="585" spans="10:10" ht="14.25" customHeight="1" x14ac:dyDescent="0.35">
      <c r="J585" s="29"/>
    </row>
    <row r="586" spans="10:10" ht="14.25" customHeight="1" x14ac:dyDescent="0.35">
      <c r="J586" s="29"/>
    </row>
    <row r="587" spans="10:10" ht="14.25" customHeight="1" x14ac:dyDescent="0.35">
      <c r="J587" s="29"/>
    </row>
    <row r="588" spans="10:10" ht="14.25" customHeight="1" x14ac:dyDescent="0.35">
      <c r="J588" s="29"/>
    </row>
    <row r="589" spans="10:10" ht="14.25" customHeight="1" x14ac:dyDescent="0.35">
      <c r="J589" s="29"/>
    </row>
    <row r="590" spans="10:10" ht="14.25" customHeight="1" x14ac:dyDescent="0.35">
      <c r="J590" s="29"/>
    </row>
    <row r="591" spans="10:10" ht="14.25" customHeight="1" x14ac:dyDescent="0.35">
      <c r="J591" s="29"/>
    </row>
    <row r="592" spans="10:10" ht="14.25" customHeight="1" x14ac:dyDescent="0.35">
      <c r="J592" s="29"/>
    </row>
    <row r="593" spans="10:10" ht="14.25" customHeight="1" x14ac:dyDescent="0.35">
      <c r="J593" s="29"/>
    </row>
    <row r="594" spans="10:10" ht="14.25" customHeight="1" x14ac:dyDescent="0.35">
      <c r="J594" s="29"/>
    </row>
    <row r="595" spans="10:10" ht="14.25" customHeight="1" x14ac:dyDescent="0.35">
      <c r="J595" s="29"/>
    </row>
    <row r="596" spans="10:10" ht="14.25" customHeight="1" x14ac:dyDescent="0.35">
      <c r="J596" s="29"/>
    </row>
    <row r="597" spans="10:10" ht="14.25" customHeight="1" x14ac:dyDescent="0.35">
      <c r="J597" s="29"/>
    </row>
    <row r="598" spans="10:10" ht="14.25" customHeight="1" x14ac:dyDescent="0.35">
      <c r="J598" s="29"/>
    </row>
    <row r="599" spans="10:10" ht="14.25" customHeight="1" x14ac:dyDescent="0.35">
      <c r="J599" s="29"/>
    </row>
    <row r="600" spans="10:10" ht="14.25" customHeight="1" x14ac:dyDescent="0.35">
      <c r="J600" s="29"/>
    </row>
    <row r="601" spans="10:10" ht="14.25" customHeight="1" x14ac:dyDescent="0.35">
      <c r="J601" s="29"/>
    </row>
    <row r="602" spans="10:10" ht="14.25" customHeight="1" x14ac:dyDescent="0.35">
      <c r="J602" s="29"/>
    </row>
    <row r="603" spans="10:10" ht="14.25" customHeight="1" x14ac:dyDescent="0.35">
      <c r="J603" s="29"/>
    </row>
    <row r="604" spans="10:10" ht="14.25" customHeight="1" x14ac:dyDescent="0.35">
      <c r="J604" s="29"/>
    </row>
    <row r="605" spans="10:10" ht="14.25" customHeight="1" x14ac:dyDescent="0.35">
      <c r="J605" s="29"/>
    </row>
    <row r="606" spans="10:10" ht="14.25" customHeight="1" x14ac:dyDescent="0.35">
      <c r="J606" s="29"/>
    </row>
    <row r="607" spans="10:10" ht="14.25" customHeight="1" x14ac:dyDescent="0.35">
      <c r="J607" s="29"/>
    </row>
    <row r="608" spans="10:10" ht="14.25" customHeight="1" x14ac:dyDescent="0.35">
      <c r="J608" s="29"/>
    </row>
    <row r="609" spans="10:10" ht="14.25" customHeight="1" x14ac:dyDescent="0.35">
      <c r="J609" s="29"/>
    </row>
    <row r="610" spans="10:10" ht="14.25" customHeight="1" x14ac:dyDescent="0.35">
      <c r="J610" s="29"/>
    </row>
    <row r="611" spans="10:10" ht="14.25" customHeight="1" x14ac:dyDescent="0.35">
      <c r="J611" s="29"/>
    </row>
    <row r="612" spans="10:10" ht="14.25" customHeight="1" x14ac:dyDescent="0.35">
      <c r="J612" s="29"/>
    </row>
    <row r="613" spans="10:10" ht="14.25" customHeight="1" x14ac:dyDescent="0.35">
      <c r="J613" s="29"/>
    </row>
    <row r="614" spans="10:10" ht="14.25" customHeight="1" x14ac:dyDescent="0.35">
      <c r="J614" s="29"/>
    </row>
    <row r="615" spans="10:10" ht="14.25" customHeight="1" x14ac:dyDescent="0.35">
      <c r="J615" s="29"/>
    </row>
    <row r="616" spans="10:10" ht="14.25" customHeight="1" x14ac:dyDescent="0.35">
      <c r="J616" s="29"/>
    </row>
    <row r="617" spans="10:10" ht="14.25" customHeight="1" x14ac:dyDescent="0.35">
      <c r="J617" s="29"/>
    </row>
    <row r="618" spans="10:10" ht="14.25" customHeight="1" x14ac:dyDescent="0.35">
      <c r="J618" s="29"/>
    </row>
    <row r="619" spans="10:10" ht="14.25" customHeight="1" x14ac:dyDescent="0.35">
      <c r="J619" s="29"/>
    </row>
    <row r="620" spans="10:10" ht="14.25" customHeight="1" x14ac:dyDescent="0.35">
      <c r="J620" s="29"/>
    </row>
    <row r="621" spans="10:10" ht="14.25" customHeight="1" x14ac:dyDescent="0.35">
      <c r="J621" s="29"/>
    </row>
    <row r="622" spans="10:10" ht="14.25" customHeight="1" x14ac:dyDescent="0.35">
      <c r="J622" s="29"/>
    </row>
    <row r="623" spans="10:10" ht="14.25" customHeight="1" x14ac:dyDescent="0.35">
      <c r="J623" s="29"/>
    </row>
    <row r="624" spans="10:10" ht="14.25" customHeight="1" x14ac:dyDescent="0.35">
      <c r="J624" s="29"/>
    </row>
    <row r="625" spans="10:10" ht="14.25" customHeight="1" x14ac:dyDescent="0.35">
      <c r="J625" s="29"/>
    </row>
    <row r="626" spans="10:10" ht="14.25" customHeight="1" x14ac:dyDescent="0.35">
      <c r="J626" s="29"/>
    </row>
    <row r="627" spans="10:10" ht="14.25" customHeight="1" x14ac:dyDescent="0.35">
      <c r="J627" s="29"/>
    </row>
    <row r="628" spans="10:10" ht="14.25" customHeight="1" x14ac:dyDescent="0.35">
      <c r="J628" s="29"/>
    </row>
    <row r="629" spans="10:10" ht="14.25" customHeight="1" x14ac:dyDescent="0.35">
      <c r="J629" s="29"/>
    </row>
    <row r="630" spans="10:10" ht="14.25" customHeight="1" x14ac:dyDescent="0.35">
      <c r="J630" s="29"/>
    </row>
    <row r="631" spans="10:10" ht="14.25" customHeight="1" x14ac:dyDescent="0.35">
      <c r="J631" s="29"/>
    </row>
    <row r="632" spans="10:10" ht="14.25" customHeight="1" x14ac:dyDescent="0.35">
      <c r="J632" s="29"/>
    </row>
    <row r="633" spans="10:10" ht="14.25" customHeight="1" x14ac:dyDescent="0.35">
      <c r="J633" s="29"/>
    </row>
    <row r="634" spans="10:10" ht="14.25" customHeight="1" x14ac:dyDescent="0.35">
      <c r="J634" s="29"/>
    </row>
    <row r="635" spans="10:10" ht="14.25" customHeight="1" x14ac:dyDescent="0.35">
      <c r="J635" s="29"/>
    </row>
    <row r="636" spans="10:10" ht="14.25" customHeight="1" x14ac:dyDescent="0.35">
      <c r="J636" s="29"/>
    </row>
    <row r="637" spans="10:10" ht="14.25" customHeight="1" x14ac:dyDescent="0.35">
      <c r="J637" s="29"/>
    </row>
    <row r="638" spans="10:10" ht="14.25" customHeight="1" x14ac:dyDescent="0.35">
      <c r="J638" s="29"/>
    </row>
    <row r="639" spans="10:10" ht="14.25" customHeight="1" x14ac:dyDescent="0.35">
      <c r="J639" s="29"/>
    </row>
    <row r="640" spans="10:10" ht="14.25" customHeight="1" x14ac:dyDescent="0.35">
      <c r="J640" s="29"/>
    </row>
    <row r="641" spans="10:10" ht="14.25" customHeight="1" x14ac:dyDescent="0.35">
      <c r="J641" s="29"/>
    </row>
    <row r="642" spans="10:10" ht="14.25" customHeight="1" x14ac:dyDescent="0.35">
      <c r="J642" s="29"/>
    </row>
    <row r="643" spans="10:10" ht="14.25" customHeight="1" x14ac:dyDescent="0.35">
      <c r="J643" s="29"/>
    </row>
    <row r="644" spans="10:10" ht="14.25" customHeight="1" x14ac:dyDescent="0.35">
      <c r="J644" s="29"/>
    </row>
    <row r="645" spans="10:10" ht="14.25" customHeight="1" x14ac:dyDescent="0.35">
      <c r="J645" s="29"/>
    </row>
    <row r="646" spans="10:10" ht="14.25" customHeight="1" x14ac:dyDescent="0.35">
      <c r="J646" s="29"/>
    </row>
    <row r="647" spans="10:10" ht="14.25" customHeight="1" x14ac:dyDescent="0.35">
      <c r="J647" s="29"/>
    </row>
    <row r="648" spans="10:10" ht="14.25" customHeight="1" x14ac:dyDescent="0.35">
      <c r="J648" s="29"/>
    </row>
    <row r="649" spans="10:10" ht="14.25" customHeight="1" x14ac:dyDescent="0.35">
      <c r="J649" s="29"/>
    </row>
    <row r="650" spans="10:10" ht="14.25" customHeight="1" x14ac:dyDescent="0.35">
      <c r="J650" s="29"/>
    </row>
    <row r="651" spans="10:10" ht="14.25" customHeight="1" x14ac:dyDescent="0.35">
      <c r="J651" s="29"/>
    </row>
    <row r="652" spans="10:10" ht="14.25" customHeight="1" x14ac:dyDescent="0.35">
      <c r="J652" s="29"/>
    </row>
    <row r="653" spans="10:10" ht="14.25" customHeight="1" x14ac:dyDescent="0.35">
      <c r="J653" s="29"/>
    </row>
    <row r="654" spans="10:10" ht="14.25" customHeight="1" x14ac:dyDescent="0.35">
      <c r="J654" s="29"/>
    </row>
    <row r="655" spans="10:10" ht="14.25" customHeight="1" x14ac:dyDescent="0.35">
      <c r="J655" s="29"/>
    </row>
    <row r="656" spans="10:10" ht="14.25" customHeight="1" x14ac:dyDescent="0.35">
      <c r="J656" s="29"/>
    </row>
    <row r="657" spans="10:10" ht="14.25" customHeight="1" x14ac:dyDescent="0.35">
      <c r="J657" s="29"/>
    </row>
    <row r="658" spans="10:10" ht="14.25" customHeight="1" x14ac:dyDescent="0.35">
      <c r="J658" s="29"/>
    </row>
    <row r="659" spans="10:10" ht="14.25" customHeight="1" x14ac:dyDescent="0.35">
      <c r="J659" s="29"/>
    </row>
    <row r="660" spans="10:10" ht="14.25" customHeight="1" x14ac:dyDescent="0.35">
      <c r="J660" s="29"/>
    </row>
    <row r="661" spans="10:10" ht="14.25" customHeight="1" x14ac:dyDescent="0.35">
      <c r="J661" s="29"/>
    </row>
    <row r="662" spans="10:10" ht="14.25" customHeight="1" x14ac:dyDescent="0.35">
      <c r="J662" s="29"/>
    </row>
    <row r="663" spans="10:10" ht="14.25" customHeight="1" x14ac:dyDescent="0.35">
      <c r="J663" s="29"/>
    </row>
    <row r="664" spans="10:10" ht="14.25" customHeight="1" x14ac:dyDescent="0.35">
      <c r="J664" s="29"/>
    </row>
    <row r="665" spans="10:10" ht="14.25" customHeight="1" x14ac:dyDescent="0.35">
      <c r="J665" s="29"/>
    </row>
    <row r="666" spans="10:10" ht="14.25" customHeight="1" x14ac:dyDescent="0.35">
      <c r="J666" s="29"/>
    </row>
    <row r="667" spans="10:10" ht="14.25" customHeight="1" x14ac:dyDescent="0.35">
      <c r="J667" s="29"/>
    </row>
    <row r="668" spans="10:10" ht="14.25" customHeight="1" x14ac:dyDescent="0.35">
      <c r="J668" s="29"/>
    </row>
    <row r="669" spans="10:10" ht="14.25" customHeight="1" x14ac:dyDescent="0.35">
      <c r="J669" s="29"/>
    </row>
    <row r="670" spans="10:10" ht="14.25" customHeight="1" x14ac:dyDescent="0.35">
      <c r="J670" s="29"/>
    </row>
    <row r="671" spans="10:10" ht="14.25" customHeight="1" x14ac:dyDescent="0.35">
      <c r="J671" s="29"/>
    </row>
    <row r="672" spans="10:10" ht="14.25" customHeight="1" x14ac:dyDescent="0.35">
      <c r="J672" s="29"/>
    </row>
    <row r="673" spans="10:10" ht="14.25" customHeight="1" x14ac:dyDescent="0.35">
      <c r="J673" s="29"/>
    </row>
    <row r="674" spans="10:10" ht="14.25" customHeight="1" x14ac:dyDescent="0.35">
      <c r="J674" s="29"/>
    </row>
    <row r="675" spans="10:10" ht="14.25" customHeight="1" x14ac:dyDescent="0.35">
      <c r="J675" s="29"/>
    </row>
    <row r="676" spans="10:10" ht="14.25" customHeight="1" x14ac:dyDescent="0.35">
      <c r="J676" s="29"/>
    </row>
    <row r="677" spans="10:10" ht="14.25" customHeight="1" x14ac:dyDescent="0.35">
      <c r="J677" s="29"/>
    </row>
    <row r="678" spans="10:10" ht="14.25" customHeight="1" x14ac:dyDescent="0.35">
      <c r="J678" s="29"/>
    </row>
    <row r="679" spans="10:10" ht="14.25" customHeight="1" x14ac:dyDescent="0.35">
      <c r="J679" s="29"/>
    </row>
    <row r="680" spans="10:10" ht="14.25" customHeight="1" x14ac:dyDescent="0.35">
      <c r="J680" s="29"/>
    </row>
    <row r="681" spans="10:10" ht="14.25" customHeight="1" x14ac:dyDescent="0.35">
      <c r="J681" s="29"/>
    </row>
    <row r="682" spans="10:10" ht="14.25" customHeight="1" x14ac:dyDescent="0.35">
      <c r="J682" s="29"/>
    </row>
    <row r="683" spans="10:10" ht="14.25" customHeight="1" x14ac:dyDescent="0.35">
      <c r="J683" s="29"/>
    </row>
    <row r="684" spans="10:10" ht="14.25" customHeight="1" x14ac:dyDescent="0.35">
      <c r="J684" s="29"/>
    </row>
    <row r="685" spans="10:10" ht="14.25" customHeight="1" x14ac:dyDescent="0.35">
      <c r="J685" s="29"/>
    </row>
    <row r="686" spans="10:10" ht="14.25" customHeight="1" x14ac:dyDescent="0.35">
      <c r="J686" s="29"/>
    </row>
    <row r="687" spans="10:10" ht="14.25" customHeight="1" x14ac:dyDescent="0.35">
      <c r="J687" s="29"/>
    </row>
    <row r="688" spans="10:10" ht="14.25" customHeight="1" x14ac:dyDescent="0.35">
      <c r="J688" s="29"/>
    </row>
    <row r="689" spans="10:10" ht="14.25" customHeight="1" x14ac:dyDescent="0.35">
      <c r="J689" s="29"/>
    </row>
    <row r="690" spans="10:10" ht="14.25" customHeight="1" x14ac:dyDescent="0.35">
      <c r="J690" s="29"/>
    </row>
    <row r="691" spans="10:10" ht="14.25" customHeight="1" x14ac:dyDescent="0.35">
      <c r="J691" s="29"/>
    </row>
    <row r="692" spans="10:10" ht="14.25" customHeight="1" x14ac:dyDescent="0.35">
      <c r="J692" s="29"/>
    </row>
    <row r="693" spans="10:10" ht="14.25" customHeight="1" x14ac:dyDescent="0.35">
      <c r="J693" s="29"/>
    </row>
    <row r="694" spans="10:10" ht="14.25" customHeight="1" x14ac:dyDescent="0.35">
      <c r="J694" s="29"/>
    </row>
    <row r="695" spans="10:10" ht="14.25" customHeight="1" x14ac:dyDescent="0.35">
      <c r="J695" s="29"/>
    </row>
    <row r="696" spans="10:10" ht="14.25" customHeight="1" x14ac:dyDescent="0.35">
      <c r="J696" s="29"/>
    </row>
    <row r="697" spans="10:10" ht="14.25" customHeight="1" x14ac:dyDescent="0.35">
      <c r="J697" s="29"/>
    </row>
    <row r="698" spans="10:10" ht="14.25" customHeight="1" x14ac:dyDescent="0.35">
      <c r="J698" s="29"/>
    </row>
    <row r="699" spans="10:10" ht="14.25" customHeight="1" x14ac:dyDescent="0.35">
      <c r="J699" s="29"/>
    </row>
    <row r="700" spans="10:10" ht="14.25" customHeight="1" x14ac:dyDescent="0.35">
      <c r="J700" s="29"/>
    </row>
    <row r="701" spans="10:10" ht="14.25" customHeight="1" x14ac:dyDescent="0.35">
      <c r="J701" s="29"/>
    </row>
    <row r="702" spans="10:10" ht="14.25" customHeight="1" x14ac:dyDescent="0.35">
      <c r="J702" s="29"/>
    </row>
    <row r="703" spans="10:10" ht="14.25" customHeight="1" x14ac:dyDescent="0.35">
      <c r="J703" s="29"/>
    </row>
    <row r="704" spans="10:10" ht="14.25" customHeight="1" x14ac:dyDescent="0.35">
      <c r="J704" s="29"/>
    </row>
    <row r="705" spans="10:10" ht="14.25" customHeight="1" x14ac:dyDescent="0.35">
      <c r="J705" s="29"/>
    </row>
    <row r="706" spans="10:10" ht="14.25" customHeight="1" x14ac:dyDescent="0.35">
      <c r="J706" s="29"/>
    </row>
    <row r="707" spans="10:10" ht="14.25" customHeight="1" x14ac:dyDescent="0.35">
      <c r="J707" s="29"/>
    </row>
    <row r="708" spans="10:10" ht="14.25" customHeight="1" x14ac:dyDescent="0.35">
      <c r="J708" s="29"/>
    </row>
    <row r="709" spans="10:10" ht="14.25" customHeight="1" x14ac:dyDescent="0.35">
      <c r="J709" s="29"/>
    </row>
    <row r="710" spans="10:10" ht="14.25" customHeight="1" x14ac:dyDescent="0.35">
      <c r="J710" s="29"/>
    </row>
    <row r="711" spans="10:10" ht="14.25" customHeight="1" x14ac:dyDescent="0.35">
      <c r="J711" s="29"/>
    </row>
    <row r="712" spans="10:10" ht="14.25" customHeight="1" x14ac:dyDescent="0.35">
      <c r="J712" s="29"/>
    </row>
    <row r="713" spans="10:10" ht="14.25" customHeight="1" x14ac:dyDescent="0.35">
      <c r="J713" s="29"/>
    </row>
    <row r="714" spans="10:10" ht="14.25" customHeight="1" x14ac:dyDescent="0.35">
      <c r="J714" s="29"/>
    </row>
    <row r="715" spans="10:10" ht="14.25" customHeight="1" x14ac:dyDescent="0.35">
      <c r="J715" s="29"/>
    </row>
    <row r="716" spans="10:10" ht="14.25" customHeight="1" x14ac:dyDescent="0.35">
      <c r="J716" s="29"/>
    </row>
    <row r="717" spans="10:10" ht="14.25" customHeight="1" x14ac:dyDescent="0.35">
      <c r="J717" s="29"/>
    </row>
    <row r="718" spans="10:10" ht="14.25" customHeight="1" x14ac:dyDescent="0.35">
      <c r="J718" s="29"/>
    </row>
    <row r="719" spans="10:10" ht="14.25" customHeight="1" x14ac:dyDescent="0.35">
      <c r="J719" s="29"/>
    </row>
    <row r="720" spans="10:10" ht="14.25" customHeight="1" x14ac:dyDescent="0.35">
      <c r="J720" s="29"/>
    </row>
    <row r="721" spans="10:10" ht="14.25" customHeight="1" x14ac:dyDescent="0.35">
      <c r="J721" s="29"/>
    </row>
    <row r="722" spans="10:10" ht="14.25" customHeight="1" x14ac:dyDescent="0.35">
      <c r="J722" s="29"/>
    </row>
    <row r="723" spans="10:10" ht="14.25" customHeight="1" x14ac:dyDescent="0.35">
      <c r="J723" s="29"/>
    </row>
    <row r="724" spans="10:10" ht="14.25" customHeight="1" x14ac:dyDescent="0.35">
      <c r="J724" s="29"/>
    </row>
    <row r="725" spans="10:10" ht="14.25" customHeight="1" x14ac:dyDescent="0.35">
      <c r="J725" s="29"/>
    </row>
    <row r="726" spans="10:10" ht="14.25" customHeight="1" x14ac:dyDescent="0.35">
      <c r="J726" s="29"/>
    </row>
    <row r="727" spans="10:10" ht="14.25" customHeight="1" x14ac:dyDescent="0.35">
      <c r="J727" s="29"/>
    </row>
    <row r="728" spans="10:10" ht="14.25" customHeight="1" x14ac:dyDescent="0.35">
      <c r="J728" s="29"/>
    </row>
    <row r="729" spans="10:10" ht="14.25" customHeight="1" x14ac:dyDescent="0.35">
      <c r="J729" s="29"/>
    </row>
    <row r="730" spans="10:10" ht="14.25" customHeight="1" x14ac:dyDescent="0.35">
      <c r="J730" s="29"/>
    </row>
    <row r="731" spans="10:10" ht="14.25" customHeight="1" x14ac:dyDescent="0.35">
      <c r="J731" s="29"/>
    </row>
    <row r="732" spans="10:10" ht="14.25" customHeight="1" x14ac:dyDescent="0.35">
      <c r="J732" s="29"/>
    </row>
    <row r="733" spans="10:10" ht="14.25" customHeight="1" x14ac:dyDescent="0.35">
      <c r="J733" s="29"/>
    </row>
    <row r="734" spans="10:10" ht="14.25" customHeight="1" x14ac:dyDescent="0.35">
      <c r="J734" s="29"/>
    </row>
    <row r="735" spans="10:10" ht="14.25" customHeight="1" x14ac:dyDescent="0.35">
      <c r="J735" s="29"/>
    </row>
    <row r="736" spans="10:10" ht="14.25" customHeight="1" x14ac:dyDescent="0.35">
      <c r="J736" s="29"/>
    </row>
    <row r="737" spans="10:10" ht="14.25" customHeight="1" x14ac:dyDescent="0.35">
      <c r="J737" s="29"/>
    </row>
    <row r="738" spans="10:10" ht="14.25" customHeight="1" x14ac:dyDescent="0.35">
      <c r="J738" s="29"/>
    </row>
    <row r="739" spans="10:10" ht="14.25" customHeight="1" x14ac:dyDescent="0.35">
      <c r="J739" s="29"/>
    </row>
    <row r="740" spans="10:10" ht="14.25" customHeight="1" x14ac:dyDescent="0.35">
      <c r="J740" s="29"/>
    </row>
    <row r="741" spans="10:10" ht="14.25" customHeight="1" x14ac:dyDescent="0.35">
      <c r="J741" s="29"/>
    </row>
    <row r="742" spans="10:10" ht="14.25" customHeight="1" x14ac:dyDescent="0.35">
      <c r="J742" s="29"/>
    </row>
    <row r="743" spans="10:10" ht="14.25" customHeight="1" x14ac:dyDescent="0.35">
      <c r="J743" s="29"/>
    </row>
    <row r="744" spans="10:10" ht="14.25" customHeight="1" x14ac:dyDescent="0.35">
      <c r="J744" s="29"/>
    </row>
    <row r="745" spans="10:10" ht="14.25" customHeight="1" x14ac:dyDescent="0.35">
      <c r="J745" s="29"/>
    </row>
    <row r="746" spans="10:10" ht="14.25" customHeight="1" x14ac:dyDescent="0.35">
      <c r="J746" s="29"/>
    </row>
    <row r="747" spans="10:10" ht="14.25" customHeight="1" x14ac:dyDescent="0.35">
      <c r="J747" s="29"/>
    </row>
    <row r="748" spans="10:10" ht="14.25" customHeight="1" x14ac:dyDescent="0.35">
      <c r="J748" s="29"/>
    </row>
    <row r="749" spans="10:10" ht="14.25" customHeight="1" x14ac:dyDescent="0.35">
      <c r="J749" s="29"/>
    </row>
    <row r="750" spans="10:10" ht="14.25" customHeight="1" x14ac:dyDescent="0.35">
      <c r="J750" s="29"/>
    </row>
    <row r="751" spans="10:10" ht="14.25" customHeight="1" x14ac:dyDescent="0.35">
      <c r="J751" s="29"/>
    </row>
    <row r="752" spans="10:10" ht="14.25" customHeight="1" x14ac:dyDescent="0.35">
      <c r="J752" s="29"/>
    </row>
    <row r="753" spans="10:10" ht="14.25" customHeight="1" x14ac:dyDescent="0.35">
      <c r="J753" s="29"/>
    </row>
    <row r="754" spans="10:10" ht="14.25" customHeight="1" x14ac:dyDescent="0.35">
      <c r="J754" s="29"/>
    </row>
    <row r="755" spans="10:10" ht="14.25" customHeight="1" x14ac:dyDescent="0.35">
      <c r="J755" s="29"/>
    </row>
    <row r="756" spans="10:10" ht="14.25" customHeight="1" x14ac:dyDescent="0.35">
      <c r="J756" s="29"/>
    </row>
    <row r="757" spans="10:10" ht="14.25" customHeight="1" x14ac:dyDescent="0.35">
      <c r="J757" s="29"/>
    </row>
    <row r="758" spans="10:10" ht="14.25" customHeight="1" x14ac:dyDescent="0.35">
      <c r="J758" s="29"/>
    </row>
    <row r="759" spans="10:10" ht="14.25" customHeight="1" x14ac:dyDescent="0.35">
      <c r="J759" s="29"/>
    </row>
    <row r="760" spans="10:10" ht="14.25" customHeight="1" x14ac:dyDescent="0.35">
      <c r="J760" s="29"/>
    </row>
    <row r="761" spans="10:10" ht="14.25" customHeight="1" x14ac:dyDescent="0.35">
      <c r="J761" s="29"/>
    </row>
    <row r="762" spans="10:10" ht="14.25" customHeight="1" x14ac:dyDescent="0.35">
      <c r="J762" s="29"/>
    </row>
    <row r="763" spans="10:10" ht="14.25" customHeight="1" x14ac:dyDescent="0.35">
      <c r="J763" s="29"/>
    </row>
    <row r="764" spans="10:10" ht="14.25" customHeight="1" x14ac:dyDescent="0.35">
      <c r="J764" s="29"/>
    </row>
    <row r="765" spans="10:10" ht="14.25" customHeight="1" x14ac:dyDescent="0.35">
      <c r="J765" s="29"/>
    </row>
    <row r="766" spans="10:10" ht="14.25" customHeight="1" x14ac:dyDescent="0.35">
      <c r="J766" s="29"/>
    </row>
    <row r="767" spans="10:10" ht="14.25" customHeight="1" x14ac:dyDescent="0.35">
      <c r="J767" s="29"/>
    </row>
    <row r="768" spans="10:10" ht="14.25" customHeight="1" x14ac:dyDescent="0.35">
      <c r="J768" s="29"/>
    </row>
    <row r="769" spans="10:10" ht="14.25" customHeight="1" x14ac:dyDescent="0.35">
      <c r="J769" s="29"/>
    </row>
    <row r="770" spans="10:10" ht="14.25" customHeight="1" x14ac:dyDescent="0.35">
      <c r="J770" s="29"/>
    </row>
    <row r="771" spans="10:10" ht="14.25" customHeight="1" x14ac:dyDescent="0.35">
      <c r="J771" s="29"/>
    </row>
    <row r="772" spans="10:10" ht="14.25" customHeight="1" x14ac:dyDescent="0.35">
      <c r="J772" s="29"/>
    </row>
    <row r="773" spans="10:10" ht="14.25" customHeight="1" x14ac:dyDescent="0.35">
      <c r="J773" s="29"/>
    </row>
    <row r="774" spans="10:10" ht="14.25" customHeight="1" x14ac:dyDescent="0.35">
      <c r="J774" s="29"/>
    </row>
    <row r="775" spans="10:10" ht="14.25" customHeight="1" x14ac:dyDescent="0.35">
      <c r="J775" s="29"/>
    </row>
    <row r="776" spans="10:10" ht="14.25" customHeight="1" x14ac:dyDescent="0.35">
      <c r="J776" s="29"/>
    </row>
    <row r="777" spans="10:10" ht="14.25" customHeight="1" x14ac:dyDescent="0.35">
      <c r="J777" s="29"/>
    </row>
    <row r="778" spans="10:10" ht="14.25" customHeight="1" x14ac:dyDescent="0.35">
      <c r="J778" s="29"/>
    </row>
    <row r="779" spans="10:10" ht="14.25" customHeight="1" x14ac:dyDescent="0.35">
      <c r="J779" s="29"/>
    </row>
    <row r="780" spans="10:10" ht="14.25" customHeight="1" x14ac:dyDescent="0.35">
      <c r="J780" s="29"/>
    </row>
    <row r="781" spans="10:10" ht="14.25" customHeight="1" x14ac:dyDescent="0.35">
      <c r="J781" s="29"/>
    </row>
    <row r="782" spans="10:10" ht="14.25" customHeight="1" x14ac:dyDescent="0.35">
      <c r="J782" s="29"/>
    </row>
    <row r="783" spans="10:10" ht="14.25" customHeight="1" x14ac:dyDescent="0.35">
      <c r="J783" s="29"/>
    </row>
    <row r="784" spans="10:10" ht="14.25" customHeight="1" x14ac:dyDescent="0.35">
      <c r="J784" s="29"/>
    </row>
    <row r="785" spans="10:10" ht="14.25" customHeight="1" x14ac:dyDescent="0.35">
      <c r="J785" s="29"/>
    </row>
    <row r="786" spans="10:10" ht="14.25" customHeight="1" x14ac:dyDescent="0.35">
      <c r="J786" s="29"/>
    </row>
    <row r="787" spans="10:10" ht="14.25" customHeight="1" x14ac:dyDescent="0.35">
      <c r="J787" s="29"/>
    </row>
    <row r="788" spans="10:10" ht="14.25" customHeight="1" x14ac:dyDescent="0.35">
      <c r="J788" s="29"/>
    </row>
    <row r="789" spans="10:10" ht="14.25" customHeight="1" x14ac:dyDescent="0.35">
      <c r="J789" s="29"/>
    </row>
    <row r="790" spans="10:10" ht="14.25" customHeight="1" x14ac:dyDescent="0.35">
      <c r="J790" s="29"/>
    </row>
    <row r="791" spans="10:10" ht="14.25" customHeight="1" x14ac:dyDescent="0.35">
      <c r="J791" s="29"/>
    </row>
    <row r="792" spans="10:10" ht="14.25" customHeight="1" x14ac:dyDescent="0.35">
      <c r="J792" s="29"/>
    </row>
    <row r="793" spans="10:10" ht="14.25" customHeight="1" x14ac:dyDescent="0.35">
      <c r="J793" s="29"/>
    </row>
    <row r="794" spans="10:10" ht="14.25" customHeight="1" x14ac:dyDescent="0.35">
      <c r="J794" s="29"/>
    </row>
    <row r="795" spans="10:10" ht="14.25" customHeight="1" x14ac:dyDescent="0.35">
      <c r="J795" s="29"/>
    </row>
    <row r="796" spans="10:10" ht="14.25" customHeight="1" x14ac:dyDescent="0.35">
      <c r="J796" s="29"/>
    </row>
    <row r="797" spans="10:10" ht="14.25" customHeight="1" x14ac:dyDescent="0.35">
      <c r="J797" s="29"/>
    </row>
    <row r="798" spans="10:10" ht="14.25" customHeight="1" x14ac:dyDescent="0.35">
      <c r="J798" s="29"/>
    </row>
    <row r="799" spans="10:10" ht="14.25" customHeight="1" x14ac:dyDescent="0.35">
      <c r="J799" s="29"/>
    </row>
    <row r="800" spans="10:10" ht="14.25" customHeight="1" x14ac:dyDescent="0.35">
      <c r="J800" s="29"/>
    </row>
    <row r="801" spans="10:10" ht="14.25" customHeight="1" x14ac:dyDescent="0.35">
      <c r="J801" s="29"/>
    </row>
    <row r="802" spans="10:10" ht="14.25" customHeight="1" x14ac:dyDescent="0.35">
      <c r="J802" s="29"/>
    </row>
    <row r="803" spans="10:10" ht="14.25" customHeight="1" x14ac:dyDescent="0.35">
      <c r="J803" s="29"/>
    </row>
    <row r="804" spans="10:10" ht="14.25" customHeight="1" x14ac:dyDescent="0.35">
      <c r="J804" s="29"/>
    </row>
    <row r="805" spans="10:10" ht="14.25" customHeight="1" x14ac:dyDescent="0.35">
      <c r="J805" s="29"/>
    </row>
    <row r="806" spans="10:10" ht="14.25" customHeight="1" x14ac:dyDescent="0.35">
      <c r="J806" s="29"/>
    </row>
    <row r="807" spans="10:10" ht="14.25" customHeight="1" x14ac:dyDescent="0.35">
      <c r="J807" s="29"/>
    </row>
    <row r="808" spans="10:10" ht="14.25" customHeight="1" x14ac:dyDescent="0.35">
      <c r="J808" s="29"/>
    </row>
    <row r="809" spans="10:10" ht="14.25" customHeight="1" x14ac:dyDescent="0.35">
      <c r="J809" s="29"/>
    </row>
    <row r="810" spans="10:10" ht="14.25" customHeight="1" x14ac:dyDescent="0.35">
      <c r="J810" s="29"/>
    </row>
    <row r="811" spans="10:10" ht="14.25" customHeight="1" x14ac:dyDescent="0.35">
      <c r="J811" s="29"/>
    </row>
    <row r="812" spans="10:10" ht="14.25" customHeight="1" x14ac:dyDescent="0.35">
      <c r="J812" s="29"/>
    </row>
    <row r="813" spans="10:10" ht="14.25" customHeight="1" x14ac:dyDescent="0.35">
      <c r="J813" s="29"/>
    </row>
    <row r="814" spans="10:10" ht="14.25" customHeight="1" x14ac:dyDescent="0.35">
      <c r="J814" s="29"/>
    </row>
    <row r="815" spans="10:10" ht="14.25" customHeight="1" x14ac:dyDescent="0.35">
      <c r="J815" s="29"/>
    </row>
    <row r="816" spans="10:10" ht="14.25" customHeight="1" x14ac:dyDescent="0.35">
      <c r="J816" s="29"/>
    </row>
    <row r="817" spans="10:10" ht="14.25" customHeight="1" x14ac:dyDescent="0.35">
      <c r="J817" s="29"/>
    </row>
    <row r="818" spans="10:10" ht="14.25" customHeight="1" x14ac:dyDescent="0.35">
      <c r="J818" s="29"/>
    </row>
    <row r="819" spans="10:10" ht="14.25" customHeight="1" x14ac:dyDescent="0.35">
      <c r="J819" s="29"/>
    </row>
    <row r="820" spans="10:10" ht="14.25" customHeight="1" x14ac:dyDescent="0.35">
      <c r="J820" s="29"/>
    </row>
    <row r="821" spans="10:10" ht="14.25" customHeight="1" x14ac:dyDescent="0.35">
      <c r="J821" s="29"/>
    </row>
    <row r="822" spans="10:10" ht="14.25" customHeight="1" x14ac:dyDescent="0.35">
      <c r="J822" s="29"/>
    </row>
    <row r="823" spans="10:10" ht="14.25" customHeight="1" x14ac:dyDescent="0.35">
      <c r="J823" s="29"/>
    </row>
    <row r="824" spans="10:10" ht="14.25" customHeight="1" x14ac:dyDescent="0.35">
      <c r="J824" s="29"/>
    </row>
    <row r="825" spans="10:10" ht="14.25" customHeight="1" x14ac:dyDescent="0.35">
      <c r="J825" s="29"/>
    </row>
    <row r="826" spans="10:10" ht="14.25" customHeight="1" x14ac:dyDescent="0.35">
      <c r="J826" s="29"/>
    </row>
    <row r="827" spans="10:10" ht="14.25" customHeight="1" x14ac:dyDescent="0.35">
      <c r="J827" s="29"/>
    </row>
    <row r="828" spans="10:10" ht="14.25" customHeight="1" x14ac:dyDescent="0.35">
      <c r="J828" s="29"/>
    </row>
    <row r="829" spans="10:10" ht="14.25" customHeight="1" x14ac:dyDescent="0.35">
      <c r="J829" s="29"/>
    </row>
    <row r="830" spans="10:10" ht="14.25" customHeight="1" x14ac:dyDescent="0.35">
      <c r="J830" s="29"/>
    </row>
    <row r="831" spans="10:10" ht="14.25" customHeight="1" x14ac:dyDescent="0.35">
      <c r="J831" s="29"/>
    </row>
    <row r="832" spans="10:10" ht="14.25" customHeight="1" x14ac:dyDescent="0.35">
      <c r="J832" s="29"/>
    </row>
    <row r="833" spans="10:10" ht="14.25" customHeight="1" x14ac:dyDescent="0.35">
      <c r="J833" s="29"/>
    </row>
    <row r="834" spans="10:10" ht="14.25" customHeight="1" x14ac:dyDescent="0.35">
      <c r="J834" s="29"/>
    </row>
    <row r="835" spans="10:10" ht="14.25" customHeight="1" x14ac:dyDescent="0.35">
      <c r="J835" s="29"/>
    </row>
    <row r="836" spans="10:10" ht="14.25" customHeight="1" x14ac:dyDescent="0.35">
      <c r="J836" s="29"/>
    </row>
    <row r="837" spans="10:10" ht="14.25" customHeight="1" x14ac:dyDescent="0.35">
      <c r="J837" s="29"/>
    </row>
    <row r="838" spans="10:10" ht="14.25" customHeight="1" x14ac:dyDescent="0.35">
      <c r="J838" s="29"/>
    </row>
    <row r="839" spans="10:10" ht="14.25" customHeight="1" x14ac:dyDescent="0.35">
      <c r="J839" s="29"/>
    </row>
    <row r="840" spans="10:10" ht="14.25" customHeight="1" x14ac:dyDescent="0.35">
      <c r="J840" s="29"/>
    </row>
    <row r="841" spans="10:10" ht="14.25" customHeight="1" x14ac:dyDescent="0.35">
      <c r="J841" s="29"/>
    </row>
    <row r="842" spans="10:10" ht="14.25" customHeight="1" x14ac:dyDescent="0.35">
      <c r="J842" s="29"/>
    </row>
    <row r="843" spans="10:10" ht="14.25" customHeight="1" x14ac:dyDescent="0.35">
      <c r="J843" s="29"/>
    </row>
    <row r="844" spans="10:10" ht="14.25" customHeight="1" x14ac:dyDescent="0.35">
      <c r="J844" s="29"/>
    </row>
    <row r="845" spans="10:10" ht="14.25" customHeight="1" x14ac:dyDescent="0.35">
      <c r="J845" s="29"/>
    </row>
    <row r="846" spans="10:10" ht="14.25" customHeight="1" x14ac:dyDescent="0.35">
      <c r="J846" s="29"/>
    </row>
    <row r="847" spans="10:10" ht="14.25" customHeight="1" x14ac:dyDescent="0.35">
      <c r="J847" s="29"/>
    </row>
    <row r="848" spans="10:10" ht="14.25" customHeight="1" x14ac:dyDescent="0.35">
      <c r="J848" s="29"/>
    </row>
    <row r="849" spans="10:10" ht="14.25" customHeight="1" x14ac:dyDescent="0.35">
      <c r="J849" s="29"/>
    </row>
    <row r="850" spans="10:10" ht="14.25" customHeight="1" x14ac:dyDescent="0.35">
      <c r="J850" s="29"/>
    </row>
    <row r="851" spans="10:10" ht="14.25" customHeight="1" x14ac:dyDescent="0.35">
      <c r="J851" s="29"/>
    </row>
    <row r="852" spans="10:10" ht="14.25" customHeight="1" x14ac:dyDescent="0.35">
      <c r="J852" s="29"/>
    </row>
    <row r="853" spans="10:10" ht="14.25" customHeight="1" x14ac:dyDescent="0.35">
      <c r="J853" s="29"/>
    </row>
    <row r="854" spans="10:10" ht="14.25" customHeight="1" x14ac:dyDescent="0.35">
      <c r="J854" s="29"/>
    </row>
    <row r="855" spans="10:10" ht="14.25" customHeight="1" x14ac:dyDescent="0.35">
      <c r="J855" s="29"/>
    </row>
    <row r="856" spans="10:10" ht="14.25" customHeight="1" x14ac:dyDescent="0.35">
      <c r="J856" s="29"/>
    </row>
    <row r="857" spans="10:10" ht="14.25" customHeight="1" x14ac:dyDescent="0.35">
      <c r="J857" s="29"/>
    </row>
    <row r="858" spans="10:10" ht="14.25" customHeight="1" x14ac:dyDescent="0.35">
      <c r="J858" s="29"/>
    </row>
    <row r="859" spans="10:10" ht="14.25" customHeight="1" x14ac:dyDescent="0.35">
      <c r="J859" s="29"/>
    </row>
    <row r="860" spans="10:10" ht="14.25" customHeight="1" x14ac:dyDescent="0.35">
      <c r="J860" s="29"/>
    </row>
    <row r="861" spans="10:10" ht="14.25" customHeight="1" x14ac:dyDescent="0.35">
      <c r="J861" s="29"/>
    </row>
    <row r="862" spans="10:10" ht="14.25" customHeight="1" x14ac:dyDescent="0.35">
      <c r="J862" s="29"/>
    </row>
    <row r="863" spans="10:10" ht="14.25" customHeight="1" x14ac:dyDescent="0.35">
      <c r="J863" s="29"/>
    </row>
    <row r="864" spans="10:10" ht="14.25" customHeight="1" x14ac:dyDescent="0.35">
      <c r="J864" s="29"/>
    </row>
    <row r="865" spans="10:10" ht="14.25" customHeight="1" x14ac:dyDescent="0.35">
      <c r="J865" s="29"/>
    </row>
    <row r="866" spans="10:10" ht="14.25" customHeight="1" x14ac:dyDescent="0.35">
      <c r="J866" s="29"/>
    </row>
    <row r="867" spans="10:10" ht="14.25" customHeight="1" x14ac:dyDescent="0.35">
      <c r="J867" s="29"/>
    </row>
    <row r="868" spans="10:10" ht="14.25" customHeight="1" x14ac:dyDescent="0.35">
      <c r="J868" s="29"/>
    </row>
    <row r="869" spans="10:10" ht="14.25" customHeight="1" x14ac:dyDescent="0.35">
      <c r="J869" s="29"/>
    </row>
    <row r="870" spans="10:10" ht="14.25" customHeight="1" x14ac:dyDescent="0.35">
      <c r="J870" s="29"/>
    </row>
    <row r="871" spans="10:10" ht="14.25" customHeight="1" x14ac:dyDescent="0.35">
      <c r="J871" s="29"/>
    </row>
    <row r="872" spans="10:10" ht="14.25" customHeight="1" x14ac:dyDescent="0.35">
      <c r="J872" s="29"/>
    </row>
    <row r="873" spans="10:10" ht="14.25" customHeight="1" x14ac:dyDescent="0.35">
      <c r="J873" s="29"/>
    </row>
    <row r="874" spans="10:10" ht="14.25" customHeight="1" x14ac:dyDescent="0.35">
      <c r="J874" s="29"/>
    </row>
    <row r="875" spans="10:10" ht="14.25" customHeight="1" x14ac:dyDescent="0.35">
      <c r="J875" s="29"/>
    </row>
    <row r="876" spans="10:10" ht="14.25" customHeight="1" x14ac:dyDescent="0.35">
      <c r="J876" s="29"/>
    </row>
    <row r="877" spans="10:10" ht="14.25" customHeight="1" x14ac:dyDescent="0.35">
      <c r="J877" s="29"/>
    </row>
    <row r="878" spans="10:10" ht="14.25" customHeight="1" x14ac:dyDescent="0.35">
      <c r="J878" s="29"/>
    </row>
    <row r="879" spans="10:10" ht="14.25" customHeight="1" x14ac:dyDescent="0.35">
      <c r="J879" s="29"/>
    </row>
    <row r="880" spans="10:10" ht="14.25" customHeight="1" x14ac:dyDescent="0.35">
      <c r="J880" s="29"/>
    </row>
    <row r="881" spans="10:10" ht="14.25" customHeight="1" x14ac:dyDescent="0.35">
      <c r="J881" s="29"/>
    </row>
    <row r="882" spans="10:10" ht="14.25" customHeight="1" x14ac:dyDescent="0.35">
      <c r="J882" s="29"/>
    </row>
    <row r="883" spans="10:10" ht="14.25" customHeight="1" x14ac:dyDescent="0.35">
      <c r="J883" s="29"/>
    </row>
    <row r="884" spans="10:10" ht="14.25" customHeight="1" x14ac:dyDescent="0.35">
      <c r="J884" s="29"/>
    </row>
    <row r="885" spans="10:10" ht="14.25" customHeight="1" x14ac:dyDescent="0.35">
      <c r="J885" s="29"/>
    </row>
    <row r="886" spans="10:10" ht="14.25" customHeight="1" x14ac:dyDescent="0.35">
      <c r="J886" s="29"/>
    </row>
    <row r="887" spans="10:10" ht="14.25" customHeight="1" x14ac:dyDescent="0.35">
      <c r="J887" s="29"/>
    </row>
    <row r="888" spans="10:10" ht="14.25" customHeight="1" x14ac:dyDescent="0.35">
      <c r="J888" s="29"/>
    </row>
    <row r="889" spans="10:10" ht="14.25" customHeight="1" x14ac:dyDescent="0.35">
      <c r="J889" s="29"/>
    </row>
    <row r="890" spans="10:10" ht="14.25" customHeight="1" x14ac:dyDescent="0.35">
      <c r="J890" s="29"/>
    </row>
    <row r="891" spans="10:10" ht="14.25" customHeight="1" x14ac:dyDescent="0.35">
      <c r="J891" s="29"/>
    </row>
    <row r="892" spans="10:10" ht="14.25" customHeight="1" x14ac:dyDescent="0.35">
      <c r="J892" s="29"/>
    </row>
    <row r="893" spans="10:10" ht="14.25" customHeight="1" x14ac:dyDescent="0.35">
      <c r="J893" s="29"/>
    </row>
    <row r="894" spans="10:10" ht="14.25" customHeight="1" x14ac:dyDescent="0.35">
      <c r="J894" s="29"/>
    </row>
    <row r="895" spans="10:10" ht="14.25" customHeight="1" x14ac:dyDescent="0.35">
      <c r="J895" s="29"/>
    </row>
    <row r="896" spans="10:10" ht="14.25" customHeight="1" x14ac:dyDescent="0.35">
      <c r="J896" s="29"/>
    </row>
    <row r="897" spans="10:10" ht="14.25" customHeight="1" x14ac:dyDescent="0.35">
      <c r="J897" s="29"/>
    </row>
    <row r="898" spans="10:10" ht="14.25" customHeight="1" x14ac:dyDescent="0.35">
      <c r="J898" s="29"/>
    </row>
    <row r="899" spans="10:10" ht="14.25" customHeight="1" x14ac:dyDescent="0.35">
      <c r="J899" s="29"/>
    </row>
    <row r="900" spans="10:10" ht="14.25" customHeight="1" x14ac:dyDescent="0.35">
      <c r="J900" s="29"/>
    </row>
    <row r="901" spans="10:10" ht="14.25" customHeight="1" x14ac:dyDescent="0.35">
      <c r="J901" s="29"/>
    </row>
    <row r="902" spans="10:10" ht="14.25" customHeight="1" x14ac:dyDescent="0.35">
      <c r="J902" s="29"/>
    </row>
    <row r="903" spans="10:10" ht="14.25" customHeight="1" x14ac:dyDescent="0.35">
      <c r="J903" s="29"/>
    </row>
    <row r="904" spans="10:10" ht="14.25" customHeight="1" x14ac:dyDescent="0.35">
      <c r="J904" s="29"/>
    </row>
    <row r="905" spans="10:10" ht="14.25" customHeight="1" x14ac:dyDescent="0.35">
      <c r="J905" s="29"/>
    </row>
    <row r="906" spans="10:10" ht="14.25" customHeight="1" x14ac:dyDescent="0.35">
      <c r="J906" s="29"/>
    </row>
    <row r="907" spans="10:10" ht="14.25" customHeight="1" x14ac:dyDescent="0.35">
      <c r="J907" s="29"/>
    </row>
    <row r="908" spans="10:10" ht="14.25" customHeight="1" x14ac:dyDescent="0.35">
      <c r="J908" s="29"/>
    </row>
    <row r="909" spans="10:10" ht="14.25" customHeight="1" x14ac:dyDescent="0.35">
      <c r="J909" s="29"/>
    </row>
    <row r="910" spans="10:10" ht="14.25" customHeight="1" x14ac:dyDescent="0.35">
      <c r="J910" s="29"/>
    </row>
    <row r="911" spans="10:10" ht="14.25" customHeight="1" x14ac:dyDescent="0.35">
      <c r="J911" s="29"/>
    </row>
    <row r="912" spans="10:10" ht="14.25" customHeight="1" x14ac:dyDescent="0.35">
      <c r="J912" s="29"/>
    </row>
    <row r="913" spans="10:10" ht="14.25" customHeight="1" x14ac:dyDescent="0.35">
      <c r="J913" s="29"/>
    </row>
    <row r="914" spans="10:10" ht="14.25" customHeight="1" x14ac:dyDescent="0.35">
      <c r="J914" s="29"/>
    </row>
    <row r="915" spans="10:10" ht="14.25" customHeight="1" x14ac:dyDescent="0.35">
      <c r="J915" s="29"/>
    </row>
    <row r="916" spans="10:10" ht="14.25" customHeight="1" x14ac:dyDescent="0.35">
      <c r="J916" s="29"/>
    </row>
    <row r="917" spans="10:10" ht="14.25" customHeight="1" x14ac:dyDescent="0.35">
      <c r="J917" s="29"/>
    </row>
    <row r="918" spans="10:10" ht="14.25" customHeight="1" x14ac:dyDescent="0.35">
      <c r="J918" s="29"/>
    </row>
    <row r="919" spans="10:10" ht="14.25" customHeight="1" x14ac:dyDescent="0.35">
      <c r="J919" s="29"/>
    </row>
    <row r="920" spans="10:10" ht="14.25" customHeight="1" x14ac:dyDescent="0.35">
      <c r="J920" s="29"/>
    </row>
    <row r="921" spans="10:10" ht="14.25" customHeight="1" x14ac:dyDescent="0.35">
      <c r="J921" s="29"/>
    </row>
    <row r="922" spans="10:10" ht="14.25" customHeight="1" x14ac:dyDescent="0.35">
      <c r="J922" s="29"/>
    </row>
    <row r="923" spans="10:10" ht="14.25" customHeight="1" x14ac:dyDescent="0.35">
      <c r="J923" s="29"/>
    </row>
    <row r="924" spans="10:10" ht="14.25" customHeight="1" x14ac:dyDescent="0.35">
      <c r="J924" s="29"/>
    </row>
    <row r="925" spans="10:10" ht="14.25" customHeight="1" x14ac:dyDescent="0.35">
      <c r="J925" s="29"/>
    </row>
    <row r="926" spans="10:10" ht="14.25" customHeight="1" x14ac:dyDescent="0.35">
      <c r="J926" s="29"/>
    </row>
    <row r="927" spans="10:10" ht="14.25" customHeight="1" x14ac:dyDescent="0.35">
      <c r="J927" s="29"/>
    </row>
    <row r="928" spans="10:10" ht="14.25" customHeight="1" x14ac:dyDescent="0.35">
      <c r="J928" s="29"/>
    </row>
    <row r="929" spans="10:10" ht="14.25" customHeight="1" x14ac:dyDescent="0.35">
      <c r="J929" s="29"/>
    </row>
    <row r="930" spans="10:10" ht="14.25" customHeight="1" x14ac:dyDescent="0.35">
      <c r="J930" s="29"/>
    </row>
    <row r="931" spans="10:10" ht="14.25" customHeight="1" x14ac:dyDescent="0.35">
      <c r="J931" s="29"/>
    </row>
    <row r="932" spans="10:10" ht="14.25" customHeight="1" x14ac:dyDescent="0.35">
      <c r="J932" s="29"/>
    </row>
    <row r="933" spans="10:10" ht="14.25" customHeight="1" x14ac:dyDescent="0.35">
      <c r="J933" s="29"/>
    </row>
    <row r="934" spans="10:10" ht="14.25" customHeight="1" x14ac:dyDescent="0.35">
      <c r="J934" s="29"/>
    </row>
    <row r="935" spans="10:10" ht="14.25" customHeight="1" x14ac:dyDescent="0.35">
      <c r="J935" s="29"/>
    </row>
    <row r="936" spans="10:10" ht="14.25" customHeight="1" x14ac:dyDescent="0.35">
      <c r="J936" s="29"/>
    </row>
    <row r="937" spans="10:10" ht="14.25" customHeight="1" x14ac:dyDescent="0.35">
      <c r="J937" s="29"/>
    </row>
    <row r="938" spans="10:10" ht="14.25" customHeight="1" x14ac:dyDescent="0.35">
      <c r="J938" s="29"/>
    </row>
    <row r="939" spans="10:10" ht="14.25" customHeight="1" x14ac:dyDescent="0.35">
      <c r="J939" s="29"/>
    </row>
    <row r="940" spans="10:10" ht="14.25" customHeight="1" x14ac:dyDescent="0.35">
      <c r="J940" s="29"/>
    </row>
    <row r="941" spans="10:10" ht="14.25" customHeight="1" x14ac:dyDescent="0.35">
      <c r="J941" s="29"/>
    </row>
    <row r="942" spans="10:10" ht="14.25" customHeight="1" x14ac:dyDescent="0.35">
      <c r="J942" s="29"/>
    </row>
    <row r="943" spans="10:10" ht="14.25" customHeight="1" x14ac:dyDescent="0.35">
      <c r="J943" s="29"/>
    </row>
    <row r="944" spans="10:10" ht="14.25" customHeight="1" x14ac:dyDescent="0.35">
      <c r="J944" s="29"/>
    </row>
    <row r="945" spans="10:10" ht="14.25" customHeight="1" x14ac:dyDescent="0.35">
      <c r="J945" s="29"/>
    </row>
    <row r="946" spans="10:10" ht="14.25" customHeight="1" x14ac:dyDescent="0.35">
      <c r="J946" s="29"/>
    </row>
    <row r="947" spans="10:10" ht="14.25" customHeight="1" x14ac:dyDescent="0.35">
      <c r="J947" s="29"/>
    </row>
    <row r="948" spans="10:10" ht="14.25" customHeight="1" x14ac:dyDescent="0.35">
      <c r="J948" s="29"/>
    </row>
    <row r="949" spans="10:10" ht="14.25" customHeight="1" x14ac:dyDescent="0.35">
      <c r="J949" s="29"/>
    </row>
  </sheetData>
  <sheetProtection algorithmName="SHA-512" hashValue="PFjn0yZn6ZEbpf/gOsR4KpobrsSjB0Ne9orIYB6mjrhm4z84eMqaUwUPqF9j2KBd1chwtJOKLduBXxrnFRvKcQ==" saltValue="IGJwPylDGR/MZ6zhxVbL2g==" spinCount="100000" sheet="1" objects="1" scenarios="1"/>
  <autoFilter ref="A9:J141" xr:uid="{00000000-0001-0000-0100-000000000000}"/>
  <mergeCells count="319">
    <mergeCell ref="H223:I223"/>
    <mergeCell ref="A214:L214"/>
    <mergeCell ref="A215:L216"/>
    <mergeCell ref="J223:K223"/>
    <mergeCell ref="A2:L2"/>
    <mergeCell ref="A3:L3"/>
    <mergeCell ref="A4:L4"/>
    <mergeCell ref="A5:L5"/>
    <mergeCell ref="A6:L6"/>
    <mergeCell ref="L204:L206"/>
    <mergeCell ref="L110:L112"/>
    <mergeCell ref="L113:L115"/>
    <mergeCell ref="L116:L118"/>
    <mergeCell ref="L40:L42"/>
    <mergeCell ref="L43:L45"/>
    <mergeCell ref="L47:L55"/>
    <mergeCell ref="L56:L58"/>
    <mergeCell ref="L60:L62"/>
    <mergeCell ref="L63:L65"/>
    <mergeCell ref="L66:L68"/>
    <mergeCell ref="L69:L71"/>
    <mergeCell ref="L72:L74"/>
    <mergeCell ref="K160:K164"/>
    <mergeCell ref="K165:K167"/>
    <mergeCell ref="A1:L1"/>
    <mergeCell ref="L160:L164"/>
    <mergeCell ref="L165:L167"/>
    <mergeCell ref="L168:L170"/>
    <mergeCell ref="L171:L173"/>
    <mergeCell ref="L174:L176"/>
    <mergeCell ref="L181:L183"/>
    <mergeCell ref="L185:L187"/>
    <mergeCell ref="L197:L198"/>
    <mergeCell ref="L119:L121"/>
    <mergeCell ref="L122:L124"/>
    <mergeCell ref="L126:L128"/>
    <mergeCell ref="L131:L134"/>
    <mergeCell ref="L136:L138"/>
    <mergeCell ref="L139:L141"/>
    <mergeCell ref="L143:L147"/>
    <mergeCell ref="L148:L152"/>
    <mergeCell ref="L153:L159"/>
    <mergeCell ref="L81:L84"/>
    <mergeCell ref="L85:L88"/>
    <mergeCell ref="L90:L93"/>
    <mergeCell ref="L94:L98"/>
    <mergeCell ref="L101:L104"/>
    <mergeCell ref="L106:L109"/>
    <mergeCell ref="K168:K170"/>
    <mergeCell ref="K171:K173"/>
    <mergeCell ref="K174:K176"/>
    <mergeCell ref="K181:K183"/>
    <mergeCell ref="K185:K187"/>
    <mergeCell ref="K197:K198"/>
    <mergeCell ref="K204:K206"/>
    <mergeCell ref="K119:K121"/>
    <mergeCell ref="K122:K124"/>
    <mergeCell ref="K126:K128"/>
    <mergeCell ref="K131:K134"/>
    <mergeCell ref="K136:K138"/>
    <mergeCell ref="K139:K141"/>
    <mergeCell ref="K143:K147"/>
    <mergeCell ref="K148:K152"/>
    <mergeCell ref="K153:K159"/>
    <mergeCell ref="K81:K84"/>
    <mergeCell ref="K85:K88"/>
    <mergeCell ref="K90:K93"/>
    <mergeCell ref="K94:K98"/>
    <mergeCell ref="K101:K104"/>
    <mergeCell ref="K106:K109"/>
    <mergeCell ref="K110:K112"/>
    <mergeCell ref="K113:K115"/>
    <mergeCell ref="K116:K118"/>
    <mergeCell ref="K40:K42"/>
    <mergeCell ref="K43:K45"/>
    <mergeCell ref="K47:K55"/>
    <mergeCell ref="K56:K58"/>
    <mergeCell ref="K60:K62"/>
    <mergeCell ref="K63:K65"/>
    <mergeCell ref="K66:K68"/>
    <mergeCell ref="K69:K71"/>
    <mergeCell ref="K72:K74"/>
    <mergeCell ref="K11:K13"/>
    <mergeCell ref="L11:L13"/>
    <mergeCell ref="K14:K16"/>
    <mergeCell ref="K17:K19"/>
    <mergeCell ref="K20:K22"/>
    <mergeCell ref="K23:K25"/>
    <mergeCell ref="K26:K32"/>
    <mergeCell ref="K33:K35"/>
    <mergeCell ref="K36:K39"/>
    <mergeCell ref="L14:L16"/>
    <mergeCell ref="L17:L19"/>
    <mergeCell ref="L20:L22"/>
    <mergeCell ref="L23:L25"/>
    <mergeCell ref="L26:L32"/>
    <mergeCell ref="L33:L35"/>
    <mergeCell ref="L36:L39"/>
    <mergeCell ref="A211:I211"/>
    <mergeCell ref="A174:A176"/>
    <mergeCell ref="D174:D176"/>
    <mergeCell ref="H174:H176"/>
    <mergeCell ref="I174:I176"/>
    <mergeCell ref="A197:A199"/>
    <mergeCell ref="D197:D199"/>
    <mergeCell ref="H197:H198"/>
    <mergeCell ref="I197:I198"/>
    <mergeCell ref="D204:D206"/>
    <mergeCell ref="H204:H206"/>
    <mergeCell ref="I204:I206"/>
    <mergeCell ref="J174:J176"/>
    <mergeCell ref="A204:A206"/>
    <mergeCell ref="A168:A170"/>
    <mergeCell ref="D168:D170"/>
    <mergeCell ref="H168:H170"/>
    <mergeCell ref="I168:I170"/>
    <mergeCell ref="J168:J170"/>
    <mergeCell ref="A171:A173"/>
    <mergeCell ref="D171:D173"/>
    <mergeCell ref="H171:H173"/>
    <mergeCell ref="I171:I173"/>
    <mergeCell ref="J171:J173"/>
    <mergeCell ref="D185:D187"/>
    <mergeCell ref="A185:A187"/>
    <mergeCell ref="D181:D183"/>
    <mergeCell ref="A181:A183"/>
    <mergeCell ref="H181:H183"/>
    <mergeCell ref="I181:I183"/>
    <mergeCell ref="J181:J183"/>
    <mergeCell ref="H185:H187"/>
    <mergeCell ref="I185:I187"/>
    <mergeCell ref="J185:J187"/>
    <mergeCell ref="J197:J198"/>
    <mergeCell ref="J204:J206"/>
    <mergeCell ref="D160:D164"/>
    <mergeCell ref="H160:H164"/>
    <mergeCell ref="I160:I164"/>
    <mergeCell ref="J160:J164"/>
    <mergeCell ref="A160:A164"/>
    <mergeCell ref="A165:A167"/>
    <mergeCell ref="D165:D167"/>
    <mergeCell ref="H165:H167"/>
    <mergeCell ref="I165:I167"/>
    <mergeCell ref="J165:J167"/>
    <mergeCell ref="I148:I152"/>
    <mergeCell ref="J148:J152"/>
    <mergeCell ref="D153:D159"/>
    <mergeCell ref="H153:H159"/>
    <mergeCell ref="I153:I159"/>
    <mergeCell ref="J153:J159"/>
    <mergeCell ref="A143:A147"/>
    <mergeCell ref="A148:A152"/>
    <mergeCell ref="A153:A159"/>
    <mergeCell ref="D143:D147"/>
    <mergeCell ref="H143:H147"/>
    <mergeCell ref="I143:I147"/>
    <mergeCell ref="J143:J147"/>
    <mergeCell ref="D148:D152"/>
    <mergeCell ref="H148:H152"/>
    <mergeCell ref="A139:A141"/>
    <mergeCell ref="D139:D141"/>
    <mergeCell ref="H139:H141"/>
    <mergeCell ref="I139:I141"/>
    <mergeCell ref="J139:J141"/>
    <mergeCell ref="D131:D134"/>
    <mergeCell ref="H131:H134"/>
    <mergeCell ref="I131:I134"/>
    <mergeCell ref="J131:J134"/>
    <mergeCell ref="D136:D138"/>
    <mergeCell ref="H136:H138"/>
    <mergeCell ref="I136:I138"/>
    <mergeCell ref="J136:J138"/>
    <mergeCell ref="A131:A134"/>
    <mergeCell ref="A136:A138"/>
    <mergeCell ref="D126:D128"/>
    <mergeCell ref="H126:H128"/>
    <mergeCell ref="I126:I128"/>
    <mergeCell ref="J126:J128"/>
    <mergeCell ref="D119:D121"/>
    <mergeCell ref="H119:H121"/>
    <mergeCell ref="I119:I121"/>
    <mergeCell ref="J119:J121"/>
    <mergeCell ref="A122:A124"/>
    <mergeCell ref="D122:D124"/>
    <mergeCell ref="H122:H124"/>
    <mergeCell ref="I122:I124"/>
    <mergeCell ref="J122:J124"/>
    <mergeCell ref="A126:A128"/>
    <mergeCell ref="A119:A121"/>
    <mergeCell ref="D113:D115"/>
    <mergeCell ref="H113:H115"/>
    <mergeCell ref="I113:I115"/>
    <mergeCell ref="J113:J115"/>
    <mergeCell ref="A116:A118"/>
    <mergeCell ref="D116:D118"/>
    <mergeCell ref="H116:H118"/>
    <mergeCell ref="I116:I118"/>
    <mergeCell ref="J116:J118"/>
    <mergeCell ref="A113:A115"/>
    <mergeCell ref="D101:D104"/>
    <mergeCell ref="H106:H109"/>
    <mergeCell ref="I106:I109"/>
    <mergeCell ref="J106:J109"/>
    <mergeCell ref="D106:D109"/>
    <mergeCell ref="A110:A112"/>
    <mergeCell ref="D110:D112"/>
    <mergeCell ref="H110:H112"/>
    <mergeCell ref="I110:I112"/>
    <mergeCell ref="J110:J112"/>
    <mergeCell ref="A101:A104"/>
    <mergeCell ref="A106:A109"/>
    <mergeCell ref="H94:H98"/>
    <mergeCell ref="I94:I98"/>
    <mergeCell ref="J94:J98"/>
    <mergeCell ref="H101:H104"/>
    <mergeCell ref="I101:I104"/>
    <mergeCell ref="J101:J104"/>
    <mergeCell ref="I85:I88"/>
    <mergeCell ref="H85:H88"/>
    <mergeCell ref="J81:J84"/>
    <mergeCell ref="J85:J88"/>
    <mergeCell ref="H90:H93"/>
    <mergeCell ref="I90:I93"/>
    <mergeCell ref="J90:J93"/>
    <mergeCell ref="H72:H74"/>
    <mergeCell ref="D72:D74"/>
    <mergeCell ref="I72:I74"/>
    <mergeCell ref="J72:J74"/>
    <mergeCell ref="H81:H84"/>
    <mergeCell ref="D81:D84"/>
    <mergeCell ref="I81:I84"/>
    <mergeCell ref="H66:H68"/>
    <mergeCell ref="I66:I68"/>
    <mergeCell ref="J66:J68"/>
    <mergeCell ref="D69:D71"/>
    <mergeCell ref="I69:I71"/>
    <mergeCell ref="H69:H71"/>
    <mergeCell ref="J69:J71"/>
    <mergeCell ref="H60:H62"/>
    <mergeCell ref="I60:I62"/>
    <mergeCell ref="J60:J62"/>
    <mergeCell ref="D63:D65"/>
    <mergeCell ref="H63:H65"/>
    <mergeCell ref="I63:I65"/>
    <mergeCell ref="J63:J65"/>
    <mergeCell ref="H47:H55"/>
    <mergeCell ref="I47:I55"/>
    <mergeCell ref="J47:J55"/>
    <mergeCell ref="D56:D58"/>
    <mergeCell ref="H56:H58"/>
    <mergeCell ref="I56:I58"/>
    <mergeCell ref="J56:J58"/>
    <mergeCell ref="H40:H42"/>
    <mergeCell ref="I40:I42"/>
    <mergeCell ref="J40:J42"/>
    <mergeCell ref="D43:D45"/>
    <mergeCell ref="H43:H45"/>
    <mergeCell ref="I43:I45"/>
    <mergeCell ref="J43:J45"/>
    <mergeCell ref="D40:D42"/>
    <mergeCell ref="D47:D55"/>
    <mergeCell ref="H33:H35"/>
    <mergeCell ref="I33:I35"/>
    <mergeCell ref="J33:J35"/>
    <mergeCell ref="D36:D39"/>
    <mergeCell ref="H36:H39"/>
    <mergeCell ref="I36:I39"/>
    <mergeCell ref="J36:J39"/>
    <mergeCell ref="H23:H25"/>
    <mergeCell ref="I23:I25"/>
    <mergeCell ref="J23:J25"/>
    <mergeCell ref="H26:H32"/>
    <mergeCell ref="D26:D32"/>
    <mergeCell ref="I26:I32"/>
    <mergeCell ref="J26:J32"/>
    <mergeCell ref="D23:D25"/>
    <mergeCell ref="D33:D35"/>
    <mergeCell ref="H17:H19"/>
    <mergeCell ref="I17:I19"/>
    <mergeCell ref="J17:J19"/>
    <mergeCell ref="D20:D22"/>
    <mergeCell ref="H20:H22"/>
    <mergeCell ref="I20:I22"/>
    <mergeCell ref="J20:J22"/>
    <mergeCell ref="H11:H13"/>
    <mergeCell ref="I11:I13"/>
    <mergeCell ref="J11:J13"/>
    <mergeCell ref="D14:D16"/>
    <mergeCell ref="D17:D19"/>
    <mergeCell ref="H14:H16"/>
    <mergeCell ref="I14:I16"/>
    <mergeCell ref="J14:J16"/>
    <mergeCell ref="D11:D13"/>
    <mergeCell ref="A81:A84"/>
    <mergeCell ref="A90:A93"/>
    <mergeCell ref="A85:A88"/>
    <mergeCell ref="A94:A98"/>
    <mergeCell ref="D85:D88"/>
    <mergeCell ref="D94:D98"/>
    <mergeCell ref="A60:A62"/>
    <mergeCell ref="A63:A65"/>
    <mergeCell ref="A66:A68"/>
    <mergeCell ref="A69:A71"/>
    <mergeCell ref="A72:A74"/>
    <mergeCell ref="D90:D93"/>
    <mergeCell ref="D60:D62"/>
    <mergeCell ref="A11:A13"/>
    <mergeCell ref="A36:A39"/>
    <mergeCell ref="D66:D68"/>
    <mergeCell ref="A40:A42"/>
    <mergeCell ref="A43:A45"/>
    <mergeCell ref="A47:A55"/>
    <mergeCell ref="A56:A58"/>
    <mergeCell ref="A33:A35"/>
    <mergeCell ref="A23:A25"/>
    <mergeCell ref="A20:A22"/>
    <mergeCell ref="A17:A19"/>
    <mergeCell ref="A14:A16"/>
    <mergeCell ref="A26:A32"/>
  </mergeCells>
  <pageMargins left="0.70866141732283472" right="0.70866141732283472" top="0.74803149606299213" bottom="0.74803149606299213" header="0" footer="0"/>
  <pageSetup paperSize="9" scale="64" fitToHeight="0" orientation="portrait" r:id="rId1"/>
  <headerFooter>
    <oddHeader>&amp;L&amp;"Barlow,Normal"&amp;8SUMINISTRO E INSTALACIÓN DE MOBILIARIO PARA LAS OFICINAS DEL EDIFICIO PUERTA SUR EN IFEMA MADRID
Exp. 25/050 – 4000005490</oddHeader>
    <oddFooter xml:space="preserve">&amp;L
</oddFooter>
  </headerFooter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8111E885FB484D9D6580FF601F0BEE" ma:contentTypeVersion="14" ma:contentTypeDescription="Crear nuevo documento." ma:contentTypeScope="" ma:versionID="3a961dced76a7d1304d5572e47f5a612">
  <xsd:schema xmlns:xsd="http://www.w3.org/2001/XMLSchema" xmlns:xs="http://www.w3.org/2001/XMLSchema" xmlns:p="http://schemas.microsoft.com/office/2006/metadata/properties" xmlns:ns1="http://schemas.microsoft.com/sharepoint/v3" xmlns:ns2="d3096c88-7001-4cdc-b4e8-ae05460f59a7" xmlns:ns3="89eaa240-4463-402b-b6f4-8aac0f3efed2" targetNamespace="http://schemas.microsoft.com/office/2006/metadata/properties" ma:root="true" ma:fieldsID="704a7e2d7360711f50393e3ea1ea5f09" ns1:_="" ns2:_="" ns3:_="">
    <xsd:import namespace="http://schemas.microsoft.com/sharepoint/v3"/>
    <xsd:import namespace="d3096c88-7001-4cdc-b4e8-ae05460f59a7"/>
    <xsd:import namespace="89eaa240-4463-402b-b6f4-8aac0f3efe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096c88-7001-4cdc-b4e8-ae05460f59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eaa240-4463-402b-b6f4-8aac0f3efed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06e5873-5fe5-4dab-a87e-6c451269f1a6}" ma:internalName="TaxCatchAll" ma:showField="CatchAllData" ma:web="89eaa240-4463-402b-b6f4-8aac0f3efed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d3096c88-7001-4cdc-b4e8-ae05460f59a7">
      <Terms xmlns="http://schemas.microsoft.com/office/infopath/2007/PartnerControls"/>
    </lcf76f155ced4ddcb4097134ff3c332f>
    <_ip_UnifiedCompliancePolicyProperties xmlns="http://schemas.microsoft.com/sharepoint/v3" xsi:nil="true"/>
    <TaxCatchAll xmlns="89eaa240-4463-402b-b6f4-8aac0f3efed2" xsi:nil="true"/>
  </documentManagement>
</p:properties>
</file>

<file path=customXml/itemProps1.xml><?xml version="1.0" encoding="utf-8"?>
<ds:datastoreItem xmlns:ds="http://schemas.openxmlformats.org/officeDocument/2006/customXml" ds:itemID="{31531C5A-38B8-49EE-8D2C-EC5EF2019E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3096c88-7001-4cdc-b4e8-ae05460f59a7"/>
    <ds:schemaRef ds:uri="89eaa240-4463-402b-b6f4-8aac0f3efe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7D0FE0-709E-4A54-82EA-F1714166BA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0FF65E-8159-4880-A0BB-326AFB79A97C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d3096c88-7001-4cdc-b4e8-ae05460f59a7"/>
    <ds:schemaRef ds:uri="89eaa240-4463-402b-b6f4-8aac0f3efe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OPEN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Inés Martínez</dc:creator>
  <cp:lastModifiedBy>Adriana Bastidas</cp:lastModifiedBy>
  <cp:lastPrinted>2025-09-09T08:49:34Z</cp:lastPrinted>
  <dcterms:created xsi:type="dcterms:W3CDTF">2025-08-28T13:24:49Z</dcterms:created>
  <dcterms:modified xsi:type="dcterms:W3CDTF">2025-09-22T15:01:54Z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0x0101001E8111E885FB484D9D6580FF601F0BEE</vt:lpwstr>
  </property>
</Properties>
</file>