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2025\25-204 Stands Arcolisboa 2026\3 Pliego y calendario\"/>
    </mc:Choice>
  </mc:AlternateContent>
  <xr:revisionPtr revIDLastSave="0" documentId="13_ncr:1_{AE2D6028-193B-4A30-8DA1-CA9F3737B526}" xr6:coauthVersionLast="47" xr6:coauthVersionMax="47" xr10:uidLastSave="{00000000-0000-0000-0000-000000000000}"/>
  <bookViews>
    <workbookView xWindow="-108" yWindow="-108" windowWidth="41496" windowHeight="16776" xr2:uid="{00000000-000D-0000-FFFF-FFFF00000000}"/>
  </bookViews>
  <sheets>
    <sheet name="MAT. COMPLEM. EXPOS. ARCOLISBOA" sheetId="12" r:id="rId1"/>
    <sheet name="MAT. COMPLEM. IFEMA ARC LISBOA" sheetId="11" r:id="rId2"/>
    <sheet name="TOTAL " sheetId="2" r:id="rId3"/>
  </sheets>
  <definedNames>
    <definedName name="_xlnm.Print_Area" localSheetId="1">'MAT. COMPLEM. IFEMA ARC LISBOA'!$A$1:$E$74</definedName>
    <definedName name="_xlnm.Print_Area" localSheetId="2">'TOTAL '!$B$1:$H$26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2" l="1"/>
  <c r="G9" i="2"/>
  <c r="G5" i="2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E48" i="11"/>
  <c r="E49" i="11"/>
  <c r="E50" i="11"/>
  <c r="E51" i="11"/>
  <c r="E52" i="11"/>
  <c r="E53" i="11"/>
  <c r="E54" i="11"/>
  <c r="E55" i="11"/>
  <c r="E56" i="11"/>
  <c r="E57" i="11"/>
  <c r="E58" i="11"/>
  <c r="E59" i="11"/>
  <c r="E60" i="11"/>
  <c r="E61" i="11"/>
  <c r="E62" i="11"/>
  <c r="E63" i="11"/>
  <c r="E64" i="11"/>
  <c r="E65" i="11"/>
  <c r="E66" i="11"/>
  <c r="E4" i="11"/>
  <c r="E4" i="12"/>
  <c r="E6" i="12"/>
  <c r="E7" i="12"/>
  <c r="E8" i="12"/>
  <c r="E9" i="12"/>
  <c r="E10" i="12"/>
  <c r="E11" i="12"/>
  <c r="E12" i="12"/>
  <c r="E13" i="12"/>
  <c r="E14" i="12"/>
  <c r="E15" i="12"/>
  <c r="E16" i="12"/>
  <c r="E17" i="12"/>
  <c r="E18" i="12"/>
  <c r="E19" i="12"/>
  <c r="E20" i="12"/>
  <c r="E21" i="12"/>
  <c r="E22" i="12"/>
  <c r="E23" i="12"/>
  <c r="E24" i="12"/>
  <c r="E25" i="12"/>
  <c r="E26" i="12"/>
  <c r="E27" i="12"/>
  <c r="E28" i="12"/>
  <c r="E29" i="12"/>
  <c r="E30" i="12"/>
  <c r="E31" i="12"/>
  <c r="E32" i="12"/>
  <c r="E33" i="12"/>
  <c r="E5" i="12"/>
  <c r="E35" i="12" l="1"/>
  <c r="E36" i="12" s="1"/>
  <c r="H17" i="2" s="1"/>
  <c r="E68" i="11" l="1"/>
  <c r="H18" i="2" s="1"/>
  <c r="H13" i="2" l="1"/>
  <c r="H9" i="2"/>
  <c r="H5" i="2" l="1"/>
  <c r="H19" i="2" l="1"/>
</calcChain>
</file>

<file path=xl/sharedStrings.xml><?xml version="1.0" encoding="utf-8"?>
<sst xmlns="http://schemas.openxmlformats.org/spreadsheetml/2006/main" count="174" uniqueCount="137">
  <si>
    <t>MOQUETA FERIAL SUELO (CON PLÁSTICO PROTECTOR)</t>
  </si>
  <si>
    <t>RÓTULO LETRA ADHESIVA ESTÁNDAR (MÁX. 20 LETRAS)</t>
  </si>
  <si>
    <t>TARIMA MODULAR DE 10 CM. DE ALTURA ENMOQUETADA</t>
  </si>
  <si>
    <t>TARIMA MODULAR DE 10 CM. DE ALTURA MELAMINADA</t>
  </si>
  <si>
    <t xml:space="preserve">TOTAL OFERTA       </t>
  </si>
  <si>
    <t>PAVIMENTACIÓN</t>
  </si>
  <si>
    <t>PODIUM 50X50X50  (MADERA)</t>
  </si>
  <si>
    <t>PODIUM 50X50X75  (MADERA)</t>
  </si>
  <si>
    <t>PODIUM 50X50X100  (MADERA)</t>
  </si>
  <si>
    <t>ROTULACIÓN</t>
  </si>
  <si>
    <t>ESTRUCTURA</t>
  </si>
  <si>
    <t>INSTALACIÓN ELÉCTRICA</t>
  </si>
  <si>
    <t>ARMARIO BAJO 100 x 50 x 60 (MADERA)</t>
  </si>
  <si>
    <t>CAMBIO COLOR PINTURA</t>
  </si>
  <si>
    <t xml:space="preserve">CORTINA </t>
  </si>
  <si>
    <t>ESTANTE EN PARED 100X30 HORIZONTAL (MADERA)</t>
  </si>
  <si>
    <t>ESTANTE EN PARED 100X50 HORIZONTAL  (MADERA)</t>
  </si>
  <si>
    <t>ESTANTE EN PARED 100X30 INCLINADO (MADERA)</t>
  </si>
  <si>
    <t xml:space="preserve">LOGOTIPO </t>
  </si>
  <si>
    <t xml:space="preserve">MOSTRADOR 100X50X100 (MADERA) 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</si>
  <si>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</si>
  <si>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</si>
  <si>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</si>
  <si>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</si>
  <si>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</si>
  <si>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</si>
  <si>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</si>
  <si>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</si>
  <si>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PUERTA CON LLAVE (MADERA)</t>
  </si>
  <si>
    <t>PUERTA EMERGENCIA DOBLE</t>
  </si>
  <si>
    <t>TECHO TELA BLANCA</t>
  </si>
  <si>
    <t>BANDEROLA (40 x 50 cm.)</t>
  </si>
  <si>
    <t xml:space="preserve">BASTIDOR DE ALUMINIO </t>
  </si>
  <si>
    <t>ESPEJO EN PARED</t>
  </si>
  <si>
    <t>ESTANTE EN PARED 100 X 30 HORIZONTAL</t>
  </si>
  <si>
    <t>ESTANTE EN PARED 100 X 30 INCLINADO</t>
  </si>
  <si>
    <t>ESTANTE EN PARED 100 X 50 HORIZONTAL</t>
  </si>
  <si>
    <t>MOSTRADOR 100 X 50 X 100</t>
  </si>
  <si>
    <t>MOSTRADOR VITRINA</t>
  </si>
  <si>
    <t>PANEL ACRISTALADO 1ML.</t>
  </si>
  <si>
    <t>PANEL MELAMINADO 1ML</t>
  </si>
  <si>
    <t>PERCHERO EN PARED</t>
  </si>
  <si>
    <t>PODIUM 50 X 50 X 100</t>
  </si>
  <si>
    <t>PODIUM 50 X 50 X 50</t>
  </si>
  <si>
    <t>PODIUM 50 X 50 X 75</t>
  </si>
  <si>
    <t>PUERTA ACRISTALADA  CON LLAVE</t>
  </si>
  <si>
    <t>PUERTA CON LLAVE</t>
  </si>
  <si>
    <t xml:space="preserve">TAPIZADO DE PAREDES </t>
  </si>
  <si>
    <t xml:space="preserve">TECHO RETICULADO CUBIERTO 1 X1 </t>
  </si>
  <si>
    <t>VITRINA 100 X 100 CON LUZ (CONEXIÓN INCLUIDA)</t>
  </si>
  <si>
    <t>VITRINA 100 X 50 CON LUZ (CONEXIÓN INCLUIDA)</t>
  </si>
  <si>
    <t>ARTICULO</t>
  </si>
  <si>
    <t>Precios iva excluido</t>
  </si>
  <si>
    <t>ENCHUFE MONOFÁSICO HASTA 3.500 W CABLE HASTA 10 M  (CUADRO NO INCLUIDO)</t>
  </si>
  <si>
    <t>FOCO LED EN CARRIL</t>
  </si>
  <si>
    <t>FOCO LED CON BRAZO</t>
  </si>
  <si>
    <t>PUERTA DOBLE CON LLAVE</t>
  </si>
  <si>
    <t>VIGA SUPLEMENTARIA (MADERA)</t>
  </si>
  <si>
    <t>ANEXO IX B MATERIALES COMPLEMENTARIOS EXPOSITOR</t>
  </si>
  <si>
    <t xml:space="preserve">ENTRAMADO DE TECHO </t>
  </si>
  <si>
    <t>MATERIALES COMPLEMENTARIOS PARA EXPOSITOR A MEDIDA Y BAJO PRESUPUESTO</t>
  </si>
  <si>
    <t>Fdo.: ..........................................................</t>
  </si>
  <si>
    <t>BASE DE ENCHUFE CUÁDRUPLE HASTA 3.500 W CABLE HASTA 10 M (CUADRO NO INCLUIDO)</t>
  </si>
  <si>
    <t>BASE DE ENCHUFE DOBLE HASTA 3.500 W CABLE HASTA 10 M  (CUADRO NO INCLUIDO)</t>
  </si>
  <si>
    <t>BASE DE ENCHUFE TRIPLE HASTA 3.500 W CABLE HASTA 10 M  (CUADRO NO INCLUIDO)</t>
  </si>
  <si>
    <t>HORA TÉCNICO (MINIMO 1 h.)</t>
  </si>
  <si>
    <t>PANEL MELAMINADO DE DIFERENTE COLOR</t>
  </si>
  <si>
    <t xml:space="preserve">PERCHERO MOVIL </t>
  </si>
  <si>
    <t xml:space="preserve">PUERTA DOBLE CON LLAVE (MADERA) </t>
  </si>
  <si>
    <t>MURO DE PANEL AGLOMERADO DE 10 CM DE GROSOR</t>
  </si>
  <si>
    <t>PUERTA SENCILLA MADERA</t>
  </si>
  <si>
    <t>TOTAL ESTIMACIÓN MATERIALES COMPLEMENTARIOS IVA EXCLUIDO (NO ES OBJETO DE LICITACIÓN)</t>
  </si>
  <si>
    <r>
      <t xml:space="preserve">ENCHUFE TRIFASICO HASTA 18.000 W. </t>
    </r>
    <r>
      <rPr>
        <sz val="8"/>
        <rFont val="Barlow"/>
      </rPr>
      <t>DE 10 M DE LONGITUD CON CETAC DE 32 AMPERIOS MACHO Y HEMBRA EN LOS EXTREMOS (CUADRO NO INCLUIDO)</t>
    </r>
  </si>
  <si>
    <r>
      <t xml:space="preserve">ENCHUFE TRIFASICO HASTA 37.000 W. </t>
    </r>
    <r>
      <rPr>
        <sz val="8"/>
        <rFont val="Barlow"/>
      </rPr>
      <t>DE 10 M DE LONGITUD CON CETAC DE 63 AMPERIOS MACHO Y HEMBRA EN LOS EXTREMOS (CUADRO NO INCLUIDO)</t>
    </r>
  </si>
  <si>
    <r>
      <t>ENCHUFE TRIFASICO HASTA 9.000 W.</t>
    </r>
    <r>
      <rPr>
        <sz val="8"/>
        <rFont val="Barlow"/>
      </rPr>
      <t xml:space="preserve"> DE 10 M DE LONGITUD CON CETAC DE 16 AMPERIOS MACHO Y HEMBRA EN LOS EXTREMOS (CUADRO NO INCLUIDO)</t>
    </r>
  </si>
  <si>
    <t>GALERÍA LISBOA</t>
  </si>
  <si>
    <t>ALMACEN MODULAR ALUMINIO ARCOLISBOA</t>
  </si>
  <si>
    <t>MODULAR OPENING ARCOLISBOA (PRECIO POR STAND)</t>
  </si>
  <si>
    <t>BASE ENCHUFE CUADRUPLE HASTA 500 W.  (CUADRO NO INCLUIDO)</t>
  </si>
  <si>
    <t>ENCHUFE MONOFASICO HASTA 500 W. (CUADRO NO INCLUIDO)</t>
  </si>
  <si>
    <t>FOCO LED 50W. CON BRAZO</t>
  </si>
  <si>
    <t>FOCO LED 50W. EN CARRIL</t>
  </si>
  <si>
    <t>CUADRO+CONECTOR+CERTIFICADO HASTA 5KW</t>
  </si>
  <si>
    <t>CUADRO+CONECTOR+CERTIFICADO HASTA 18KW</t>
  </si>
  <si>
    <t>FRONTIS DE 50 CM DE ALTURA</t>
  </si>
  <si>
    <t>INSTALACIÓN PVC</t>
  </si>
  <si>
    <t>MOQUETA FERIAL CON PLASTICO PROTECTOR</t>
  </si>
  <si>
    <t>MURO DE PANEL AGLOMERADO DE 50 CM DE GROSOR</t>
  </si>
  <si>
    <t>PINTURA ESPECIAL</t>
  </si>
  <si>
    <t>PODIUM  50 X 50 X 50 PINTADO</t>
  </si>
  <si>
    <t>VIGA SUPLEMENTARIA</t>
  </si>
  <si>
    <t>und.</t>
  </si>
  <si>
    <t>ml.</t>
  </si>
  <si>
    <t>m2</t>
  </si>
  <si>
    <t>ESTIMACION ARCOLISBOA (No licitables)</t>
  </si>
  <si>
    <t>Silla carcasa blanca</t>
  </si>
  <si>
    <t>Silla tipo "Jacobsen" negra</t>
  </si>
  <si>
    <t>Silla tipo "Jacobsen" blanca</t>
  </si>
  <si>
    <t>Silla tipo "Jacobsen" haya</t>
  </si>
  <si>
    <t>Mesa redonda blanca (80 cm. diametro)</t>
  </si>
  <si>
    <t>Mesa redonda negra (80 cm. diametro)</t>
  </si>
  <si>
    <t>Mesa redonda haya (80 cm. diametro)</t>
  </si>
  <si>
    <t>Mesa redonda de cristal (80 cm. diametro)</t>
  </si>
  <si>
    <t>Taburete plegable negro</t>
  </si>
  <si>
    <t>Taburete plegable haya</t>
  </si>
  <si>
    <t>Mesa velador alta blanca (60 cm. diametro)</t>
  </si>
  <si>
    <t>Mesa velador alta haya (60 cm. diametro)</t>
  </si>
  <si>
    <t>Armario bajo blanco (100x40x75 cm.)</t>
  </si>
  <si>
    <t>Mesa despacho blanca (140x80 cm.)</t>
  </si>
  <si>
    <t>Estanteria modular (103x28x220 cm.)</t>
  </si>
  <si>
    <t>Ud.</t>
  </si>
  <si>
    <t>Ml.</t>
  </si>
  <si>
    <t>(la estimación de unidades y precio de venta que figura en la hoja "materiales complementarios EXPOSITORES ARCOLISBOA" NO LICITABLES)</t>
  </si>
  <si>
    <t>Precio unitario máximo IVA EXCLUIDO</t>
  </si>
  <si>
    <t>ANEXO IX B MATERIALES COMPLEMENTARIOS IFEMA</t>
  </si>
  <si>
    <t>Precio unitario ofertado IVA EXCLUIDO (b)</t>
  </si>
  <si>
    <t>Total ofertado (a) x (b)</t>
  </si>
  <si>
    <t>Los licitadores deberán cumplimentar únicamente la columna azul en la hoja excel para obtener el total</t>
  </si>
  <si>
    <t>ESTIMACION PROYECTOS DE DISEÑO FERIAL ARCOLISBOA</t>
  </si>
  <si>
    <t>TRUSS 30X30</t>
  </si>
  <si>
    <t>(la estimación de unidades y precio de venta que figura en la hoja "materiales complementarios IFEMA PROYECTOS DE DISEÑO FERIAL ARCOLISBOA ")</t>
  </si>
  <si>
    <t>6RH01158</t>
  </si>
  <si>
    <t>6BA03001</t>
  </si>
  <si>
    <t xml:space="preserve">COD. MATERIAL </t>
  </si>
  <si>
    <t xml:space="preserve">6RH01170 </t>
  </si>
  <si>
    <t xml:space="preserve">6RH01207 </t>
  </si>
  <si>
    <t>TOTAL (1)</t>
  </si>
  <si>
    <t>TOTAL ESTIMACIÓN MATERIALES COMPLEMENTARIOS IVA EXCLUIDO  (2)</t>
  </si>
  <si>
    <t>MATERIALES COMPLEMENTARIOS PARA EXPOSITORES ARCOLISBOA (indicar total -1- de la hoja materiales complementarios) NO LICITABLES</t>
  </si>
  <si>
    <t xml:space="preserve">MATERIALES COMPLEMENTARIOS IFEMA PARA PROYECTOS DISEÑO FERIAL ARCOLISBOA  (indicar total 2- de la hoja materiales complementarios) </t>
  </si>
  <si>
    <t>..........................., ........ de .............................. de 202,</t>
  </si>
  <si>
    <t xml:space="preserve">ANEXO IX B </t>
  </si>
  <si>
    <t>MATERIALES COMPLEMENTARIOS PARA IFEMA A MEDIDA Y BAJO PRESUPUESTO € (partida no licitable)</t>
  </si>
  <si>
    <t>Firma…......................</t>
  </si>
  <si>
    <t>Estimación unidades (a)</t>
  </si>
  <si>
    <t>TOTAL OFERTADO (indicar esta cantidad en el Anexo IX A)</t>
  </si>
  <si>
    <t>Presupuesto total (axB)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</si>
</sst>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\ &quot;€&quot;"/>
    <numFmt numFmtId="165" formatCode="_(* #,##0.00_);_(* \(#,##0.00\);_(* &quot;-&quot;??_);_(@_)"/>
  </numFmts>
  <fonts count="22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sz val="10"/>
      <name val="Arial Narrow"/>
      <family val="2"/>
    </font>
    <font>
      <b/>
      <sz val="12"/>
      <name val="Arial"/>
      <family val="2"/>
    </font>
    <font>
      <sz val="11"/>
      <name val="Calibri"/>
      <family val="2"/>
      <scheme val="minor"/>
    </font>
    <font>
      <b/>
      <sz val="14"/>
      <color theme="1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12"/>
      <name val="Barlow"/>
    </font>
    <font>
      <sz val="12"/>
      <color theme="1"/>
      <name val="Barlow"/>
    </font>
    <font>
      <sz val="12"/>
      <name val="Barlow"/>
    </font>
    <font>
      <sz val="8"/>
      <name val="Barlow"/>
    </font>
    <font>
      <b/>
      <sz val="14"/>
      <name val="Barlow"/>
    </font>
    <font>
      <b/>
      <sz val="14"/>
      <color theme="1"/>
      <name val="Barlow"/>
    </font>
    <font>
      <sz val="11"/>
      <name val="Barlow"/>
    </font>
    <font>
      <sz val="11"/>
      <color theme="1"/>
      <name val="Barlow"/>
    </font>
    <font>
      <sz val="10"/>
      <name val="Barlow"/>
    </font>
    <font>
      <b/>
      <sz val="11"/>
      <color theme="1"/>
      <name val="Barlow"/>
    </font>
    <font>
      <b/>
      <sz val="11"/>
      <name val="Barlow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2" fillId="0" borderId="0"/>
    <xf numFmtId="0" fontId="3" fillId="0" borderId="0"/>
    <xf numFmtId="165" fontId="8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99">
    <xf numFmtId="0" fontId="0" fillId="0" borderId="0" xfId="0"/>
    <xf numFmtId="0" fontId="4" fillId="0" borderId="7" xfId="2" applyFont="1" applyBorder="1" applyAlignment="1">
      <alignment horizontal="center" vertical="center"/>
    </xf>
    <xf numFmtId="164" fontId="0" fillId="0" borderId="6" xfId="0" applyNumberFormat="1" applyBorder="1" applyAlignment="1">
      <alignment vertical="center"/>
    </xf>
    <xf numFmtId="0" fontId="0" fillId="0" borderId="0" xfId="0" applyProtection="1">
      <protection locked="0"/>
    </xf>
    <xf numFmtId="4" fontId="5" fillId="0" borderId="14" xfId="0" applyNumberFormat="1" applyFont="1" applyBorder="1" applyAlignment="1">
      <alignment vertical="center"/>
    </xf>
    <xf numFmtId="4" fontId="5" fillId="0" borderId="15" xfId="0" applyNumberFormat="1" applyFont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16" xfId="0" applyBorder="1" applyAlignment="1">
      <alignment vertical="center"/>
    </xf>
    <xf numFmtId="0" fontId="7" fillId="0" borderId="7" xfId="2" applyFont="1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164" fontId="0" fillId="0" borderId="6" xfId="0" applyNumberFormat="1" applyBorder="1"/>
    <xf numFmtId="0" fontId="11" fillId="0" borderId="20" xfId="1" applyFont="1" applyBorder="1" applyAlignment="1">
      <alignment horizontal="left" vertical="center" indent="1"/>
    </xf>
    <xf numFmtId="0" fontId="11" fillId="0" borderId="17" xfId="1" applyFont="1" applyBorder="1" applyAlignment="1">
      <alignment horizontal="left" vertical="center" indent="1"/>
    </xf>
    <xf numFmtId="0" fontId="11" fillId="0" borderId="17" xfId="1" applyFont="1" applyBorder="1" applyAlignment="1">
      <alignment horizontal="left" vertical="center" wrapText="1" indent="1"/>
    </xf>
    <xf numFmtId="49" fontId="11" fillId="0" borderId="17" xfId="2" applyNumberFormat="1" applyFont="1" applyBorder="1" applyAlignment="1">
      <alignment horizontal="left" vertical="center" indent="1"/>
    </xf>
    <xf numFmtId="0" fontId="11" fillId="0" borderId="23" xfId="1" applyFont="1" applyBorder="1" applyAlignment="1">
      <alignment horizontal="left" vertical="center" indent="1"/>
    </xf>
    <xf numFmtId="0" fontId="11" fillId="0" borderId="25" xfId="1" applyFont="1" applyBorder="1" applyAlignment="1">
      <alignment horizontal="left" vertical="center" indent="1"/>
    </xf>
    <xf numFmtId="0" fontId="11" fillId="0" borderId="15" xfId="1" applyFont="1" applyBorder="1" applyAlignment="1">
      <alignment horizontal="left" vertical="center" indent="1"/>
    </xf>
    <xf numFmtId="0" fontId="10" fillId="0" borderId="5" xfId="0" applyFont="1" applyBorder="1"/>
    <xf numFmtId="0" fontId="11" fillId="0" borderId="15" xfId="1" applyFont="1" applyBorder="1" applyAlignment="1">
      <alignment horizontal="left" indent="1"/>
    </xf>
    <xf numFmtId="0" fontId="11" fillId="0" borderId="22" xfId="1" applyFont="1" applyBorder="1" applyAlignment="1">
      <alignment horizontal="left" indent="1"/>
    </xf>
    <xf numFmtId="0" fontId="0" fillId="0" borderId="27" xfId="0" applyBorder="1" applyAlignment="1">
      <alignment vertical="center"/>
    </xf>
    <xf numFmtId="0" fontId="11" fillId="0" borderId="22" xfId="1" applyFont="1" applyBorder="1" applyAlignment="1">
      <alignment horizontal="left" vertical="center" indent="1"/>
    </xf>
    <xf numFmtId="4" fontId="5" fillId="0" borderId="22" xfId="0" applyNumberFormat="1" applyFont="1" applyBorder="1" applyAlignment="1">
      <alignment vertical="center"/>
    </xf>
    <xf numFmtId="0" fontId="11" fillId="0" borderId="6" xfId="1" applyFont="1" applyBorder="1" applyAlignment="1">
      <alignment horizontal="left" vertical="center" indent="1"/>
    </xf>
    <xf numFmtId="4" fontId="5" fillId="0" borderId="6" xfId="0" applyNumberFormat="1" applyFont="1" applyBorder="1" applyAlignment="1">
      <alignment vertical="center"/>
    </xf>
    <xf numFmtId="0" fontId="12" fillId="0" borderId="7" xfId="2" applyFont="1" applyBorder="1" applyAlignment="1">
      <alignment horizontal="center" vertical="center" wrapText="1"/>
    </xf>
    <xf numFmtId="0" fontId="12" fillId="0" borderId="8" xfId="2" applyFont="1" applyBorder="1" applyAlignment="1">
      <alignment horizontal="center" vertical="center" wrapText="1"/>
    </xf>
    <xf numFmtId="4" fontId="15" fillId="0" borderId="14" xfId="0" applyNumberFormat="1" applyFont="1" applyBorder="1" applyAlignment="1">
      <alignment horizontal="center" vertical="center" wrapText="1"/>
    </xf>
    <xf numFmtId="4" fontId="16" fillId="0" borderId="14" xfId="0" applyNumberFormat="1" applyFont="1" applyBorder="1" applyAlignment="1">
      <alignment horizontal="center" vertical="center" wrapText="1"/>
    </xf>
    <xf numFmtId="4" fontId="15" fillId="0" borderId="15" xfId="0" applyNumberFormat="1" applyFont="1" applyBorder="1" applyAlignment="1">
      <alignment horizontal="center" vertical="center" wrapText="1"/>
    </xf>
    <xf numFmtId="4" fontId="16" fillId="0" borderId="15" xfId="0" applyNumberFormat="1" applyFont="1" applyBorder="1" applyAlignment="1">
      <alignment horizontal="center" vertical="center" wrapText="1"/>
    </xf>
    <xf numFmtId="4" fontId="15" fillId="0" borderId="22" xfId="0" applyNumberFormat="1" applyFont="1" applyBorder="1" applyAlignment="1">
      <alignment horizontal="center" vertical="center" wrapText="1"/>
    </xf>
    <xf numFmtId="4" fontId="16" fillId="0" borderId="22" xfId="0" applyNumberFormat="1" applyFont="1" applyBorder="1" applyAlignment="1">
      <alignment horizontal="center" vertical="center" wrapText="1"/>
    </xf>
    <xf numFmtId="164" fontId="16" fillId="0" borderId="6" xfId="0" applyNumberFormat="1" applyFont="1" applyBorder="1" applyAlignment="1">
      <alignment vertical="center"/>
    </xf>
    <xf numFmtId="164" fontId="16" fillId="0" borderId="28" xfId="0" applyNumberFormat="1" applyFont="1" applyBorder="1" applyAlignment="1">
      <alignment vertical="center"/>
    </xf>
    <xf numFmtId="4" fontId="15" fillId="0" borderId="6" xfId="0" applyNumberFormat="1" applyFont="1" applyBorder="1" applyAlignment="1">
      <alignment horizontal="center" vertical="center" wrapText="1"/>
    </xf>
    <xf numFmtId="4" fontId="16" fillId="0" borderId="6" xfId="0" applyNumberFormat="1" applyFont="1" applyBorder="1" applyAlignment="1">
      <alignment horizontal="center" vertical="center" wrapText="1"/>
    </xf>
    <xf numFmtId="0" fontId="16" fillId="0" borderId="0" xfId="0" applyFont="1"/>
    <xf numFmtId="0" fontId="16" fillId="0" borderId="6" xfId="0" applyFont="1" applyBorder="1" applyAlignment="1">
      <alignment horizontal="center" vertical="center" wrapText="1"/>
    </xf>
    <xf numFmtId="0" fontId="15" fillId="2" borderId="6" xfId="0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>
      <alignment horizontal="center"/>
    </xf>
    <xf numFmtId="4" fontId="19" fillId="0" borderId="4" xfId="0" applyNumberFormat="1" applyFont="1" applyBorder="1" applyAlignment="1">
      <alignment horizontal="center" vertical="center" wrapText="1"/>
    </xf>
    <xf numFmtId="4" fontId="16" fillId="0" borderId="29" xfId="0" applyNumberFormat="1" applyFont="1" applyBorder="1" applyAlignment="1">
      <alignment horizontal="center" vertical="center" wrapText="1"/>
    </xf>
    <xf numFmtId="2" fontId="0" fillId="0" borderId="0" xfId="0" applyNumberFormat="1"/>
    <xf numFmtId="2" fontId="20" fillId="0" borderId="0" xfId="0" applyNumberFormat="1" applyFont="1"/>
    <xf numFmtId="2" fontId="0" fillId="0" borderId="14" xfId="0" applyNumberFormat="1" applyBorder="1" applyAlignment="1">
      <alignment vertical="center"/>
    </xf>
    <xf numFmtId="2" fontId="0" fillId="0" borderId="15" xfId="0" applyNumberFormat="1" applyBorder="1" applyAlignment="1">
      <alignment vertical="center"/>
    </xf>
    <xf numFmtId="2" fontId="0" fillId="0" borderId="6" xfId="0" applyNumberFormat="1" applyBorder="1" applyAlignment="1">
      <alignment vertical="center"/>
    </xf>
    <xf numFmtId="0" fontId="0" fillId="4" borderId="0" xfId="0" applyFill="1"/>
    <xf numFmtId="0" fontId="9" fillId="0" borderId="19" xfId="2" applyFont="1" applyBorder="1" applyAlignment="1">
      <alignment horizontal="center" vertical="center"/>
    </xf>
    <xf numFmtId="0" fontId="0" fillId="4" borderId="6" xfId="0" applyFill="1" applyBorder="1" applyAlignment="1" applyProtection="1">
      <alignment horizontal="center" vertical="center"/>
      <protection locked="0"/>
    </xf>
    <xf numFmtId="0" fontId="0" fillId="4" borderId="0" xfId="0" applyFill="1" applyAlignment="1" applyProtection="1">
      <alignment horizontal="center" vertical="center"/>
      <protection locked="0"/>
    </xf>
    <xf numFmtId="0" fontId="21" fillId="4" borderId="0" xfId="0" applyFont="1" applyFill="1" applyAlignment="1">
      <alignment horizontal="center"/>
    </xf>
    <xf numFmtId="4" fontId="16" fillId="5" borderId="14" xfId="0" applyNumberFormat="1" applyFont="1" applyFill="1" applyBorder="1" applyAlignment="1">
      <alignment horizontal="center" vertical="center" wrapText="1"/>
    </xf>
    <xf numFmtId="4" fontId="16" fillId="5" borderId="15" xfId="0" applyNumberFormat="1" applyFont="1" applyFill="1" applyBorder="1" applyAlignment="1">
      <alignment horizontal="center" vertical="center" wrapText="1"/>
    </xf>
    <xf numFmtId="4" fontId="16" fillId="5" borderId="22" xfId="0" applyNumberFormat="1" applyFont="1" applyFill="1" applyBorder="1" applyAlignment="1">
      <alignment horizontal="center" vertical="center" wrapText="1"/>
    </xf>
    <xf numFmtId="4" fontId="16" fillId="5" borderId="13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4" fontId="7" fillId="0" borderId="12" xfId="0" applyNumberFormat="1" applyFont="1" applyBorder="1" applyAlignment="1">
      <alignment horizontal="center" vertical="center"/>
    </xf>
    <xf numFmtId="4" fontId="7" fillId="0" borderId="19" xfId="0" applyNumberFormat="1" applyFont="1" applyBorder="1" applyAlignment="1">
      <alignment horizontal="center" vertical="center"/>
    </xf>
    <xf numFmtId="0" fontId="11" fillId="3" borderId="24" xfId="1" applyFont="1" applyFill="1" applyBorder="1" applyAlignment="1">
      <alignment horizontal="center" vertical="center"/>
    </xf>
    <xf numFmtId="0" fontId="11" fillId="3" borderId="0" xfId="1" applyFont="1" applyFill="1" applyAlignment="1">
      <alignment horizontal="center" vertical="center"/>
    </xf>
    <xf numFmtId="0" fontId="11" fillId="3" borderId="26" xfId="1" applyFont="1" applyFill="1" applyBorder="1" applyAlignment="1">
      <alignment horizontal="center" vertical="center"/>
    </xf>
    <xf numFmtId="0" fontId="2" fillId="0" borderId="6" xfId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6" fillId="3" borderId="24" xfId="0" applyFont="1" applyFill="1" applyBorder="1" applyAlignment="1">
      <alignment horizontal="center" vertical="center" wrapText="1"/>
    </xf>
    <xf numFmtId="0" fontId="16" fillId="3" borderId="0" xfId="0" applyFont="1" applyFill="1" applyAlignment="1">
      <alignment horizontal="center" vertical="center" wrapText="1"/>
    </xf>
    <xf numFmtId="0" fontId="16" fillId="3" borderId="26" xfId="0" applyFont="1" applyFill="1" applyBorder="1" applyAlignment="1">
      <alignment horizontal="center" vertical="center" wrapText="1"/>
    </xf>
    <xf numFmtId="0" fontId="17" fillId="0" borderId="6" xfId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13" fillId="0" borderId="2" xfId="0" applyFont="1" applyBorder="1" applyAlignment="1">
      <alignment horizontal="center" wrapText="1"/>
    </xf>
    <xf numFmtId="0" fontId="13" fillId="0" borderId="3" xfId="0" applyFont="1" applyBorder="1" applyAlignment="1">
      <alignment horizontal="center" wrapText="1"/>
    </xf>
    <xf numFmtId="0" fontId="13" fillId="0" borderId="9" xfId="0" applyFont="1" applyBorder="1" applyAlignment="1">
      <alignment horizontal="center" wrapText="1"/>
    </xf>
    <xf numFmtId="0" fontId="13" fillId="0" borderId="10" xfId="0" applyFont="1" applyBorder="1" applyAlignment="1">
      <alignment horizontal="center" wrapText="1"/>
    </xf>
    <xf numFmtId="0" fontId="13" fillId="0" borderId="11" xfId="0" applyFont="1" applyBorder="1" applyAlignment="1">
      <alignment horizontal="center" wrapText="1"/>
    </xf>
    <xf numFmtId="4" fontId="15" fillId="0" borderId="6" xfId="0" applyNumberFormat="1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4" fontId="16" fillId="0" borderId="6" xfId="0" applyNumberFormat="1" applyFont="1" applyBorder="1" applyAlignment="1">
      <alignment horizontal="center" vertical="center" wrapText="1"/>
    </xf>
    <xf numFmtId="2" fontId="15" fillId="0" borderId="6" xfId="0" applyNumberFormat="1" applyFont="1" applyBorder="1" applyAlignment="1">
      <alignment horizontal="center" vertical="center" wrapText="1"/>
    </xf>
    <xf numFmtId="0" fontId="0" fillId="4" borderId="30" xfId="0" applyFill="1" applyBorder="1" applyAlignment="1" applyProtection="1">
      <alignment horizontal="center" vertical="center"/>
      <protection locked="0"/>
    </xf>
    <xf numFmtId="0" fontId="0" fillId="4" borderId="31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18" fillId="0" borderId="13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0" fillId="4" borderId="30" xfId="0" applyFill="1" applyBorder="1" applyAlignment="1" applyProtection="1">
      <alignment horizontal="center" vertical="center" wrapText="1"/>
      <protection locked="0"/>
    </xf>
    <xf numFmtId="0" fontId="0" fillId="4" borderId="31" xfId="0" applyFill="1" applyBorder="1" applyAlignment="1" applyProtection="1">
      <alignment horizontal="center" vertical="center" wrapText="1"/>
      <protection locked="0"/>
    </xf>
    <xf numFmtId="0" fontId="0" fillId="4" borderId="27" xfId="0" applyFill="1" applyBorder="1" applyAlignment="1" applyProtection="1">
      <alignment horizontal="center" vertical="center" wrapText="1"/>
      <protection locked="0"/>
    </xf>
  </cellXfs>
  <cellStyles count="5">
    <cellStyle name="Millares 2" xfId="3" xr:uid="{83D7C113-0362-4A4F-8014-9AE589FAA869}"/>
    <cellStyle name="Millares 2 2" xfId="4" xr:uid="{8F969E85-6CFA-4A72-925B-DD0096FB97F5}"/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30EF8-30FB-456F-91C0-BE78F4C496F2}">
  <dimension ref="A1:F38"/>
  <sheetViews>
    <sheetView tabSelected="1" workbookViewId="0">
      <selection activeCell="E4" sqref="E4"/>
    </sheetView>
  </sheetViews>
  <sheetFormatPr baseColWidth="10" defaultRowHeight="14.4" x14ac:dyDescent="0.3"/>
  <cols>
    <col min="1" max="1" width="56.33203125" customWidth="1"/>
    <col min="5" max="5" width="11.77734375" customWidth="1"/>
    <col min="6" max="6" width="10.88671875" style="45"/>
  </cols>
  <sheetData>
    <row r="1" spans="1:5" ht="18" customHeight="1" x14ac:dyDescent="0.3">
      <c r="A1" s="59" t="s">
        <v>58</v>
      </c>
      <c r="B1" s="60"/>
      <c r="C1" s="60"/>
      <c r="D1" s="60"/>
      <c r="E1" s="60"/>
    </row>
    <row r="2" spans="1:5" ht="18" thickBot="1" x14ac:dyDescent="0.35">
      <c r="A2" s="61" t="s">
        <v>94</v>
      </c>
      <c r="B2" s="62"/>
      <c r="C2" s="62"/>
      <c r="D2" s="62"/>
      <c r="E2" s="62"/>
    </row>
    <row r="3" spans="1:5" ht="33.75" customHeight="1" thickBot="1" x14ac:dyDescent="0.35">
      <c r="A3" s="1" t="s">
        <v>51</v>
      </c>
      <c r="B3" s="8" t="s">
        <v>134</v>
      </c>
      <c r="C3" s="63" t="s">
        <v>52</v>
      </c>
      <c r="D3" s="64"/>
      <c r="E3" s="9" t="s">
        <v>136</v>
      </c>
    </row>
    <row r="4" spans="1:5" ht="18" x14ac:dyDescent="0.3">
      <c r="A4" s="17" t="s">
        <v>78</v>
      </c>
      <c r="B4" s="4">
        <v>0</v>
      </c>
      <c r="C4" s="47">
        <v>60.09</v>
      </c>
      <c r="D4" s="6" t="s">
        <v>91</v>
      </c>
      <c r="E4" s="10">
        <f>B4*C4</f>
        <v>0</v>
      </c>
    </row>
    <row r="5" spans="1:5" ht="18" x14ac:dyDescent="0.3">
      <c r="A5" s="18" t="s">
        <v>79</v>
      </c>
      <c r="B5" s="5">
        <v>0</v>
      </c>
      <c r="C5" s="48">
        <v>24.93</v>
      </c>
      <c r="D5" s="7" t="s">
        <v>92</v>
      </c>
      <c r="E5" s="10">
        <f>B5*C5</f>
        <v>0</v>
      </c>
    </row>
    <row r="6" spans="1:5" ht="18" x14ac:dyDescent="0.3">
      <c r="A6" s="18" t="s">
        <v>80</v>
      </c>
      <c r="B6" s="5">
        <v>5</v>
      </c>
      <c r="C6" s="48">
        <v>57.09</v>
      </c>
      <c r="D6" s="7" t="s">
        <v>91</v>
      </c>
      <c r="E6" s="10">
        <f t="shared" ref="E6:E33" si="0">B6*C6</f>
        <v>285.45000000000005</v>
      </c>
    </row>
    <row r="7" spans="1:5" ht="18" x14ac:dyDescent="0.3">
      <c r="A7" s="18" t="s">
        <v>81</v>
      </c>
      <c r="B7" s="5">
        <v>0</v>
      </c>
      <c r="C7" s="48">
        <v>49.66</v>
      </c>
      <c r="D7" s="7" t="s">
        <v>91</v>
      </c>
      <c r="E7" s="10">
        <f t="shared" si="0"/>
        <v>0</v>
      </c>
    </row>
    <row r="8" spans="1:5" ht="18" x14ac:dyDescent="0.4">
      <c r="A8" s="19" t="s">
        <v>82</v>
      </c>
      <c r="B8" s="5">
        <v>2</v>
      </c>
      <c r="C8" s="48">
        <v>133.22</v>
      </c>
      <c r="D8" s="7" t="s">
        <v>91</v>
      </c>
      <c r="E8" s="10">
        <f t="shared" si="0"/>
        <v>266.44</v>
      </c>
    </row>
    <row r="9" spans="1:5" ht="18" x14ac:dyDescent="0.4">
      <c r="A9" s="19" t="s">
        <v>83</v>
      </c>
      <c r="B9" s="5">
        <v>1</v>
      </c>
      <c r="C9" s="48">
        <v>320.18</v>
      </c>
      <c r="D9" s="7" t="s">
        <v>91</v>
      </c>
      <c r="E9" s="10">
        <f t="shared" si="0"/>
        <v>320.18</v>
      </c>
    </row>
    <row r="10" spans="1:5" ht="18" x14ac:dyDescent="0.4">
      <c r="A10" s="20" t="s">
        <v>84</v>
      </c>
      <c r="B10" s="5">
        <v>0</v>
      </c>
      <c r="C10" s="48">
        <v>30.14</v>
      </c>
      <c r="D10" s="7" t="s">
        <v>91</v>
      </c>
      <c r="E10" s="10">
        <f t="shared" si="0"/>
        <v>0</v>
      </c>
    </row>
    <row r="11" spans="1:5" ht="18" x14ac:dyDescent="0.4">
      <c r="A11" s="20" t="s">
        <v>85</v>
      </c>
      <c r="B11" s="5">
        <v>80</v>
      </c>
      <c r="C11" s="48">
        <v>25.12</v>
      </c>
      <c r="D11" s="7" t="s">
        <v>93</v>
      </c>
      <c r="E11" s="10">
        <f t="shared" si="0"/>
        <v>2009.6000000000001</v>
      </c>
    </row>
    <row r="12" spans="1:5" ht="18" x14ac:dyDescent="0.4">
      <c r="A12" s="20" t="s">
        <v>86</v>
      </c>
      <c r="B12" s="5">
        <v>150</v>
      </c>
      <c r="C12" s="48">
        <v>8.17</v>
      </c>
      <c r="D12" s="7" t="s">
        <v>93</v>
      </c>
      <c r="E12" s="10">
        <f t="shared" si="0"/>
        <v>1225.5</v>
      </c>
    </row>
    <row r="13" spans="1:5" ht="18" x14ac:dyDescent="0.4">
      <c r="A13" s="20" t="s">
        <v>69</v>
      </c>
      <c r="B13" s="5">
        <v>180</v>
      </c>
      <c r="C13" s="48">
        <v>100.86</v>
      </c>
      <c r="D13" s="7" t="s">
        <v>92</v>
      </c>
      <c r="E13" s="10">
        <f t="shared" si="0"/>
        <v>18154.8</v>
      </c>
    </row>
    <row r="14" spans="1:5" ht="18" x14ac:dyDescent="0.4">
      <c r="A14" s="20" t="s">
        <v>87</v>
      </c>
      <c r="B14" s="5">
        <v>0</v>
      </c>
      <c r="C14" s="48">
        <v>142.55000000000001</v>
      </c>
      <c r="D14" s="7" t="s">
        <v>92</v>
      </c>
      <c r="E14" s="10">
        <f t="shared" si="0"/>
        <v>0</v>
      </c>
    </row>
    <row r="15" spans="1:5" ht="18" x14ac:dyDescent="0.3">
      <c r="A15" s="18" t="s">
        <v>88</v>
      </c>
      <c r="B15" s="5">
        <v>270</v>
      </c>
      <c r="C15" s="48">
        <v>4.8899999999999997</v>
      </c>
      <c r="D15" s="7" t="s">
        <v>91</v>
      </c>
      <c r="E15" s="10">
        <f t="shared" si="0"/>
        <v>1320.3</v>
      </c>
    </row>
    <row r="16" spans="1:5" ht="18" x14ac:dyDescent="0.3">
      <c r="A16" s="18" t="s">
        <v>89</v>
      </c>
      <c r="B16" s="5">
        <v>0</v>
      </c>
      <c r="C16" s="48">
        <v>54.42</v>
      </c>
      <c r="D16" s="7" t="s">
        <v>91</v>
      </c>
      <c r="E16" s="10">
        <f t="shared" si="0"/>
        <v>0</v>
      </c>
    </row>
    <row r="17" spans="1:5" ht="18" x14ac:dyDescent="0.4">
      <c r="A17" s="21" t="s">
        <v>70</v>
      </c>
      <c r="B17" s="5">
        <v>15</v>
      </c>
      <c r="C17" s="48">
        <v>145.56</v>
      </c>
      <c r="D17" s="7" t="s">
        <v>91</v>
      </c>
      <c r="E17" s="10">
        <f t="shared" si="0"/>
        <v>2183.4</v>
      </c>
    </row>
    <row r="18" spans="1:5" ht="18" x14ac:dyDescent="0.3">
      <c r="A18" s="23" t="s">
        <v>90</v>
      </c>
      <c r="B18" s="24">
        <v>40</v>
      </c>
      <c r="C18" s="48">
        <v>9.41</v>
      </c>
      <c r="D18" s="7" t="s">
        <v>91</v>
      </c>
      <c r="E18" s="10">
        <f t="shared" si="0"/>
        <v>376.4</v>
      </c>
    </row>
    <row r="19" spans="1:5" ht="18" x14ac:dyDescent="0.3">
      <c r="A19" s="25" t="s">
        <v>95</v>
      </c>
      <c r="B19" s="26">
        <v>20</v>
      </c>
      <c r="C19" s="49">
        <v>3.77</v>
      </c>
      <c r="D19" s="10" t="s">
        <v>110</v>
      </c>
      <c r="E19" s="10">
        <f t="shared" si="0"/>
        <v>75.400000000000006</v>
      </c>
    </row>
    <row r="20" spans="1:5" ht="18" x14ac:dyDescent="0.3">
      <c r="A20" s="25" t="s">
        <v>96</v>
      </c>
      <c r="B20" s="26">
        <v>0</v>
      </c>
      <c r="C20" s="49">
        <v>29.62</v>
      </c>
      <c r="D20" s="10" t="s">
        <v>110</v>
      </c>
      <c r="E20" s="10">
        <f t="shared" si="0"/>
        <v>0</v>
      </c>
    </row>
    <row r="21" spans="1:5" ht="18" x14ac:dyDescent="0.3">
      <c r="A21" s="25" t="s">
        <v>97</v>
      </c>
      <c r="B21" s="26">
        <v>10</v>
      </c>
      <c r="C21" s="49">
        <v>29.62</v>
      </c>
      <c r="D21" s="10" t="s">
        <v>110</v>
      </c>
      <c r="E21" s="10">
        <f t="shared" si="0"/>
        <v>296.2</v>
      </c>
    </row>
    <row r="22" spans="1:5" ht="18" x14ac:dyDescent="0.3">
      <c r="A22" s="25" t="s">
        <v>98</v>
      </c>
      <c r="B22" s="26">
        <v>0</v>
      </c>
      <c r="C22" s="49">
        <v>25.06</v>
      </c>
      <c r="D22" s="10" t="s">
        <v>110</v>
      </c>
      <c r="E22" s="10">
        <f t="shared" si="0"/>
        <v>0</v>
      </c>
    </row>
    <row r="23" spans="1:5" ht="18" x14ac:dyDescent="0.3">
      <c r="A23" s="25" t="s">
        <v>99</v>
      </c>
      <c r="B23" s="26">
        <v>15</v>
      </c>
      <c r="C23" s="49">
        <v>18.84</v>
      </c>
      <c r="D23" s="10" t="s">
        <v>110</v>
      </c>
      <c r="E23" s="10">
        <f t="shared" si="0"/>
        <v>282.60000000000002</v>
      </c>
    </row>
    <row r="24" spans="1:5" ht="18" x14ac:dyDescent="0.3">
      <c r="A24" s="25" t="s">
        <v>100</v>
      </c>
      <c r="B24" s="26">
        <v>0</v>
      </c>
      <c r="C24" s="49">
        <v>38.22</v>
      </c>
      <c r="D24" s="10" t="s">
        <v>110</v>
      </c>
      <c r="E24" s="10">
        <f t="shared" si="0"/>
        <v>0</v>
      </c>
    </row>
    <row r="25" spans="1:5" ht="18" x14ac:dyDescent="0.3">
      <c r="A25" s="25" t="s">
        <v>101</v>
      </c>
      <c r="B25" s="26">
        <v>0</v>
      </c>
      <c r="C25" s="49">
        <v>38.22</v>
      </c>
      <c r="D25" s="10" t="s">
        <v>110</v>
      </c>
      <c r="E25" s="10">
        <f t="shared" si="0"/>
        <v>0</v>
      </c>
    </row>
    <row r="26" spans="1:5" ht="18" x14ac:dyDescent="0.3">
      <c r="A26" s="25" t="s">
        <v>102</v>
      </c>
      <c r="B26" s="26">
        <v>0</v>
      </c>
      <c r="C26" s="49">
        <v>62.34</v>
      </c>
      <c r="D26" s="10" t="s">
        <v>110</v>
      </c>
      <c r="E26" s="10">
        <f t="shared" si="0"/>
        <v>0</v>
      </c>
    </row>
    <row r="27" spans="1:5" ht="18" x14ac:dyDescent="0.3">
      <c r="A27" s="25" t="s">
        <v>103</v>
      </c>
      <c r="B27" s="26">
        <v>5</v>
      </c>
      <c r="C27" s="49">
        <v>25.48</v>
      </c>
      <c r="D27" s="10" t="s">
        <v>110</v>
      </c>
      <c r="E27" s="10">
        <f t="shared" si="0"/>
        <v>127.4</v>
      </c>
    </row>
    <row r="28" spans="1:5" ht="18" x14ac:dyDescent="0.3">
      <c r="A28" s="25" t="s">
        <v>104</v>
      </c>
      <c r="B28" s="26">
        <v>0</v>
      </c>
      <c r="C28" s="49">
        <v>25.48</v>
      </c>
      <c r="D28" s="10" t="s">
        <v>110</v>
      </c>
      <c r="E28" s="10">
        <f t="shared" si="0"/>
        <v>0</v>
      </c>
    </row>
    <row r="29" spans="1:5" ht="18" x14ac:dyDescent="0.3">
      <c r="A29" s="25" t="s">
        <v>105</v>
      </c>
      <c r="B29" s="26">
        <v>0</v>
      </c>
      <c r="C29" s="49">
        <v>42.45</v>
      </c>
      <c r="D29" s="10" t="s">
        <v>110</v>
      </c>
      <c r="E29" s="10">
        <f t="shared" si="0"/>
        <v>0</v>
      </c>
    </row>
    <row r="30" spans="1:5" ht="18" x14ac:dyDescent="0.3">
      <c r="A30" s="25" t="s">
        <v>106</v>
      </c>
      <c r="B30" s="26">
        <v>0</v>
      </c>
      <c r="C30" s="49">
        <v>42.45</v>
      </c>
      <c r="D30" s="10" t="s">
        <v>110</v>
      </c>
      <c r="E30" s="10">
        <f t="shared" si="0"/>
        <v>0</v>
      </c>
    </row>
    <row r="31" spans="1:5" ht="18" x14ac:dyDescent="0.3">
      <c r="A31" s="25" t="s">
        <v>107</v>
      </c>
      <c r="B31" s="26">
        <v>6</v>
      </c>
      <c r="C31" s="49">
        <v>75.48</v>
      </c>
      <c r="D31" s="10" t="s">
        <v>110</v>
      </c>
      <c r="E31" s="10">
        <f t="shared" si="0"/>
        <v>452.88</v>
      </c>
    </row>
    <row r="32" spans="1:5" ht="18" x14ac:dyDescent="0.3">
      <c r="A32" s="25" t="s">
        <v>108</v>
      </c>
      <c r="B32" s="26">
        <v>0</v>
      </c>
      <c r="C32" s="49">
        <v>45.84</v>
      </c>
      <c r="D32" s="10" t="s">
        <v>110</v>
      </c>
      <c r="E32" s="10">
        <f t="shared" si="0"/>
        <v>0</v>
      </c>
    </row>
    <row r="33" spans="1:5" ht="18" x14ac:dyDescent="0.3">
      <c r="A33" s="25" t="s">
        <v>109</v>
      </c>
      <c r="B33" s="26">
        <v>0</v>
      </c>
      <c r="C33" s="49">
        <v>66.48</v>
      </c>
      <c r="D33" s="10" t="s">
        <v>111</v>
      </c>
      <c r="E33" s="10">
        <f t="shared" si="0"/>
        <v>0</v>
      </c>
    </row>
    <row r="34" spans="1:5" ht="18" x14ac:dyDescent="0.3">
      <c r="A34" s="65" t="s">
        <v>60</v>
      </c>
      <c r="B34" s="66"/>
      <c r="C34" s="66"/>
      <c r="D34" s="67"/>
      <c r="E34" s="10">
        <v>8000</v>
      </c>
    </row>
    <row r="35" spans="1:5" ht="27" customHeight="1" x14ac:dyDescent="0.3">
      <c r="A35" s="68" t="s">
        <v>71</v>
      </c>
      <c r="B35" s="68"/>
      <c r="C35" s="68"/>
      <c r="D35" s="68"/>
      <c r="E35" s="2">
        <f>SUM(E4:E34)</f>
        <v>35376.550000000003</v>
      </c>
    </row>
    <row r="36" spans="1:5" x14ac:dyDescent="0.3">
      <c r="D36" s="22" t="s">
        <v>126</v>
      </c>
      <c r="E36" s="11">
        <f>E35</f>
        <v>35376.550000000003</v>
      </c>
    </row>
    <row r="38" spans="1:5" x14ac:dyDescent="0.3">
      <c r="D38" t="s">
        <v>133</v>
      </c>
    </row>
  </sheetData>
  <sheetProtection algorithmName="SHA-512" hashValue="o9wfiEOAzg6VoLmgm+6501NO01JJM1O7TDE0Fi9egp7o1O96S3i7o9ZpDess/aQ8RFB5fSY1KibdLzev0eCBrQ==" saltValue="ngCNPGGvc6NR0WdpA74Axw==" spinCount="100000" sheet="1" objects="1" scenarios="1"/>
  <mergeCells count="5">
    <mergeCell ref="A1:E1"/>
    <mergeCell ref="A2:E2"/>
    <mergeCell ref="C3:D3"/>
    <mergeCell ref="A34:D34"/>
    <mergeCell ref="A35:D35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2D840-43DF-4A7B-914F-AC89292B18B6}">
  <sheetPr>
    <pageSetUpPr fitToPage="1"/>
  </sheetPr>
  <dimension ref="A1:E70"/>
  <sheetViews>
    <sheetView zoomScale="115" zoomScaleNormal="115" workbookViewId="0">
      <selection activeCell="D4" sqref="D4:D66"/>
    </sheetView>
  </sheetViews>
  <sheetFormatPr baseColWidth="10" defaultColWidth="10.77734375" defaultRowHeight="14.4" x14ac:dyDescent="0.3"/>
  <cols>
    <col min="1" max="1" width="67.21875" bestFit="1" customWidth="1"/>
    <col min="3" max="3" width="10.77734375" customWidth="1"/>
    <col min="4" max="4" width="19" customWidth="1"/>
    <col min="5" max="5" width="17.44140625" customWidth="1"/>
  </cols>
  <sheetData>
    <row r="1" spans="1:5" ht="18" customHeight="1" x14ac:dyDescent="0.3">
      <c r="A1" s="69" t="s">
        <v>114</v>
      </c>
      <c r="B1" s="70"/>
      <c r="C1" s="70"/>
      <c r="D1" s="70"/>
      <c r="E1" s="70"/>
    </row>
    <row r="2" spans="1:5" ht="22.2" thickBot="1" x14ac:dyDescent="0.35">
      <c r="A2" s="71" t="s">
        <v>118</v>
      </c>
      <c r="B2" s="72"/>
      <c r="C2" s="72"/>
      <c r="D2" s="72"/>
      <c r="E2" s="72"/>
    </row>
    <row r="3" spans="1:5" ht="33.75" customHeight="1" thickBot="1" x14ac:dyDescent="0.35">
      <c r="A3" s="51" t="s">
        <v>51</v>
      </c>
      <c r="B3" s="27" t="s">
        <v>134</v>
      </c>
      <c r="C3" s="27" t="s">
        <v>113</v>
      </c>
      <c r="D3" s="28" t="s">
        <v>115</v>
      </c>
      <c r="E3" s="27" t="s">
        <v>116</v>
      </c>
    </row>
    <row r="4" spans="1:5" ht="18.600000000000001" thickBot="1" x14ac:dyDescent="0.35">
      <c r="A4" s="12" t="s">
        <v>12</v>
      </c>
      <c r="B4" s="29">
        <v>10</v>
      </c>
      <c r="C4" s="30">
        <v>73.349999999999994</v>
      </c>
      <c r="D4" s="55"/>
      <c r="E4" s="44">
        <f>D4*B4</f>
        <v>0</v>
      </c>
    </row>
    <row r="5" spans="1:5" ht="18.600000000000001" thickBot="1" x14ac:dyDescent="0.35">
      <c r="A5" s="13" t="s">
        <v>31</v>
      </c>
      <c r="B5" s="31">
        <v>0</v>
      </c>
      <c r="C5" s="32">
        <v>4.7300000000000004</v>
      </c>
      <c r="D5" s="56"/>
      <c r="E5" s="44">
        <f t="shared" ref="E5:E66" si="0">D5*B5</f>
        <v>0</v>
      </c>
    </row>
    <row r="6" spans="1:5" ht="18.600000000000001" thickBot="1" x14ac:dyDescent="0.35">
      <c r="A6" s="13" t="s">
        <v>62</v>
      </c>
      <c r="B6" s="31">
        <v>0</v>
      </c>
      <c r="C6" s="32">
        <v>8.34</v>
      </c>
      <c r="D6" s="56"/>
      <c r="E6" s="44">
        <f t="shared" si="0"/>
        <v>0</v>
      </c>
    </row>
    <row r="7" spans="1:5" ht="18.600000000000001" thickBot="1" x14ac:dyDescent="0.35">
      <c r="A7" s="13" t="s">
        <v>63</v>
      </c>
      <c r="B7" s="31">
        <v>0</v>
      </c>
      <c r="C7" s="32">
        <v>5.57</v>
      </c>
      <c r="D7" s="56"/>
      <c r="E7" s="44">
        <f t="shared" si="0"/>
        <v>0</v>
      </c>
    </row>
    <row r="8" spans="1:5" ht="18.600000000000001" thickBot="1" x14ac:dyDescent="0.35">
      <c r="A8" s="13" t="s">
        <v>64</v>
      </c>
      <c r="B8" s="31">
        <v>0</v>
      </c>
      <c r="C8" s="32">
        <v>6.97</v>
      </c>
      <c r="D8" s="56"/>
      <c r="E8" s="44">
        <f t="shared" si="0"/>
        <v>0</v>
      </c>
    </row>
    <row r="9" spans="1:5" ht="18.600000000000001" thickBot="1" x14ac:dyDescent="0.35">
      <c r="A9" s="13" t="s">
        <v>32</v>
      </c>
      <c r="B9" s="31">
        <v>0</v>
      </c>
      <c r="C9" s="32">
        <v>24.88</v>
      </c>
      <c r="D9" s="56"/>
      <c r="E9" s="44">
        <f t="shared" si="0"/>
        <v>0</v>
      </c>
    </row>
    <row r="10" spans="1:5" ht="18.600000000000001" thickBot="1" x14ac:dyDescent="0.35">
      <c r="A10" s="13" t="s">
        <v>13</v>
      </c>
      <c r="B10" s="31">
        <v>0</v>
      </c>
      <c r="C10" s="32">
        <v>4.4400000000000004</v>
      </c>
      <c r="D10" s="56"/>
      <c r="E10" s="44">
        <f t="shared" si="0"/>
        <v>0</v>
      </c>
    </row>
    <row r="11" spans="1:5" ht="18.600000000000001" thickBot="1" x14ac:dyDescent="0.35">
      <c r="A11" s="13" t="s">
        <v>14</v>
      </c>
      <c r="B11" s="31">
        <v>20</v>
      </c>
      <c r="C11" s="32">
        <v>25.17</v>
      </c>
      <c r="D11" s="56"/>
      <c r="E11" s="44">
        <f t="shared" si="0"/>
        <v>0</v>
      </c>
    </row>
    <row r="12" spans="1:5" ht="18.600000000000001" thickBot="1" x14ac:dyDescent="0.35">
      <c r="A12" s="13" t="s">
        <v>53</v>
      </c>
      <c r="B12" s="31">
        <v>70</v>
      </c>
      <c r="C12" s="32">
        <v>10.01</v>
      </c>
      <c r="D12" s="56"/>
      <c r="E12" s="44">
        <f t="shared" si="0"/>
        <v>0</v>
      </c>
    </row>
    <row r="13" spans="1:5" ht="30" thickBot="1" x14ac:dyDescent="0.35">
      <c r="A13" s="14" t="s">
        <v>72</v>
      </c>
      <c r="B13" s="31">
        <v>3</v>
      </c>
      <c r="C13" s="32">
        <v>22.54</v>
      </c>
      <c r="D13" s="56"/>
      <c r="E13" s="44">
        <f t="shared" si="0"/>
        <v>0</v>
      </c>
    </row>
    <row r="14" spans="1:5" ht="30" thickBot="1" x14ac:dyDescent="0.35">
      <c r="A14" s="14" t="s">
        <v>73</v>
      </c>
      <c r="B14" s="31">
        <v>0</v>
      </c>
      <c r="C14" s="32">
        <v>33.799999999999997</v>
      </c>
      <c r="D14" s="56"/>
      <c r="E14" s="44">
        <f t="shared" si="0"/>
        <v>0</v>
      </c>
    </row>
    <row r="15" spans="1:5" ht="30" thickBot="1" x14ac:dyDescent="0.35">
      <c r="A15" s="14" t="s">
        <v>74</v>
      </c>
      <c r="B15" s="31">
        <v>1</v>
      </c>
      <c r="C15" s="32">
        <v>15.02</v>
      </c>
      <c r="D15" s="56"/>
      <c r="E15" s="44">
        <f t="shared" si="0"/>
        <v>0</v>
      </c>
    </row>
    <row r="16" spans="1:5" ht="18.600000000000001" thickBot="1" x14ac:dyDescent="0.35">
      <c r="A16" s="13" t="s">
        <v>59</v>
      </c>
      <c r="B16" s="31">
        <v>0</v>
      </c>
      <c r="C16" s="32">
        <v>13.24</v>
      </c>
      <c r="D16" s="56"/>
      <c r="E16" s="44">
        <f t="shared" si="0"/>
        <v>0</v>
      </c>
    </row>
    <row r="17" spans="1:5" ht="18.600000000000001" thickBot="1" x14ac:dyDescent="0.35">
      <c r="A17" s="13" t="s">
        <v>33</v>
      </c>
      <c r="B17" s="33">
        <v>0</v>
      </c>
      <c r="C17" s="34">
        <v>87.3</v>
      </c>
      <c r="D17" s="57"/>
      <c r="E17" s="44">
        <f t="shared" si="0"/>
        <v>0</v>
      </c>
    </row>
    <row r="18" spans="1:5" ht="18.600000000000001" thickBot="1" x14ac:dyDescent="0.35">
      <c r="A18" s="14" t="s">
        <v>34</v>
      </c>
      <c r="B18" s="33">
        <v>0</v>
      </c>
      <c r="C18" s="34">
        <v>17.38</v>
      </c>
      <c r="D18" s="57"/>
      <c r="E18" s="44">
        <f t="shared" si="0"/>
        <v>0</v>
      </c>
    </row>
    <row r="19" spans="1:5" ht="18.600000000000001" thickBot="1" x14ac:dyDescent="0.35">
      <c r="A19" s="14" t="s">
        <v>35</v>
      </c>
      <c r="B19" s="33">
        <v>0</v>
      </c>
      <c r="C19" s="34">
        <v>17.38</v>
      </c>
      <c r="D19" s="57"/>
      <c r="E19" s="44">
        <f t="shared" si="0"/>
        <v>0</v>
      </c>
    </row>
    <row r="20" spans="1:5" ht="18.600000000000001" thickBot="1" x14ac:dyDescent="0.35">
      <c r="A20" s="14" t="s">
        <v>36</v>
      </c>
      <c r="B20" s="33">
        <v>0</v>
      </c>
      <c r="C20" s="34">
        <v>17.38</v>
      </c>
      <c r="D20" s="57"/>
      <c r="E20" s="44">
        <f t="shared" si="0"/>
        <v>0</v>
      </c>
    </row>
    <row r="21" spans="1:5" ht="18.600000000000001" thickBot="1" x14ac:dyDescent="0.35">
      <c r="A21" s="13" t="s">
        <v>15</v>
      </c>
      <c r="B21" s="33">
        <v>0</v>
      </c>
      <c r="C21" s="34">
        <v>33.6</v>
      </c>
      <c r="D21" s="57"/>
      <c r="E21" s="44">
        <f t="shared" si="0"/>
        <v>0</v>
      </c>
    </row>
    <row r="22" spans="1:5" ht="18.600000000000001" thickBot="1" x14ac:dyDescent="0.35">
      <c r="A22" s="13" t="s">
        <v>17</v>
      </c>
      <c r="B22" s="33">
        <v>0</v>
      </c>
      <c r="C22" s="34">
        <v>33.6</v>
      </c>
      <c r="D22" s="57"/>
      <c r="E22" s="44">
        <f t="shared" si="0"/>
        <v>0</v>
      </c>
    </row>
    <row r="23" spans="1:5" ht="18.600000000000001" thickBot="1" x14ac:dyDescent="0.35">
      <c r="A23" s="13" t="s">
        <v>16</v>
      </c>
      <c r="B23" s="33">
        <v>0</v>
      </c>
      <c r="C23" s="34">
        <v>33.6</v>
      </c>
      <c r="D23" s="57"/>
      <c r="E23" s="44">
        <f t="shared" si="0"/>
        <v>0</v>
      </c>
    </row>
    <row r="24" spans="1:5" ht="18.600000000000001" thickBot="1" x14ac:dyDescent="0.35">
      <c r="A24" s="13" t="s">
        <v>55</v>
      </c>
      <c r="B24" s="33">
        <v>100</v>
      </c>
      <c r="C24" s="34">
        <v>59.64</v>
      </c>
      <c r="D24" s="57"/>
      <c r="E24" s="44">
        <f t="shared" si="0"/>
        <v>0</v>
      </c>
    </row>
    <row r="25" spans="1:5" ht="18.600000000000001" thickBot="1" x14ac:dyDescent="0.35">
      <c r="A25" s="13" t="s">
        <v>54</v>
      </c>
      <c r="B25" s="33">
        <v>0</v>
      </c>
      <c r="C25" s="34">
        <v>51.86</v>
      </c>
      <c r="D25" s="57"/>
      <c r="E25" s="44">
        <f t="shared" si="0"/>
        <v>0</v>
      </c>
    </row>
    <row r="26" spans="1:5" ht="18.600000000000001" thickBot="1" x14ac:dyDescent="0.35">
      <c r="A26" s="13" t="s">
        <v>65</v>
      </c>
      <c r="B26" s="33">
        <v>0</v>
      </c>
      <c r="C26" s="34">
        <v>39.36</v>
      </c>
      <c r="D26" s="57"/>
      <c r="E26" s="44">
        <f t="shared" si="0"/>
        <v>0</v>
      </c>
    </row>
    <row r="27" spans="1:5" ht="18.600000000000001" thickBot="1" x14ac:dyDescent="0.35">
      <c r="A27" s="13" t="s">
        <v>18</v>
      </c>
      <c r="B27" s="33">
        <v>0</v>
      </c>
      <c r="C27" s="34">
        <v>34.69</v>
      </c>
      <c r="D27" s="57"/>
      <c r="E27" s="44">
        <f t="shared" si="0"/>
        <v>0</v>
      </c>
    </row>
    <row r="28" spans="1:5" ht="18.600000000000001" thickBot="1" x14ac:dyDescent="0.35">
      <c r="A28" s="13" t="s">
        <v>0</v>
      </c>
      <c r="B28" s="33">
        <v>2700</v>
      </c>
      <c r="C28" s="34">
        <v>5.9</v>
      </c>
      <c r="D28" s="57"/>
      <c r="E28" s="44">
        <f t="shared" si="0"/>
        <v>0</v>
      </c>
    </row>
    <row r="29" spans="1:5" ht="18.600000000000001" thickBot="1" x14ac:dyDescent="0.35">
      <c r="A29" s="13" t="s">
        <v>37</v>
      </c>
      <c r="B29" s="33">
        <v>0</v>
      </c>
      <c r="C29" s="34">
        <v>40.51</v>
      </c>
      <c r="D29" s="57"/>
      <c r="E29" s="44">
        <f t="shared" si="0"/>
        <v>0</v>
      </c>
    </row>
    <row r="30" spans="1:5" ht="18.600000000000001" thickBot="1" x14ac:dyDescent="0.35">
      <c r="A30" s="13" t="s">
        <v>19</v>
      </c>
      <c r="B30" s="33">
        <v>10</v>
      </c>
      <c r="C30" s="34">
        <v>82.44</v>
      </c>
      <c r="D30" s="57"/>
      <c r="E30" s="44">
        <f t="shared" si="0"/>
        <v>0</v>
      </c>
    </row>
    <row r="31" spans="1:5" ht="18.600000000000001" thickBot="1" x14ac:dyDescent="0.35">
      <c r="A31" s="13" t="s">
        <v>38</v>
      </c>
      <c r="B31" s="33">
        <v>0</v>
      </c>
      <c r="C31" s="34">
        <v>57.89</v>
      </c>
      <c r="D31" s="57"/>
      <c r="E31" s="44">
        <f t="shared" si="0"/>
        <v>0</v>
      </c>
    </row>
    <row r="32" spans="1:5" ht="18.600000000000001" thickBot="1" x14ac:dyDescent="0.35">
      <c r="A32" s="13" t="s">
        <v>20</v>
      </c>
      <c r="B32" s="33">
        <v>0</v>
      </c>
      <c r="C32" s="34">
        <v>36.67</v>
      </c>
      <c r="D32" s="57"/>
      <c r="E32" s="44">
        <f t="shared" si="0"/>
        <v>0</v>
      </c>
    </row>
    <row r="33" spans="1:5" ht="18.600000000000001" thickBot="1" x14ac:dyDescent="0.35">
      <c r="A33" s="13" t="s">
        <v>21</v>
      </c>
      <c r="B33" s="33">
        <v>300</v>
      </c>
      <c r="C33" s="34">
        <v>55.02</v>
      </c>
      <c r="D33" s="57"/>
      <c r="E33" s="44">
        <f t="shared" si="0"/>
        <v>0</v>
      </c>
    </row>
    <row r="34" spans="1:5" ht="18.600000000000001" thickBot="1" x14ac:dyDescent="0.35">
      <c r="A34" s="13" t="s">
        <v>22</v>
      </c>
      <c r="B34" s="33">
        <v>400</v>
      </c>
      <c r="C34" s="34">
        <v>73.349999999999994</v>
      </c>
      <c r="D34" s="57"/>
      <c r="E34" s="44">
        <f t="shared" si="0"/>
        <v>0</v>
      </c>
    </row>
    <row r="35" spans="1:5" ht="18.600000000000001" thickBot="1" x14ac:dyDescent="0.35">
      <c r="A35" s="13" t="s">
        <v>23</v>
      </c>
      <c r="B35" s="33">
        <v>0</v>
      </c>
      <c r="C35" s="34">
        <v>91.69</v>
      </c>
      <c r="D35" s="57"/>
      <c r="E35" s="44">
        <f t="shared" si="0"/>
        <v>0</v>
      </c>
    </row>
    <row r="36" spans="1:5" ht="18.600000000000001" thickBot="1" x14ac:dyDescent="0.35">
      <c r="A36" s="13" t="s">
        <v>39</v>
      </c>
      <c r="B36" s="33">
        <v>0</v>
      </c>
      <c r="C36" s="34">
        <v>63.65</v>
      </c>
      <c r="D36" s="57"/>
      <c r="E36" s="44">
        <f t="shared" si="0"/>
        <v>0</v>
      </c>
    </row>
    <row r="37" spans="1:5" ht="18.600000000000001" thickBot="1" x14ac:dyDescent="0.35">
      <c r="A37" s="13" t="s">
        <v>24</v>
      </c>
      <c r="B37" s="33">
        <v>0</v>
      </c>
      <c r="C37" s="34">
        <v>22.01</v>
      </c>
      <c r="D37" s="57"/>
      <c r="E37" s="44">
        <f t="shared" si="0"/>
        <v>0</v>
      </c>
    </row>
    <row r="38" spans="1:5" ht="18.600000000000001" thickBot="1" x14ac:dyDescent="0.35">
      <c r="A38" s="13" t="s">
        <v>25</v>
      </c>
      <c r="B38" s="33">
        <v>0</v>
      </c>
      <c r="C38" s="34">
        <v>44.01</v>
      </c>
      <c r="D38" s="57"/>
      <c r="E38" s="44">
        <f t="shared" si="0"/>
        <v>0</v>
      </c>
    </row>
    <row r="39" spans="1:5" ht="18.600000000000001" thickBot="1" x14ac:dyDescent="0.35">
      <c r="A39" s="15" t="s">
        <v>26</v>
      </c>
      <c r="B39" s="33">
        <v>200</v>
      </c>
      <c r="C39" s="34">
        <v>55.02</v>
      </c>
      <c r="D39" s="57"/>
      <c r="E39" s="44">
        <f t="shared" si="0"/>
        <v>0</v>
      </c>
    </row>
    <row r="40" spans="1:5" ht="18.600000000000001" thickBot="1" x14ac:dyDescent="0.35">
      <c r="A40" s="15" t="s">
        <v>27</v>
      </c>
      <c r="B40" s="33">
        <v>0</v>
      </c>
      <c r="C40" s="34">
        <v>66.02</v>
      </c>
      <c r="D40" s="57"/>
      <c r="E40" s="44">
        <f t="shared" si="0"/>
        <v>0</v>
      </c>
    </row>
    <row r="41" spans="1:5" ht="18.600000000000001" thickBot="1" x14ac:dyDescent="0.35">
      <c r="A41" s="15" t="s">
        <v>40</v>
      </c>
      <c r="B41" s="33">
        <v>10</v>
      </c>
      <c r="C41" s="34">
        <v>32.450000000000003</v>
      </c>
      <c r="D41" s="57"/>
      <c r="E41" s="44">
        <f t="shared" si="0"/>
        <v>0</v>
      </c>
    </row>
    <row r="42" spans="1:5" ht="18.600000000000001" thickBot="1" x14ac:dyDescent="0.35">
      <c r="A42" s="13" t="s">
        <v>66</v>
      </c>
      <c r="B42" s="33">
        <v>0</v>
      </c>
      <c r="C42" s="34">
        <v>160.46</v>
      </c>
      <c r="D42" s="57"/>
      <c r="E42" s="44">
        <f t="shared" si="0"/>
        <v>0</v>
      </c>
    </row>
    <row r="43" spans="1:5" ht="18.600000000000001" thickBot="1" x14ac:dyDescent="0.35">
      <c r="A43" s="15" t="s">
        <v>41</v>
      </c>
      <c r="B43" s="33">
        <v>0</v>
      </c>
      <c r="C43" s="34">
        <v>19.809999999999999</v>
      </c>
      <c r="D43" s="57"/>
      <c r="E43" s="44">
        <f t="shared" si="0"/>
        <v>0</v>
      </c>
    </row>
    <row r="44" spans="1:5" ht="18.600000000000001" thickBot="1" x14ac:dyDescent="0.35">
      <c r="A44" s="13" t="s">
        <v>67</v>
      </c>
      <c r="B44" s="33">
        <v>8</v>
      </c>
      <c r="C44" s="34">
        <v>29.72</v>
      </c>
      <c r="D44" s="57"/>
      <c r="E44" s="44">
        <f t="shared" si="0"/>
        <v>0</v>
      </c>
    </row>
    <row r="45" spans="1:5" ht="18.600000000000001" thickBot="1" x14ac:dyDescent="0.35">
      <c r="A45" s="15" t="s">
        <v>42</v>
      </c>
      <c r="B45" s="33">
        <v>0</v>
      </c>
      <c r="C45" s="34">
        <v>30.85</v>
      </c>
      <c r="D45" s="57"/>
      <c r="E45" s="44">
        <f t="shared" si="0"/>
        <v>0</v>
      </c>
    </row>
    <row r="46" spans="1:5" ht="18.600000000000001" thickBot="1" x14ac:dyDescent="0.35">
      <c r="A46" s="13" t="s">
        <v>43</v>
      </c>
      <c r="B46" s="33">
        <v>0</v>
      </c>
      <c r="C46" s="34">
        <v>27.56</v>
      </c>
      <c r="D46" s="57"/>
      <c r="E46" s="44">
        <f t="shared" si="0"/>
        <v>0</v>
      </c>
    </row>
    <row r="47" spans="1:5" ht="18.600000000000001" thickBot="1" x14ac:dyDescent="0.35">
      <c r="A47" s="13" t="s">
        <v>44</v>
      </c>
      <c r="B47" s="33">
        <v>0</v>
      </c>
      <c r="C47" s="34">
        <v>29.19</v>
      </c>
      <c r="D47" s="57"/>
      <c r="E47" s="44">
        <f t="shared" si="0"/>
        <v>0</v>
      </c>
    </row>
    <row r="48" spans="1:5" ht="18.600000000000001" thickBot="1" x14ac:dyDescent="0.35">
      <c r="A48" s="13" t="s">
        <v>8</v>
      </c>
      <c r="B48" s="33">
        <v>0</v>
      </c>
      <c r="C48" s="34">
        <v>57.7</v>
      </c>
      <c r="D48" s="57"/>
      <c r="E48" s="44">
        <f t="shared" si="0"/>
        <v>0</v>
      </c>
    </row>
    <row r="49" spans="1:5" ht="18.600000000000001" thickBot="1" x14ac:dyDescent="0.35">
      <c r="A49" s="13" t="s">
        <v>6</v>
      </c>
      <c r="B49" s="33">
        <v>12</v>
      </c>
      <c r="C49" s="34">
        <v>49.47</v>
      </c>
      <c r="D49" s="57"/>
      <c r="E49" s="44">
        <f t="shared" si="0"/>
        <v>0</v>
      </c>
    </row>
    <row r="50" spans="1:5" ht="18.600000000000001" thickBot="1" x14ac:dyDescent="0.35">
      <c r="A50" s="13" t="s">
        <v>7</v>
      </c>
      <c r="B50" s="33">
        <v>0</v>
      </c>
      <c r="C50" s="34">
        <v>52.82</v>
      </c>
      <c r="D50" s="57"/>
      <c r="E50" s="44">
        <f t="shared" si="0"/>
        <v>0</v>
      </c>
    </row>
    <row r="51" spans="1:5" ht="18.600000000000001" thickBot="1" x14ac:dyDescent="0.35">
      <c r="A51" s="13" t="s">
        <v>45</v>
      </c>
      <c r="B51" s="33">
        <v>0</v>
      </c>
      <c r="C51" s="34">
        <v>103.02</v>
      </c>
      <c r="D51" s="57"/>
      <c r="E51" s="44">
        <f t="shared" si="0"/>
        <v>0</v>
      </c>
    </row>
    <row r="52" spans="1:5" ht="18.600000000000001" thickBot="1" x14ac:dyDescent="0.35">
      <c r="A52" s="13" t="s">
        <v>46</v>
      </c>
      <c r="B52" s="33">
        <v>3</v>
      </c>
      <c r="C52" s="34">
        <v>86.81</v>
      </c>
      <c r="D52" s="57"/>
      <c r="E52" s="44">
        <f t="shared" si="0"/>
        <v>0</v>
      </c>
    </row>
    <row r="53" spans="1:5" ht="18.600000000000001" thickBot="1" x14ac:dyDescent="0.35">
      <c r="A53" s="13" t="s">
        <v>28</v>
      </c>
      <c r="B53" s="33">
        <v>10</v>
      </c>
      <c r="C53" s="34">
        <v>132.32</v>
      </c>
      <c r="D53" s="57"/>
      <c r="E53" s="44">
        <f t="shared" si="0"/>
        <v>0</v>
      </c>
    </row>
    <row r="54" spans="1:5" ht="18.600000000000001" thickBot="1" x14ac:dyDescent="0.35">
      <c r="A54" s="15" t="s">
        <v>56</v>
      </c>
      <c r="B54" s="33">
        <v>0</v>
      </c>
      <c r="C54" s="34">
        <v>108.51</v>
      </c>
      <c r="D54" s="57"/>
      <c r="E54" s="44">
        <f t="shared" si="0"/>
        <v>0</v>
      </c>
    </row>
    <row r="55" spans="1:5" ht="18.600000000000001" thickBot="1" x14ac:dyDescent="0.35">
      <c r="A55" s="13" t="s">
        <v>68</v>
      </c>
      <c r="B55" s="33">
        <v>2</v>
      </c>
      <c r="C55" s="34">
        <v>165.39</v>
      </c>
      <c r="D55" s="57"/>
      <c r="E55" s="44">
        <f t="shared" si="0"/>
        <v>0</v>
      </c>
    </row>
    <row r="56" spans="1:5" ht="18.600000000000001" thickBot="1" x14ac:dyDescent="0.35">
      <c r="A56" s="13" t="s">
        <v>29</v>
      </c>
      <c r="B56" s="33">
        <v>0</v>
      </c>
      <c r="C56" s="34">
        <v>268.92</v>
      </c>
      <c r="D56" s="57"/>
      <c r="E56" s="44">
        <f t="shared" si="0"/>
        <v>0</v>
      </c>
    </row>
    <row r="57" spans="1:5" ht="18.600000000000001" thickBot="1" x14ac:dyDescent="0.35">
      <c r="A57" s="13" t="s">
        <v>1</v>
      </c>
      <c r="B57" s="33">
        <v>0</v>
      </c>
      <c r="C57" s="34">
        <v>20.84</v>
      </c>
      <c r="D57" s="57"/>
      <c r="E57" s="44">
        <f t="shared" si="0"/>
        <v>0</v>
      </c>
    </row>
    <row r="58" spans="1:5" ht="18.600000000000001" thickBot="1" x14ac:dyDescent="0.35">
      <c r="A58" s="13" t="s">
        <v>47</v>
      </c>
      <c r="B58" s="33">
        <v>0</v>
      </c>
      <c r="C58" s="34">
        <v>11.82</v>
      </c>
      <c r="D58" s="57"/>
      <c r="E58" s="44">
        <f t="shared" si="0"/>
        <v>0</v>
      </c>
    </row>
    <row r="59" spans="1:5" ht="18.600000000000001" thickBot="1" x14ac:dyDescent="0.35">
      <c r="A59" s="13" t="s">
        <v>2</v>
      </c>
      <c r="B59" s="33">
        <v>30</v>
      </c>
      <c r="C59" s="34">
        <v>16.28</v>
      </c>
      <c r="D59" s="57"/>
      <c r="E59" s="44">
        <f t="shared" si="0"/>
        <v>0</v>
      </c>
    </row>
    <row r="60" spans="1:5" ht="18.600000000000001" thickBot="1" x14ac:dyDescent="0.35">
      <c r="A60" s="13" t="s">
        <v>3</v>
      </c>
      <c r="B60" s="33">
        <v>0</v>
      </c>
      <c r="C60" s="34">
        <v>33.06</v>
      </c>
      <c r="D60" s="57"/>
      <c r="E60" s="44">
        <f t="shared" si="0"/>
        <v>0</v>
      </c>
    </row>
    <row r="61" spans="1:5" ht="18.600000000000001" thickBot="1" x14ac:dyDescent="0.35">
      <c r="A61" s="13" t="s">
        <v>48</v>
      </c>
      <c r="B61" s="33">
        <v>0</v>
      </c>
      <c r="C61" s="34">
        <v>13.28</v>
      </c>
      <c r="D61" s="57"/>
      <c r="E61" s="44">
        <f t="shared" si="0"/>
        <v>0</v>
      </c>
    </row>
    <row r="62" spans="1:5" ht="18.600000000000001" thickBot="1" x14ac:dyDescent="0.35">
      <c r="A62" s="13" t="s">
        <v>30</v>
      </c>
      <c r="B62" s="33">
        <v>50</v>
      </c>
      <c r="C62" s="34">
        <v>11.02</v>
      </c>
      <c r="D62" s="57"/>
      <c r="E62" s="44">
        <f t="shared" si="0"/>
        <v>0</v>
      </c>
    </row>
    <row r="63" spans="1:5" ht="18.600000000000001" thickBot="1" x14ac:dyDescent="0.35">
      <c r="A63" s="13" t="s">
        <v>57</v>
      </c>
      <c r="B63" s="33">
        <v>0</v>
      </c>
      <c r="C63" s="34">
        <v>7.63</v>
      </c>
      <c r="D63" s="57"/>
      <c r="E63" s="44">
        <f t="shared" si="0"/>
        <v>0</v>
      </c>
    </row>
    <row r="64" spans="1:5" ht="18.600000000000001" thickBot="1" x14ac:dyDescent="0.35">
      <c r="A64" s="13" t="s">
        <v>49</v>
      </c>
      <c r="B64" s="33">
        <v>0</v>
      </c>
      <c r="C64" s="34">
        <v>185.2</v>
      </c>
      <c r="D64" s="57"/>
      <c r="E64" s="44">
        <f t="shared" si="0"/>
        <v>0</v>
      </c>
    </row>
    <row r="65" spans="1:5" ht="18.600000000000001" thickBot="1" x14ac:dyDescent="0.35">
      <c r="A65" s="16" t="s">
        <v>50</v>
      </c>
      <c r="B65" s="33">
        <v>0</v>
      </c>
      <c r="C65" s="34">
        <v>150.49</v>
      </c>
      <c r="D65" s="57"/>
      <c r="E65" s="44">
        <f t="shared" si="0"/>
        <v>0</v>
      </c>
    </row>
    <row r="66" spans="1:5" ht="18" x14ac:dyDescent="0.3">
      <c r="A66" s="25" t="s">
        <v>119</v>
      </c>
      <c r="B66" s="37">
        <v>700</v>
      </c>
      <c r="C66" s="38">
        <v>34.39</v>
      </c>
      <c r="D66" s="58"/>
      <c r="E66" s="44">
        <f t="shared" si="0"/>
        <v>0</v>
      </c>
    </row>
    <row r="67" spans="1:5" ht="30.75" customHeight="1" x14ac:dyDescent="0.3">
      <c r="A67" s="73" t="s">
        <v>132</v>
      </c>
      <c r="B67" s="74"/>
      <c r="C67" s="74"/>
      <c r="D67" s="75"/>
      <c r="E67" s="36">
        <v>22000</v>
      </c>
    </row>
    <row r="68" spans="1:5" ht="26.25" customHeight="1" x14ac:dyDescent="0.3">
      <c r="A68" s="76" t="s">
        <v>127</v>
      </c>
      <c r="B68" s="76"/>
      <c r="C68" s="76"/>
      <c r="D68" s="76"/>
      <c r="E68" s="35">
        <f>SUM(E4:E67)</f>
        <v>22000</v>
      </c>
    </row>
    <row r="70" spans="1:5" x14ac:dyDescent="0.3">
      <c r="A70" t="s">
        <v>117</v>
      </c>
    </row>
  </sheetData>
  <sheetProtection algorithmName="SHA-512" hashValue="F2SMehhayYNxkZRRE46GwU0yfloxVPOTpdU/VZmhQB4bIONAWVjZO+eHuonoUJHApsq3o9JWU18z8zxnE/Jt9A==" saltValue="SPrF+t5ETq5CnCeL53pubA==" spinCount="100000" sheet="1" objects="1" scenarios="1"/>
  <mergeCells count="4">
    <mergeCell ref="A1:E1"/>
    <mergeCell ref="A2:E2"/>
    <mergeCell ref="A67:D67"/>
    <mergeCell ref="A68:D68"/>
  </mergeCells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I26"/>
  <sheetViews>
    <sheetView view="pageBreakPreview" topLeftCell="B1" zoomScaleNormal="70" zoomScaleSheetLayoutView="100" workbookViewId="0">
      <selection activeCell="F5" sqref="F5:F16"/>
    </sheetView>
  </sheetViews>
  <sheetFormatPr baseColWidth="10" defaultRowHeight="18" x14ac:dyDescent="0.35"/>
  <cols>
    <col min="1" max="1" width="31.88671875" customWidth="1"/>
    <col min="2" max="2" width="36.77734375" customWidth="1"/>
    <col min="3" max="3" width="18.5546875" customWidth="1"/>
    <col min="4" max="6" width="19.77734375" customWidth="1"/>
    <col min="7" max="7" width="23.44140625" customWidth="1"/>
    <col min="8" max="8" width="25.77734375" customWidth="1"/>
    <col min="9" max="9" width="16.21875" style="46" customWidth="1"/>
  </cols>
  <sheetData>
    <row r="1" spans="1:8" ht="21.6" x14ac:dyDescent="0.5">
      <c r="B1" s="77" t="s">
        <v>131</v>
      </c>
      <c r="C1" s="78"/>
      <c r="D1" s="78"/>
      <c r="E1" s="78"/>
      <c r="F1" s="78"/>
      <c r="G1" s="78"/>
      <c r="H1" s="79"/>
    </row>
    <row r="2" spans="1:8" ht="22.2" thickBot="1" x14ac:dyDescent="0.55000000000000004">
      <c r="B2" s="80" t="s">
        <v>4</v>
      </c>
      <c r="C2" s="81"/>
      <c r="D2" s="81"/>
      <c r="E2" s="81"/>
      <c r="F2" s="81"/>
      <c r="G2" s="81"/>
      <c r="H2" s="82"/>
    </row>
    <row r="3" spans="1:8" x14ac:dyDescent="0.35">
      <c r="A3" s="50"/>
      <c r="B3" s="39"/>
      <c r="C3" s="39"/>
      <c r="D3" s="39"/>
      <c r="E3" s="39"/>
      <c r="F3" s="39"/>
      <c r="G3" s="39"/>
      <c r="H3" s="39"/>
    </row>
    <row r="4" spans="1:8" x14ac:dyDescent="0.35">
      <c r="A4" s="54" t="s">
        <v>123</v>
      </c>
      <c r="B4" s="39"/>
      <c r="C4" s="39"/>
      <c r="D4" s="39"/>
      <c r="E4" s="39"/>
      <c r="F4" s="39"/>
      <c r="G4" s="39"/>
      <c r="H4" s="39"/>
    </row>
    <row r="5" spans="1:8" ht="27" customHeight="1" x14ac:dyDescent="0.35">
      <c r="A5" s="87" t="s">
        <v>121</v>
      </c>
      <c r="B5" s="84" t="s">
        <v>75</v>
      </c>
      <c r="C5" s="85">
        <v>2300</v>
      </c>
      <c r="D5" s="85">
        <v>78.41</v>
      </c>
      <c r="E5" s="40" t="s">
        <v>10</v>
      </c>
      <c r="F5" s="41"/>
      <c r="G5" s="86">
        <f>F5+F6+F7+F8</f>
        <v>0</v>
      </c>
      <c r="H5" s="83">
        <f>G5*C5</f>
        <v>0</v>
      </c>
    </row>
    <row r="6" spans="1:8" ht="27" customHeight="1" x14ac:dyDescent="0.35">
      <c r="A6" s="88"/>
      <c r="B6" s="84"/>
      <c r="C6" s="85"/>
      <c r="D6" s="85"/>
      <c r="E6" s="40" t="s">
        <v>11</v>
      </c>
      <c r="F6" s="41"/>
      <c r="G6" s="86"/>
      <c r="H6" s="83"/>
    </row>
    <row r="7" spans="1:8" ht="27" customHeight="1" x14ac:dyDescent="0.35">
      <c r="A7" s="88"/>
      <c r="B7" s="84"/>
      <c r="C7" s="85"/>
      <c r="D7" s="85"/>
      <c r="E7" s="40" t="s">
        <v>9</v>
      </c>
      <c r="F7" s="41"/>
      <c r="G7" s="86"/>
      <c r="H7" s="83"/>
    </row>
    <row r="8" spans="1:8" ht="27" customHeight="1" x14ac:dyDescent="0.35">
      <c r="A8" s="89"/>
      <c r="B8" s="84"/>
      <c r="C8" s="85"/>
      <c r="D8" s="85"/>
      <c r="E8" s="40" t="s">
        <v>5</v>
      </c>
      <c r="F8" s="41"/>
      <c r="G8" s="86"/>
      <c r="H8" s="83"/>
    </row>
    <row r="9" spans="1:8" ht="27" customHeight="1" x14ac:dyDescent="0.35">
      <c r="A9" s="96" t="s">
        <v>125</v>
      </c>
      <c r="B9" s="84" t="s">
        <v>76</v>
      </c>
      <c r="C9" s="85">
        <v>50</v>
      </c>
      <c r="D9" s="85">
        <v>24.6</v>
      </c>
      <c r="E9" s="40" t="s">
        <v>10</v>
      </c>
      <c r="F9" s="41"/>
      <c r="G9" s="86">
        <f>F9+F10+F11+F12</f>
        <v>0</v>
      </c>
      <c r="H9" s="83">
        <f>G9*C9</f>
        <v>0</v>
      </c>
    </row>
    <row r="10" spans="1:8" ht="27" customHeight="1" x14ac:dyDescent="0.35">
      <c r="A10" s="97"/>
      <c r="B10" s="84"/>
      <c r="C10" s="85"/>
      <c r="D10" s="85"/>
      <c r="E10" s="40" t="s">
        <v>11</v>
      </c>
      <c r="F10" s="41"/>
      <c r="G10" s="86"/>
      <c r="H10" s="83"/>
    </row>
    <row r="11" spans="1:8" ht="27" customHeight="1" x14ac:dyDescent="0.35">
      <c r="A11" s="97"/>
      <c r="B11" s="84"/>
      <c r="C11" s="85"/>
      <c r="D11" s="85"/>
      <c r="E11" s="40" t="s">
        <v>9</v>
      </c>
      <c r="F11" s="41"/>
      <c r="G11" s="86"/>
      <c r="H11" s="83"/>
    </row>
    <row r="12" spans="1:8" ht="27" customHeight="1" x14ac:dyDescent="0.35">
      <c r="A12" s="98"/>
      <c r="B12" s="84"/>
      <c r="C12" s="85"/>
      <c r="D12" s="85"/>
      <c r="E12" s="40" t="s">
        <v>5</v>
      </c>
      <c r="F12" s="41"/>
      <c r="G12" s="86"/>
      <c r="H12" s="83"/>
    </row>
    <row r="13" spans="1:8" ht="27" customHeight="1" x14ac:dyDescent="0.35">
      <c r="A13" s="96" t="s">
        <v>124</v>
      </c>
      <c r="B13" s="84" t="s">
        <v>77</v>
      </c>
      <c r="C13" s="85">
        <v>23</v>
      </c>
      <c r="D13" s="85">
        <v>850.41</v>
      </c>
      <c r="E13" s="40" t="s">
        <v>10</v>
      </c>
      <c r="F13" s="41"/>
      <c r="G13" s="86">
        <f>F13+F14+F15+F16</f>
        <v>0</v>
      </c>
      <c r="H13" s="83">
        <f>G13*C13</f>
        <v>0</v>
      </c>
    </row>
    <row r="14" spans="1:8" ht="27" customHeight="1" x14ac:dyDescent="0.35">
      <c r="A14" s="97"/>
      <c r="B14" s="84"/>
      <c r="C14" s="85"/>
      <c r="D14" s="85"/>
      <c r="E14" s="40" t="s">
        <v>11</v>
      </c>
      <c r="F14" s="41"/>
      <c r="G14" s="86"/>
      <c r="H14" s="83"/>
    </row>
    <row r="15" spans="1:8" ht="27" customHeight="1" x14ac:dyDescent="0.35">
      <c r="A15" s="97"/>
      <c r="B15" s="84"/>
      <c r="C15" s="85"/>
      <c r="D15" s="85"/>
      <c r="E15" s="40" t="s">
        <v>9</v>
      </c>
      <c r="F15" s="41"/>
      <c r="G15" s="86"/>
      <c r="H15" s="83"/>
    </row>
    <row r="16" spans="1:8" ht="27" customHeight="1" x14ac:dyDescent="0.35">
      <c r="A16" s="98"/>
      <c r="B16" s="84"/>
      <c r="C16" s="85"/>
      <c r="D16" s="85"/>
      <c r="E16" s="40" t="s">
        <v>5</v>
      </c>
      <c r="F16" s="41"/>
      <c r="G16" s="86"/>
      <c r="H16" s="83"/>
    </row>
    <row r="17" spans="1:8" ht="84" customHeight="1" x14ac:dyDescent="0.35">
      <c r="A17" s="52" t="s">
        <v>122</v>
      </c>
      <c r="B17" s="40" t="s">
        <v>128</v>
      </c>
      <c r="C17" s="93" t="s">
        <v>112</v>
      </c>
      <c r="D17" s="94"/>
      <c r="E17" s="94"/>
      <c r="F17" s="94"/>
      <c r="G17" s="95"/>
      <c r="H17" s="37">
        <f>'MAT. COMPLEM. EXPOS. ARCOLISBOA'!E36</f>
        <v>35376.550000000003</v>
      </c>
    </row>
    <row r="18" spans="1:8" ht="81" customHeight="1" thickBot="1" x14ac:dyDescent="0.4">
      <c r="A18" s="53" t="s">
        <v>122</v>
      </c>
      <c r="B18" s="40" t="s">
        <v>129</v>
      </c>
      <c r="C18" s="93" t="s">
        <v>120</v>
      </c>
      <c r="D18" s="94"/>
      <c r="E18" s="94"/>
      <c r="F18" s="94"/>
      <c r="G18" s="95"/>
      <c r="H18" s="37">
        <f>'MAT. COMPLEM. IFEMA ARC LISBOA'!E68</f>
        <v>22000</v>
      </c>
    </row>
    <row r="19" spans="1:8" ht="69.75" customHeight="1" x14ac:dyDescent="0.35">
      <c r="A19" s="50"/>
      <c r="B19" s="42"/>
      <c r="C19" s="90" t="s">
        <v>135</v>
      </c>
      <c r="D19" s="91"/>
      <c r="E19" s="91"/>
      <c r="F19" s="91"/>
      <c r="G19" s="92"/>
      <c r="H19" s="43">
        <f>SUM(H5:H18)</f>
        <v>57376.55</v>
      </c>
    </row>
    <row r="21" spans="1:8" x14ac:dyDescent="0.35">
      <c r="B21" s="3"/>
      <c r="C21" s="3"/>
      <c r="D21" s="3" t="s">
        <v>130</v>
      </c>
      <c r="E21" s="3"/>
      <c r="F21" s="3"/>
      <c r="G21" s="3"/>
      <c r="H21" s="3"/>
    </row>
    <row r="22" spans="1:8" x14ac:dyDescent="0.35">
      <c r="B22" s="3"/>
      <c r="C22" s="3"/>
      <c r="D22" s="3"/>
      <c r="E22" s="3" t="s">
        <v>61</v>
      </c>
      <c r="F22" s="3"/>
      <c r="G22" s="3"/>
      <c r="H22" s="3"/>
    </row>
    <row r="23" spans="1:8" x14ac:dyDescent="0.35">
      <c r="B23" s="3"/>
      <c r="C23" s="3"/>
      <c r="D23" s="3"/>
      <c r="E23" s="3"/>
      <c r="F23" s="3"/>
      <c r="G23" s="3"/>
      <c r="H23" s="3"/>
    </row>
    <row r="24" spans="1:8" x14ac:dyDescent="0.35">
      <c r="B24" s="3" t="s">
        <v>117</v>
      </c>
      <c r="C24" s="3"/>
      <c r="D24" s="3"/>
      <c r="E24" s="3"/>
      <c r="F24" s="3"/>
      <c r="G24" s="3"/>
      <c r="H24" s="3"/>
    </row>
    <row r="25" spans="1:8" x14ac:dyDescent="0.35">
      <c r="B25" s="3"/>
      <c r="C25" s="3"/>
      <c r="D25" s="3"/>
      <c r="E25" s="3"/>
      <c r="F25" s="3"/>
      <c r="G25" s="3"/>
      <c r="H25" s="3"/>
    </row>
    <row r="26" spans="1:8" x14ac:dyDescent="0.35">
      <c r="B26" s="3"/>
      <c r="C26" s="3"/>
      <c r="D26" s="3"/>
      <c r="E26" s="3"/>
      <c r="F26" s="3"/>
      <c r="G26" s="3"/>
      <c r="H26" s="3"/>
    </row>
  </sheetData>
  <sheetProtection algorithmName="SHA-512" hashValue="SaTRUmJQcpsZcbZ6DALEFmXgMiPu0VE50yAwuiMqaIS6r1e9+Tms8hrF8+6/L9IJUhRqaHGt5iVbkbGK5hHJpg==" saltValue="GGcnuA5cnXGKlPV6WyAUfw==" spinCount="100000" sheet="1" objects="1" scenarios="1"/>
  <mergeCells count="23">
    <mergeCell ref="A5:A8"/>
    <mergeCell ref="C19:G19"/>
    <mergeCell ref="C13:C16"/>
    <mergeCell ref="D13:D16"/>
    <mergeCell ref="G13:G16"/>
    <mergeCell ref="C17:G17"/>
    <mergeCell ref="C18:G18"/>
    <mergeCell ref="A9:A12"/>
    <mergeCell ref="A13:A16"/>
    <mergeCell ref="B1:H1"/>
    <mergeCell ref="B2:H2"/>
    <mergeCell ref="H9:H12"/>
    <mergeCell ref="H13:H16"/>
    <mergeCell ref="B5:B8"/>
    <mergeCell ref="B9:B12"/>
    <mergeCell ref="D5:D8"/>
    <mergeCell ref="G5:G8"/>
    <mergeCell ref="H5:H8"/>
    <mergeCell ref="C9:C12"/>
    <mergeCell ref="D9:D12"/>
    <mergeCell ref="G9:G12"/>
    <mergeCell ref="B13:B16"/>
    <mergeCell ref="C5:C8"/>
  </mergeCells>
  <pageMargins left="0.70866141732283472" right="0.70866141732283472" top="0.74803149606299213" bottom="0.74803149606299213" header="0.31496062992125984" footer="0.31496062992125984"/>
  <pageSetup paperSize="9" scale="53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MAT. COMPLEM. EXPOS. ARCOLISBOA</vt:lpstr>
      <vt:lpstr>MAT. COMPLEM. IFEMA ARC LISBOA</vt:lpstr>
      <vt:lpstr>TOTAL </vt:lpstr>
      <vt:lpstr>'MAT. COMPLEM. IFEMA ARC LISBOA'!Área_de_impresión</vt:lpstr>
      <vt:lpstr>'TOTAL '!Área_de_impresión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Enrique Hernández</cp:lastModifiedBy>
  <cp:lastPrinted>2022-10-27T11:08:53Z</cp:lastPrinted>
  <dcterms:created xsi:type="dcterms:W3CDTF">2016-09-12T10:40:36Z</dcterms:created>
  <dcterms:modified xsi:type="dcterms:W3CDTF">2025-12-03T16:15:07Z</dcterms:modified>
</cp:coreProperties>
</file>