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Y:\2025\25-232 Obra aceras K3\3 Pliego y calendario\"/>
    </mc:Choice>
  </mc:AlternateContent>
  <xr:revisionPtr revIDLastSave="0" documentId="13_ncr:1_{6D5897B9-8327-4F11-8326-B697AB42FCCA}" xr6:coauthVersionLast="47" xr6:coauthVersionMax="47" xr10:uidLastSave="{00000000-0000-0000-0000-000000000000}"/>
  <bookViews>
    <workbookView xWindow="-12825" yWindow="-21720" windowWidth="51840" windowHeight="21120" xr2:uid="{A203C279-C019-4510-A0A9-2EB5C1C7751B}"/>
  </bookViews>
  <sheets>
    <sheet name="25_23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 l="1"/>
  <c r="G9" i="1"/>
  <c r="E85" i="1"/>
  <c r="G116" i="1"/>
  <c r="G114" i="1"/>
  <c r="G112" i="1"/>
  <c r="G110" i="1"/>
  <c r="G108" i="1"/>
  <c r="G106" i="1"/>
  <c r="G104" i="1"/>
  <c r="G102" i="1"/>
  <c r="G100" i="1"/>
  <c r="G98" i="1"/>
  <c r="G96" i="1"/>
  <c r="G94" i="1"/>
  <c r="G92" i="1"/>
  <c r="G90" i="1"/>
  <c r="G88" i="1"/>
  <c r="G86" i="1"/>
  <c r="E80" i="1"/>
  <c r="G81" i="1"/>
  <c r="F83" i="1" s="1"/>
  <c r="E73" i="1"/>
  <c r="G76" i="1"/>
  <c r="G74" i="1"/>
  <c r="E64" i="1"/>
  <c r="G69" i="1"/>
  <c r="G67" i="1"/>
  <c r="G65" i="1"/>
  <c r="E53" i="1"/>
  <c r="G60" i="1"/>
  <c r="G58" i="1"/>
  <c r="G56" i="1"/>
  <c r="G54" i="1"/>
  <c r="E36" i="1"/>
  <c r="G49" i="1"/>
  <c r="G47" i="1"/>
  <c r="G45" i="1"/>
  <c r="G43" i="1"/>
  <c r="G41" i="1"/>
  <c r="G39" i="1"/>
  <c r="G37" i="1"/>
  <c r="E17" i="1"/>
  <c r="G32" i="1"/>
  <c r="G30" i="1"/>
  <c r="G28" i="1"/>
  <c r="G26" i="1"/>
  <c r="G24" i="1"/>
  <c r="G22" i="1"/>
  <c r="G20" i="1"/>
  <c r="G18" i="1"/>
  <c r="E8" i="1"/>
  <c r="G13" i="1"/>
  <c r="F118" i="1" l="1"/>
  <c r="F80" i="1"/>
  <c r="G83" i="1"/>
  <c r="G80" i="1" s="1"/>
  <c r="F78" i="1"/>
  <c r="G78" i="1" s="1"/>
  <c r="G73" i="1" s="1"/>
  <c r="F71" i="1"/>
  <c r="F64" i="1" s="1"/>
  <c r="F62" i="1"/>
  <c r="G62" i="1" s="1"/>
  <c r="G53" i="1" s="1"/>
  <c r="F51" i="1"/>
  <c r="F36" i="1" s="1"/>
  <c r="F34" i="1"/>
  <c r="G34" i="1" s="1"/>
  <c r="G17" i="1" s="1"/>
  <c r="F15" i="1"/>
  <c r="F8" i="1" s="1"/>
  <c r="G118" i="1" l="1"/>
  <c r="G85" i="1" s="1"/>
  <c r="G71" i="1"/>
  <c r="G64" i="1" s="1"/>
  <c r="F73" i="1"/>
  <c r="F53" i="1"/>
  <c r="G15" i="1"/>
  <c r="G8" i="1" s="1"/>
  <c r="F85" i="1"/>
  <c r="G51" i="1"/>
  <c r="G36" i="1" s="1"/>
  <c r="F17" i="1"/>
  <c r="F120" i="1" l="1"/>
  <c r="G120" i="1" s="1"/>
</calcChain>
</file>

<file path=xl/sharedStrings.xml><?xml version="1.0" encoding="utf-8"?>
<sst xmlns="http://schemas.openxmlformats.org/spreadsheetml/2006/main" count="271" uniqueCount="175">
  <si>
    <t>Presupuesto</t>
  </si>
  <si>
    <t>Código</t>
  </si>
  <si>
    <t>Resumen</t>
  </si>
  <si>
    <t>Nat</t>
  </si>
  <si>
    <t>Ud</t>
  </si>
  <si>
    <t>CanPres</t>
  </si>
  <si>
    <t xml:space="preserve">1            </t>
  </si>
  <si>
    <t>PROTECCIONES Y DESMONTADOS</t>
  </si>
  <si>
    <t>Capítulo</t>
  </si>
  <si>
    <t/>
  </si>
  <si>
    <t xml:space="preserve">1.1          </t>
  </si>
  <si>
    <t>PROTECCIÓN DE ELEMENTOS</t>
  </si>
  <si>
    <t>Partida</t>
  </si>
  <si>
    <t>ud</t>
  </si>
  <si>
    <t xml:space="preserve">Protección de elementos tales como armarios de comunicación de barreras, de pilonas, etc. Se incluye también la caseta de vigilancia.
Se cubrirán totalmente con film de polietileno, de tal manera que se impida la entrada de polvo al interior. 
</t>
  </si>
  <si>
    <t xml:space="preserve">1.2          </t>
  </si>
  <si>
    <t>DESMONTADO DE EQUIPOS</t>
  </si>
  <si>
    <t xml:space="preserve">Desmontado y acopio, o entrega a IFEMA para su custodia, de los aparatos de control de acceso, lector de matrículas, barrera, control de tikets, postes de cámaras, etc.
</t>
  </si>
  <si>
    <t xml:space="preserve">1.3          </t>
  </si>
  <si>
    <t>DESPLAZAMIENTO CABINA ASEO</t>
  </si>
  <si>
    <t xml:space="preserve">Desplazamiento de la cabina del aseo portátil. En un primer término, se procederá a un desplazamiento fuera de la zona de actuación, previo a la demolición de la base de hormigón y del allanado del terreno.
Una vez se haya realizado la nueva conexión al pozo de desagüe y realizado la nueva solera en la ubicación definitiva, se procederá al traslado al lugar definitivo, incluido la conexión de la tubería de desagüe y agua.
</t>
  </si>
  <si>
    <t>1</t>
  </si>
  <si>
    <t xml:space="preserve">2            </t>
  </si>
  <si>
    <t>DEMOLICIONES Y EXCAVACIONES</t>
  </si>
  <si>
    <t xml:space="preserve">2.1          </t>
  </si>
  <si>
    <t>DEMOLICIÓN SOLADO BALDOSAS C/MARTILLO</t>
  </si>
  <si>
    <t>m2</t>
  </si>
  <si>
    <t xml:space="preserve">Demolición de pavimentos de baldosas hidráulicas, por medios mecánicos, incluso limpieza y retirada de escombros a pie de carga, sin transporte a vertedero o planta de reciclaje y con parte proporcional de medios auxiliares, sin medidas de protección colectivas. Según RD 105/2008 y NTE-ADD. Medición de superficie realmente ejecutada. 
</t>
  </si>
  <si>
    <t xml:space="preserve">2.2          </t>
  </si>
  <si>
    <t>DEMOLICIÓN SOLERAS H.M. &lt;25 cm C/COMPRESOR</t>
  </si>
  <si>
    <t xml:space="preserve">Demolición de soleras de hormigón en masa, hasta 25 cm de espesor, con compresor, incluso limpieza y retirada de escombros a pie de carga, sin transporte a vertedero o planta de reciclaje y con parte proporcional de medios auxiliares, sin medidas de protección colectivas. Según RD 105/2008 y NTE-ADD. 
</t>
  </si>
  <si>
    <t xml:space="preserve">2.3          </t>
  </si>
  <si>
    <t>EXCAVACIÓN ZANJA  RETIRADA DE CAZ  TERRENO FLOJO A BORDES</t>
  </si>
  <si>
    <t>m3</t>
  </si>
  <si>
    <t xml:space="preserve">Excavación en zanjas para la retirada del caz o cuneta prefabricada, en terrenos de consistencia floja por medios mecánicos, con extracción de tierras a los bordes. Incluida parte proporcional de medios auxiliares. Según CTE DB-SE-C y NTE-ADZ. 
</t>
  </si>
  <si>
    <t xml:space="preserve">2.4          </t>
  </si>
  <si>
    <t>DESBROCE  CAPA VEGETAL e&lt;20 cm SIN TRANSPORTE</t>
  </si>
  <si>
    <t xml:space="preserve">Desbroce y limpieza superficial de terreno  por medios mecánicos, hasta una profundidad de 20 cm, y retirada de arbolado de diámetro menor de 10 cm, incluso acopio de material obtenido a pie de carga, sin incluir carga ni transporte de productos obtenidos y parte proporcional de medios auxiliares, sin medidas de protección colectivas. Medición de superficie realmente ejecutada. Conforme a ORDEN FOM/1382/2002-PG3-Art.300.
</t>
  </si>
  <si>
    <t xml:space="preserve">2.5          </t>
  </si>
  <si>
    <t>SUMINISTRO ZAHORRA NATURAL ZN(50)/ZN(20) EN OBRA d&lt;10 km</t>
  </si>
  <si>
    <t>Suministro en obra de zahorra natural ZN(50)/ZN(20) IP&lt;6, en camión basculante, desde una distancia menor de 10 km. Incluida carga en gravera, transporte y descarga en obra, con parte proporcional de medios auxiliares. Para una densidad de zahorra de 1,6 t/m3. Base de precios de la Construcción de la Comunidad de Madrid. Precio particularizado para el Área 1.</t>
  </si>
  <si>
    <t xml:space="preserve">2.6          </t>
  </si>
  <si>
    <t>EXCAVACIÓN ZANJA INSTALACION A MÁQUINA TERRENO COMPACTO A BORDES</t>
  </si>
  <si>
    <t xml:space="preserve">Excavación en zanjas para apoyo de bordillos, instalaciones, arquetas, soleras y nuevo caz, en terrenos compactos por medios mecánicos, con extracción de tierras a los bordes. Incluida parte proporcional de medios auxiliares. Según CTE DB-SE-C y NTE-ADZ. Base de precios de la Construcción de la Comunidad de Madrid. Precio particularizado para el Área 1.
</t>
  </si>
  <si>
    <t xml:space="preserve">2.7          </t>
  </si>
  <si>
    <t>TRANSPORTE TIERRA EN OBRA CAMIÓN 8 t CARGA MECÁNICA</t>
  </si>
  <si>
    <t xml:space="preserve">Transporte de tierras dentro de obra con camión basculante de 8 Tn, hasta una distancia máxima de 100 m. Carga con pala cargadora, incluida parte proporcional de medios auxiliares. Base de precios de la Construcción de la Comunidad de Madrid. Precio particularizado para el Área 1.
</t>
  </si>
  <si>
    <t xml:space="preserve">2.8          </t>
  </si>
  <si>
    <t>FORMACIÓN EXPLANADA EN TERRAPLÉN Y DESMONTE CON PRODUCTOS DE LA</t>
  </si>
  <si>
    <t xml:space="preserve">Formación de explanada  y fondo de desmonte con productos de excavación, extendido, humectación y compactación al 100%, incluso perfilado de taludes y rasanteo de la superficie de coronación, terminado. Incluida parte proporcional de medios auxiliares, sin medidas de protección colectivas. Medición de volumen realmente ejecutado. Conforme a ORDEN FOM/1382/2002-PG3-Art.332. Base de precios de la Construcción de la Comunidad de Madrid. Precio particularizado para el Área 1.
</t>
  </si>
  <si>
    <t>2</t>
  </si>
  <si>
    <t xml:space="preserve">3            </t>
  </si>
  <si>
    <t>CANALIZACIONES Y SANEAMIENTO</t>
  </si>
  <si>
    <t xml:space="preserve">3.1          </t>
  </si>
  <si>
    <t>CANALIZACIÓN SUBTERRÁNEA DE PROTECCIÓN DEL CABLEADO 90 MM</t>
  </si>
  <si>
    <t>m</t>
  </si>
  <si>
    <t xml:space="preserve">Canalización subterránea de protección del cableado de los diferentes equipos a instalar, formada por tubo protector de polietileno de doble pared, de 90 mm de diámetro. Relleno y compactado con capa de arena, colocación de cinta de señalización o advertencia de canalización y relleno de resto de zanja con tierra de la excavación.
</t>
  </si>
  <si>
    <t xml:space="preserve">3.2          </t>
  </si>
  <si>
    <t>CANALIZACIÓN SUBTERRÁNEA DE PROTECCIÓN DEL CABLEADO 20 MM</t>
  </si>
  <si>
    <t xml:space="preserve">Canalización subterránea de protección del cableado de los lazos de control de acceso, formada por tubo protector de polietileno de doble pared, de 20 mm de diámetro. Relleno y compactado con capa de arena, colocación de cinta de señalización o advertencia de canalización y cubierto con capa de mortero.
</t>
  </si>
  <si>
    <t xml:space="preserve">3.3          </t>
  </si>
  <si>
    <t>DESPLAZAMIENTO DE IMBORNALES</t>
  </si>
  <si>
    <t xml:space="preserve">Retirada de imbornales de acero fundido, tipo rejilla. Modificación de la tubería de saneamiento a una distancia máxima de 1,5 m. Ejecución de nueva arqueta y colocación de la rejilla de fundición recuperada, totalmente terminado y rematado.
</t>
  </si>
  <si>
    <t xml:space="preserve">3.4          </t>
  </si>
  <si>
    <t>DESAGÚE NUEVA UBICACIÓN CASETA  ASEO</t>
  </si>
  <si>
    <t xml:space="preserve">Modificación de la tubería de desagüe y agua potable de suministro al aseo portátil, extensión hasta 3 ml de distancia, en la nueva ubicación marcada en los planos, sin incluir la excavación.
La tubería de desagüe será de 125 mm mínimo y la de suministro de agua de 20 mm.
</t>
  </si>
  <si>
    <t xml:space="preserve">3.5          </t>
  </si>
  <si>
    <t>CAZ O CUNETA DE HORMIGÓN PREFABRICADA</t>
  </si>
  <si>
    <t xml:space="preserve">Cuneta formada por piezas prefabricadas de hormigón de sección trapezoidal, de 50/40x44x100 cm, unidas mediante junta machihembrada, colocadas sobre solera de hormigón en masa HM-20/P/20/X0 de 15 cm de espesor, según sección representada en planos, incluso replanteo, preparacion del terreno de la base, rejuntado con mortero de cemento, limpieza y medios auxiliares.
</t>
  </si>
  <si>
    <t xml:space="preserve">3.6          </t>
  </si>
  <si>
    <t>MODIFICACIÓN DE COTA DE POZOS Y ARQUETAS</t>
  </si>
  <si>
    <t xml:space="preserve">Modificación de la cota de acabado de pozos y arquetas, en algunos casos es necesario retirar la tapa, recrecer la arqueta y colocar la tapa a la cota final. En otros casos hay que rebajar la cota, con lo cual, hay que picar la arqueta hasta la cota deseada y colocar nuevamente la tapa.
</t>
  </si>
  <si>
    <t xml:space="preserve">3.7          </t>
  </si>
  <si>
    <t>ARQUETA REGISTRABLE PREFABRICADA HM 50x50x50 cm</t>
  </si>
  <si>
    <t>Arqueta prefabricada registrable de hormigón en masa con refuerzo de zuncho perimetral en la parte superior, de 50x50x50 cm, medidas interiores, completa: con tapa y marco de hormigón y formación de agujeros para conexiones de tubos. Colocada sobre solera de hormigón en masa HM-20/P/40/X0 o XC1 de 10 cm de espesor, i/p.p. de medios auxiliares, sin incluir la excavación ni el relleno perimetral posterior, según CTE DB-HS-5. Materiales con marcado CE y DdP (Declaración de prestaciones) según Reglamento (UE) 305/2011. Base de precios de la Construcción de la Comunidad de Madrid. Precio particularizado para el Área 1.</t>
  </si>
  <si>
    <t>3</t>
  </si>
  <si>
    <t xml:space="preserve">4            </t>
  </si>
  <si>
    <t>ALBAÑILERIA</t>
  </si>
  <si>
    <t xml:space="preserve">4.1          </t>
  </si>
  <si>
    <t>BORDILLO HORMIGÓN MONOCAPA GRIS 12x15x25x100 cm</t>
  </si>
  <si>
    <t xml:space="preserve">Bordillo de hormigón monocapa, de color gris, achaflanado, de dimensiones 12x15x25x100 cm, colocado sobre solera de hormigón HM-20/P/20/X0 o XC1 central de 10 cm de espesor, rejuntado y limpieza, sin incluir la excavación previa ni el relleno posterior. Bordillo con marcado CE y DdP (Declaración de prestaciones) según Reglamento (UE) 305/2011. Base de precios de la Construcción de la Comunidad de Madrid. Precio particularizado para el Área 1.
</t>
  </si>
  <si>
    <t xml:space="preserve">4.2          </t>
  </si>
  <si>
    <t>SOLERA HORMIGÓN EN MASA HM-20/B/40/XC2 o XC3 VERT. BOMBA e=15 cm</t>
  </si>
  <si>
    <t>Solera de hormigón en masa HM-20/B/40/XC2 o XC3, elaborado en central, de resistencia característica a compresión 20 MPa (N/mm2), de consistencia blanda, tamaño máximo del árido de 40 mm, en elementos enterrados, o interiores sometidos a humedades relativas medias-altas (&gt;65%) o a condensaciones, o elementos exteriores con alta precipitación; con un espesor medio de 15 cm. Totalmente realizada; i/p.p. de vertido por medio de camión-bomba, extendido, vibrado y regleado. Según Código Estructural y NTE-RSS. Componentes del hormigón con marcado CE y DdP (Declaración de prestaciones) según Reglamento (UE) 305/2011. Base de precios de la Construcción de la Comunidad de Madrid. Precio particularizado para el Área 1.</t>
  </si>
  <si>
    <t xml:space="preserve">4.4          </t>
  </si>
  <si>
    <t>KIT DE ANCLAJE EMISOR / VALIDADOR . ELEGANCE</t>
  </si>
  <si>
    <t xml:space="preserve">Placa base para el aparato validador, situado en la arqueta de la isleta central.
</t>
  </si>
  <si>
    <t xml:space="preserve">4.5          </t>
  </si>
  <si>
    <t>KIT DE ANCLAJE BARRERA. ELEGANCE</t>
  </si>
  <si>
    <t xml:space="preserve">Placa base para el aparato barrera, situado en la arqueta de la isleta central.
</t>
  </si>
  <si>
    <t>4</t>
  </si>
  <si>
    <t xml:space="preserve">5            </t>
  </si>
  <si>
    <t>PAVIMENTOS</t>
  </si>
  <si>
    <t xml:space="preserve">5.1          </t>
  </si>
  <si>
    <t>PAVIMENTO LOSETA CEMENTO GRIS 15x15 cm</t>
  </si>
  <si>
    <t>Pavimento de loseta hidráulica color gris de 15x15 cm sobre solera de hormigón HM-20/P/20/X0 o XC1 de 10 cm, sentada con mortero de cemento, i/p.p. de junta de dilatación, enlechado y limpieza. Loseta y componentes del hormigón y mortero con marcado CE y DdP (Declaración de prestaciones) según Reglamento (UE) 305/2011. Base de precios de la Construcción de la Comunidad de Madrid. Precio particularizado para el Área 1.</t>
  </si>
  <si>
    <t xml:space="preserve">5.2          </t>
  </si>
  <si>
    <t>MEZCLA BITUMINOSA EN CALIENTE TIPO AC-16 SURF 50/70 S DESGASTE Á</t>
  </si>
  <si>
    <t>Mezcla bituminosa en caliente tipo AC-16 SURF 50/70 S en capa de rodadura de entre 4 y 5 cm según PG-3 Orden FOM/2523/2014, con áridos con desgaste de los ángeles &lt;20, fabricada y puesta en obra, en mezcla semidensa, extendida y compactada, incluso filler de aportación y betún. Árido con marcado CE y DdP (Declaración de prestaciones) según Reglamento (UE) 305/2011. Base de precios de la Construcción de la Comunidad de Madrid. Precio particularizado para el Área 1.</t>
  </si>
  <si>
    <t xml:space="preserve">5.3          </t>
  </si>
  <si>
    <t>CORTE DE PAVIMENTO ASFÁLTICO</t>
  </si>
  <si>
    <t xml:space="preserve">Corte de pavimento asfáltico con disco de radial hasta una profundidad de 3 cm, para instalar el cableado de los lazos de control de barreras.
</t>
  </si>
  <si>
    <t>5</t>
  </si>
  <si>
    <t xml:space="preserve">6            </t>
  </si>
  <si>
    <t>GESTION DE RESIDUOS</t>
  </si>
  <si>
    <t xml:space="preserve">6.1          </t>
  </si>
  <si>
    <t>CARGA TIERRAS C/RETRO-PALA EXCAVADORA S/CAMIÓN/ CONTENEDOR</t>
  </si>
  <si>
    <t>Carga de tierras procedentes de excavaciones sobre camión basculante con retro-pala excavadora y con parte proporcional de medios auxiliares. Sin transporte a vertedero ni gestión de RCD. Base de precios de la Construcción de la Comunidad de Madrid. Precio particularizado para el Área 1.</t>
  </si>
  <si>
    <t xml:space="preserve">6.2          </t>
  </si>
  <si>
    <t>ENTREGA, ALQUILER, RECOGIDA Y CANON DE CONTENEDOR RCD 8 m3 &lt;10 k</t>
  </si>
  <si>
    <t>Coste del alquiler de contenedor de 8 m3 de capacidad para RCD, sólo permitido éste tipo de residuo en el contenedor por el gestor de residuos no peligrosos (autorizado por la Consejería competente en materia de medio ambiente y gestión de residuos de la construcción y demolición de la Comunidad de Madrid). Según Real Decreto 105/2008 y Orden 2726/2009 por la que se regula la producción y gestión de los residuos de construcción y demolición en la Comunidad de Madrid. Base de precios de la Construcción de la Comunidad de Madrid. Precio particularizado para el Área 1.</t>
  </si>
  <si>
    <t>6</t>
  </si>
  <si>
    <t xml:space="preserve">7            </t>
  </si>
  <si>
    <t>CONTROL DE CALIDAD</t>
  </si>
  <si>
    <t xml:space="preserve">7.1          </t>
  </si>
  <si>
    <t>ENSAYO DETECCIÓN TUBERIAS Y CABLES METÁLICOS DE INSTALACIONES</t>
  </si>
  <si>
    <t>u</t>
  </si>
  <si>
    <t>Ensayo para la localización de cables o tuberías metálicas en muros o solados con detector digital, profundidad de detección hasta 150 mm tanto en cobre como acero. I/p.p. de medios auxiliares e informe del mismo. Base de precios de la Construcción de la Comunidad de Madrid. Precio particularizado para el Área 1.</t>
  </si>
  <si>
    <t>7</t>
  </si>
  <si>
    <t xml:space="preserve">8            </t>
  </si>
  <si>
    <t>SEGURIDAD Y SALUD</t>
  </si>
  <si>
    <t xml:space="preserve">8.1          </t>
  </si>
  <si>
    <t>CINTA BALIZAMIENTO BICOLOR 8 cm</t>
  </si>
  <si>
    <t>Cinta de balizamiento bicolor rojo/blanco de material plástico, incluso colocación y desmontaje, según R.D. 485/97 y R.D. 1627/97. Base de precios de la Construcción de la Comunidad de Madrid. Precio particularizado para el Área 1.</t>
  </si>
  <si>
    <t xml:space="preserve">8.2          </t>
  </si>
  <si>
    <t>CONO BALIZAMIENTO REFLECTANTE h=50 cm</t>
  </si>
  <si>
    <t>Cono de balizamiento reflectante de 50 cm de altura (amortizable en 4 usos), según R.D. 485/97 y R.D. 1627/97. Base de precios de la Construcción de la Comunidad de Madrid. Precio particularizado para el Área 1.</t>
  </si>
  <si>
    <t xml:space="preserve">8.3          </t>
  </si>
  <si>
    <t>BALIZA LUMINOSA INTERMITENTE</t>
  </si>
  <si>
    <t>Foco de balizamiento intermitente (amortizable en 4 usos), según R.D. 485/97 y R.D. 1627/97. Base de precios de la Construcción de la Comunidad de Madrid. Precio particularizado para el Área 1.</t>
  </si>
  <si>
    <t xml:space="preserve">8.4          </t>
  </si>
  <si>
    <t>SEPARADOR DE VÍAS (100x70x40 cm) ROJO Y BLANCO</t>
  </si>
  <si>
    <t>Separador de vías (dimensiones 100x70x40 cm) rojo y blanco, fabricado en polietileno estabilizado a los rayos UV, con orificio de llenado en la parte superior para lastrar con agua 25 cm y tapón roscado hermético para el vaciado (amortizable en 4 usos). Base de precios de la Construcción de la Comunidad de Madrid. Precio particularizado para el Área 1.</t>
  </si>
  <si>
    <t xml:space="preserve">8.5          </t>
  </si>
  <si>
    <t>FAJA DE PROTECCIÓN LUMBAR</t>
  </si>
  <si>
    <t>Faja protección lumbar (amortizable en 4 usos). Según R.D. 773/97 y R.D. 1407/92. Equipo de Protección Individual (EPI) con marcado de conformidad CE. Base de precios de la Construcción de la Comunidad de Madrid. Precio particularizado para el Área 1.</t>
  </si>
  <si>
    <t xml:space="preserve">8.6          </t>
  </si>
  <si>
    <t>CINTURÓN PORTAHERRAMIENTAS</t>
  </si>
  <si>
    <t>Cinturón portaherramientas (amortizable en 4 usos). Según R.D. 773/97 y R.D. 1407/92. Equipo de Protección Individual (EPI) con marcado de conformidad CE. Base de precios de la Construcción de la Comunidad de Madrid. Precio particularizado para el Área 1.</t>
  </si>
  <si>
    <t xml:space="preserve">8.7          </t>
  </si>
  <si>
    <t>CHALECO DE TRABAJO POLIÉSTER-ALGODÓN</t>
  </si>
  <si>
    <t>Chaleco de trabajo de poliéster-algodón (amortizable en un uso). Según UNE-EN 340, R.D. 773/97 y R.D. 1407/92. Equipo de Protección Individual (EPI) con marcado de conformidad CE. Base de precios de la Construcción de la Comunidad de Madrid. Precio particularizado para el Área 1.</t>
  </si>
  <si>
    <t xml:space="preserve">8.8          </t>
  </si>
  <si>
    <t>PETO REFLECTANTE DE SEGURIDAD</t>
  </si>
  <si>
    <t>Peto reflectante de seguridad personal en colores amarillo o naranja (amortizable en 1 usos). Según UNE-EN 471, R.D. 773/97 y R.D. 1407/92. Equipo de Protección Individual (EPI) con marcado de conformidad CE. Base de precios de la Construcción de la Comunidad de Madrid. Precio particularizado para el Área 1.</t>
  </si>
  <si>
    <t xml:space="preserve">8.9          </t>
  </si>
  <si>
    <t>CASCO DE SEGURIDAD AJUSTABLE RUEDA</t>
  </si>
  <si>
    <t>Casco de seguridad con arnés de cabeza ajustable por medio de rueda dentada, para uso normal y eléctrico hasta 440 V. Según R.D. 773/97 y R.D. 1407/92. Equipo de Protección Individual (EPI) con marcado de conformidad CE. Base de precios de la Construcción de la Comunidad de Madrid. Precio particularizado para el Área 1.</t>
  </si>
  <si>
    <t xml:space="preserve">8.10         </t>
  </si>
  <si>
    <t>GAFAS CONTRA IMPACTOS</t>
  </si>
  <si>
    <t>Gafas protectoras contra impactos, incoloras (amortizables en 3 usos). Según UNE-EN 172, R.D. 773/97 y R.D. 1407/92. Equipo de Protección Individual (EPI) con marcado de conformidad CE. Base de precios de la Construcción de la Comunidad de Madrid. Precio particularizado para el Área 1.</t>
  </si>
  <si>
    <t xml:space="preserve">8.11         </t>
  </si>
  <si>
    <t>GAFAS ANTIPOLVO</t>
  </si>
  <si>
    <t>Gafas antipolvo antiempañables, panorámicas (amortizables en 3 usos). Según UNE-EN 172, R.D. 773/97 y R.D. 1407/92. Equipo de Protección Individual (EPI) con marcado de conformidad CE. Base de precios de la Construcción de la Comunidad de Madrid. Precio particularizado para el Área 1.</t>
  </si>
  <si>
    <t xml:space="preserve">8.12         </t>
  </si>
  <si>
    <t>SEMI MÁSCARA ANTIPOLVO 2 FILTROS</t>
  </si>
  <si>
    <t>Semi-mascarilla antipolvo doble filtro (amortizable en 3 usos). Según UNE-EN 140, R.D. 773/97 y R.D. 1407/92. Equipo de Protección Individual (EPI) con marcado de conformidad CE. Base de precios de la Construcción de la Comunidad de Madrid. Precio particularizado para el Área 1.</t>
  </si>
  <si>
    <t xml:space="preserve">8.13         </t>
  </si>
  <si>
    <t>MASCARILLA CELULOSA DESECHABLE</t>
  </si>
  <si>
    <t>Mascarilla de celulosa desechable para trabajos en ambiente con polvo y humos. Según UNE-EN 136, R.D. 773/97 y R.D. 1407/92. Equipo de Protección Individual (EPI) con marcado de conformidad CE. Base de precios de la Construcción de la Comunidad de Madrid. Precio particularizado para el Área 1.</t>
  </si>
  <si>
    <t xml:space="preserve">8.14         </t>
  </si>
  <si>
    <t>CASCOS PROTECTORES AUDITIVOS</t>
  </si>
  <si>
    <t>Protectores auditivos con arnés a la nuca (amortizables en 3 usos). Según UNE-EN 458, UNE-EN 352, R.D. 773/97 y R.D. 1407/92. Equipo de Protección Individual (EPI) con marcado de conformidad CE. Base de precios de la Construcción de la Comunidad de Madrid. Precio particularizado para el Área 1.</t>
  </si>
  <si>
    <t xml:space="preserve">8.15         </t>
  </si>
  <si>
    <t>VALLA ENREJADO GALVANIZADO</t>
  </si>
  <si>
    <t>Valla metálica móvil de módulos prefabricados de 3,50x2,00 m de altura, enrejados de 330x70 mm y D=5 mm de espesor, bastidores horizontales de D=42 mm y 1,50 mm de espesor, todo ello galvanizado en caliente, sobre soporte de hormigón prefabricado de 230x600x150 mm, separados cada 3,50 m, accesorios de fijación, considerando 5 usos, incluso montaje y desmontaje, según R.D. 486/97 y R.D. 1627/97. Base de precios de la Construcción de la Comunidad de Madrid. Precio particularizado para el Área 1.</t>
  </si>
  <si>
    <t xml:space="preserve">8.16         </t>
  </si>
  <si>
    <t>VALLA CONTENCIÓN DE PEATONES</t>
  </si>
  <si>
    <t>Valla de contención de peatones, metálica, prolongable de 2,50 m de largo y 1,00 m de altura, color amarillo, amortizable en 5 usos, incluso colocación y desmontaje, según R.D. 486/97 y R.D. 1627/97. Base de precios de la Construcción de la Comunidad de Madrid. Precio particularizado para el Área 1.</t>
  </si>
  <si>
    <t>8</t>
  </si>
  <si>
    <t>IMPORTE TOTAL OFERTADO</t>
  </si>
  <si>
    <t>Imp. Unitario Ofertado</t>
  </si>
  <si>
    <t>Subtotal ofertado</t>
  </si>
  <si>
    <t>Cumplimentar únicamente las celdas sombreadas en azul. 
Las celdas sombreadas en amarillo se calcularán automáticamente a partir de los importes unitarios introducidos por el licitador.
El IMPORTE TOTAL OFERTADO reflejado en esta ficha deberá coincidir con el señalado en el MODELO OFERTA ECONÓMICA del Anexo II al PCAP.</t>
  </si>
  <si>
    <t>OBRA REFORMA MODIFICACIÓN ACCESO K3 IFEMA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</si>
</sst>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7" x14ac:knownFonts="1">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
      <i/>
      <sz val="10"/>
      <color theme="1"/>
      <name val="Calibri"/>
      <family val="2"/>
      <scheme val="minor"/>
    </font>
  </fonts>
  <fills count="6">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
      <patternFill patternType="solid">
        <fgColor theme="8" tint="0.79998168889431442"/>
        <bgColor indexed="64"/>
      </patternFill>
    </fill>
  </fills>
  <borders count="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49" fontId="1" fillId="0" borderId="0" xfId="0" applyNumberFormat="1" applyFont="1"/>
    <xf numFmtId="0" fontId="1" fillId="0" borderId="0" xfId="0" applyFont="1"/>
    <xf numFmtId="49" fontId="2" fillId="0" borderId="0" xfId="0" applyNumberFormat="1" applyFont="1" applyAlignment="1">
      <alignment vertical="top"/>
    </xf>
    <xf numFmtId="0" fontId="2" fillId="0" borderId="0" xfId="0" applyFont="1" applyAlignment="1">
      <alignment vertical="top"/>
    </xf>
    <xf numFmtId="49" fontId="5" fillId="0" borderId="0" xfId="0" applyNumberFormat="1" applyFont="1" applyAlignment="1">
      <alignment vertical="top"/>
    </xf>
    <xf numFmtId="49" fontId="5" fillId="0" borderId="0" xfId="0" applyNumberFormat="1" applyFont="1" applyAlignment="1">
      <alignment horizontal="right" vertical="top"/>
    </xf>
    <xf numFmtId="49" fontId="4" fillId="3" borderId="0" xfId="0" applyNumberFormat="1" applyFont="1" applyFill="1" applyAlignment="1">
      <alignment vertical="top"/>
    </xf>
    <xf numFmtId="3" fontId="4" fillId="2" borderId="0" xfId="0" applyNumberFormat="1" applyFont="1" applyFill="1" applyAlignment="1">
      <alignment vertical="top"/>
    </xf>
    <xf numFmtId="49" fontId="3" fillId="0" borderId="0" xfId="0" applyNumberFormat="1" applyFont="1" applyAlignment="1">
      <alignment vertical="top"/>
    </xf>
    <xf numFmtId="4" fontId="3" fillId="0" borderId="0" xfId="0" applyNumberFormat="1" applyFont="1" applyAlignment="1">
      <alignment vertical="top"/>
    </xf>
    <xf numFmtId="0" fontId="3" fillId="0" borderId="0" xfId="0" applyFont="1" applyAlignment="1">
      <alignment vertical="top"/>
    </xf>
    <xf numFmtId="0" fontId="3" fillId="0" borderId="0" xfId="0" applyFont="1" applyAlignment="1">
      <alignment vertical="top" wrapText="1"/>
    </xf>
    <xf numFmtId="3" fontId="3" fillId="0" borderId="0" xfId="0" applyNumberFormat="1" applyFont="1" applyAlignment="1">
      <alignment vertical="top"/>
    </xf>
    <xf numFmtId="0" fontId="3" fillId="4" borderId="0" xfId="0" applyFont="1" applyFill="1" applyAlignment="1">
      <alignment vertical="top"/>
    </xf>
    <xf numFmtId="49" fontId="5" fillId="0" borderId="0" xfId="0" applyNumberFormat="1" applyFont="1" applyAlignment="1">
      <alignment vertical="top" wrapText="1"/>
    </xf>
    <xf numFmtId="49" fontId="4" fillId="3" borderId="0" xfId="0" applyNumberFormat="1" applyFont="1" applyFill="1" applyAlignment="1">
      <alignment vertical="top" wrapText="1"/>
    </xf>
    <xf numFmtId="49" fontId="3" fillId="0" borderId="0" xfId="0" applyNumberFormat="1" applyFont="1" applyAlignment="1">
      <alignment vertical="top" wrapText="1"/>
    </xf>
    <xf numFmtId="49" fontId="4" fillId="0" borderId="0" xfId="0" applyNumberFormat="1" applyFont="1" applyAlignment="1">
      <alignment vertical="top" wrapText="1"/>
    </xf>
    <xf numFmtId="0" fontId="3" fillId="4" borderId="0" xfId="0" applyFont="1" applyFill="1" applyAlignment="1">
      <alignment vertical="top" wrapText="1"/>
    </xf>
    <xf numFmtId="49" fontId="4" fillId="0" borderId="0" xfId="0" applyNumberFormat="1" applyFont="1" applyAlignment="1">
      <alignment horizontal="right" vertical="top" wrapText="1"/>
    </xf>
    <xf numFmtId="49" fontId="6" fillId="0" borderId="1" xfId="0" applyNumberFormat="1" applyFont="1" applyBorder="1" applyAlignment="1">
      <alignment horizontal="left" vertical="top" wrapText="1"/>
    </xf>
    <xf numFmtId="49" fontId="6" fillId="0" borderId="2" xfId="0" applyNumberFormat="1" applyFont="1" applyBorder="1" applyAlignment="1">
      <alignment horizontal="left" vertical="top" wrapText="1"/>
    </xf>
    <xf numFmtId="49" fontId="6" fillId="0" borderId="3" xfId="0" applyNumberFormat="1" applyFont="1" applyBorder="1" applyAlignment="1">
      <alignment horizontal="left" vertical="top" wrapText="1"/>
    </xf>
    <xf numFmtId="164" fontId="1" fillId="0" borderId="0" xfId="0" applyNumberFormat="1" applyFont="1"/>
    <xf numFmtId="164" fontId="2" fillId="0" borderId="0" xfId="0" applyNumberFormat="1" applyFont="1" applyAlignment="1">
      <alignment vertical="top"/>
    </xf>
    <xf numFmtId="164" fontId="5" fillId="0" borderId="0" xfId="0" applyNumberFormat="1" applyFont="1" applyAlignment="1">
      <alignment horizontal="right" vertical="top"/>
    </xf>
    <xf numFmtId="164" fontId="4" fillId="2" borderId="0" xfId="0" applyNumberFormat="1" applyFont="1" applyFill="1" applyAlignment="1">
      <alignment vertical="top"/>
    </xf>
    <xf numFmtId="164" fontId="3" fillId="0" borderId="0" xfId="0" applyNumberFormat="1" applyFont="1" applyAlignment="1">
      <alignment vertical="top"/>
    </xf>
    <xf numFmtId="164" fontId="3" fillId="4" borderId="0" xfId="0" applyNumberFormat="1" applyFont="1" applyFill="1" applyAlignment="1">
      <alignment vertical="top"/>
    </xf>
    <xf numFmtId="164" fontId="0" fillId="0" borderId="0" xfId="0" applyNumberFormat="1"/>
    <xf numFmtId="164" fontId="3" fillId="2" borderId="0" xfId="0" applyNumberFormat="1" applyFont="1" applyFill="1" applyAlignment="1">
      <alignment vertical="top"/>
    </xf>
    <xf numFmtId="164" fontId="3" fillId="5" borderId="0" xfId="0" applyNumberFormat="1" applyFont="1" applyFill="1" applyAlignment="1" applyProtection="1">
      <alignment vertical="top"/>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8FA17-8B1F-4EAE-8EFA-EB9D040C49CA}">
  <dimension ref="A1:G121"/>
  <sheetViews>
    <sheetView tabSelected="1" workbookViewId="0">
      <pane xSplit="4" ySplit="7" topLeftCell="E8" activePane="bottomRight" state="frozen"/>
      <selection pane="topRight" activeCell="E1" sqref="E1"/>
      <selection pane="bottomLeft" activeCell="A4" sqref="A4"/>
      <selection pane="bottomRight" activeCell="O14" sqref="O14"/>
    </sheetView>
  </sheetViews>
  <sheetFormatPr baseColWidth="10" defaultRowHeight="14.5" x14ac:dyDescent="0.35"/>
  <cols>
    <col min="1" max="1" width="15.54296875" bestFit="1" customWidth="1"/>
    <col min="2" max="2" width="6.54296875" bestFit="1" customWidth="1"/>
    <col min="3" max="3" width="3.7265625" bestFit="1" customWidth="1"/>
    <col min="4" max="4" width="32.81640625" customWidth="1"/>
    <col min="5" max="5" width="7.81640625" bestFit="1" customWidth="1"/>
    <col min="6" max="6" width="19" style="30" bestFit="1" customWidth="1"/>
    <col min="7" max="7" width="15.08984375" style="30" bestFit="1" customWidth="1"/>
  </cols>
  <sheetData>
    <row r="1" spans="1:7" x14ac:dyDescent="0.35">
      <c r="A1" s="1" t="s">
        <v>174</v>
      </c>
      <c r="B1" s="2"/>
      <c r="C1" s="2"/>
      <c r="D1" s="2"/>
      <c r="E1" s="2"/>
      <c r="F1" s="24"/>
      <c r="G1" s="24"/>
    </row>
    <row r="2" spans="1:7" x14ac:dyDescent="0.35">
      <c r="A2" s="1"/>
      <c r="B2" s="2"/>
      <c r="C2" s="2"/>
      <c r="D2" s="2"/>
      <c r="E2" s="2"/>
      <c r="F2" s="24"/>
      <c r="G2" s="24"/>
    </row>
    <row r="3" spans="1:7" ht="104.5" customHeight="1" x14ac:dyDescent="0.35">
      <c r="A3" s="21" t="s">
        <v>173</v>
      </c>
      <c r="B3" s="22"/>
      <c r="C3" s="22"/>
      <c r="D3" s="22"/>
      <c r="E3" s="22"/>
      <c r="F3" s="22"/>
      <c r="G3" s="23"/>
    </row>
    <row r="4" spans="1:7" x14ac:dyDescent="0.35">
      <c r="A4" s="1"/>
      <c r="B4" s="2"/>
      <c r="C4" s="2"/>
      <c r="D4" s="2"/>
      <c r="E4" s="2"/>
      <c r="F4" s="24"/>
      <c r="G4" s="24"/>
    </row>
    <row r="5" spans="1:7" x14ac:dyDescent="0.35">
      <c r="A5" s="1"/>
      <c r="B5" s="2"/>
      <c r="C5" s="2"/>
      <c r="D5" s="2"/>
      <c r="E5" s="2"/>
      <c r="F5" s="24"/>
      <c r="G5" s="24"/>
    </row>
    <row r="6" spans="1:7" ht="18.5" x14ac:dyDescent="0.35">
      <c r="A6" s="3" t="s">
        <v>0</v>
      </c>
      <c r="B6" s="4"/>
      <c r="C6" s="4"/>
      <c r="D6" s="4"/>
      <c r="E6" s="4"/>
      <c r="F6" s="25"/>
      <c r="G6" s="25"/>
    </row>
    <row r="7" spans="1:7" x14ac:dyDescent="0.35">
      <c r="A7" s="5" t="s">
        <v>1</v>
      </c>
      <c r="B7" s="5" t="s">
        <v>3</v>
      </c>
      <c r="C7" s="5" t="s">
        <v>4</v>
      </c>
      <c r="D7" s="15" t="s">
        <v>2</v>
      </c>
      <c r="E7" s="6" t="s">
        <v>5</v>
      </c>
      <c r="F7" s="26" t="s">
        <v>171</v>
      </c>
      <c r="G7" s="26" t="s">
        <v>172</v>
      </c>
    </row>
    <row r="8" spans="1:7" x14ac:dyDescent="0.35">
      <c r="A8" s="7" t="s">
        <v>6</v>
      </c>
      <c r="B8" s="7" t="s">
        <v>8</v>
      </c>
      <c r="C8" s="7" t="s">
        <v>9</v>
      </c>
      <c r="D8" s="16" t="s">
        <v>7</v>
      </c>
      <c r="E8" s="8">
        <f>E15</f>
        <v>1</v>
      </c>
      <c r="F8" s="27">
        <f>F15</f>
        <v>0</v>
      </c>
      <c r="G8" s="27">
        <f>G15</f>
        <v>0</v>
      </c>
    </row>
    <row r="9" spans="1:7" x14ac:dyDescent="0.35">
      <c r="A9" s="9" t="s">
        <v>10</v>
      </c>
      <c r="B9" s="9" t="s">
        <v>12</v>
      </c>
      <c r="C9" s="9" t="s">
        <v>13</v>
      </c>
      <c r="D9" s="17" t="s">
        <v>11</v>
      </c>
      <c r="E9" s="10">
        <v>5</v>
      </c>
      <c r="F9" s="32"/>
      <c r="G9" s="31">
        <f>ROUND(E9*F9,2)</f>
        <v>0</v>
      </c>
    </row>
    <row r="10" spans="1:7" ht="63" x14ac:dyDescent="0.35">
      <c r="A10" s="11"/>
      <c r="B10" s="11"/>
      <c r="C10" s="11"/>
      <c r="D10" s="12" t="s">
        <v>14</v>
      </c>
      <c r="E10" s="11"/>
      <c r="F10" s="28"/>
      <c r="G10" s="28"/>
    </row>
    <row r="11" spans="1:7" x14ac:dyDescent="0.35">
      <c r="A11" s="9" t="s">
        <v>15</v>
      </c>
      <c r="B11" s="9" t="s">
        <v>12</v>
      </c>
      <c r="C11" s="9" t="s">
        <v>13</v>
      </c>
      <c r="D11" s="17" t="s">
        <v>16</v>
      </c>
      <c r="E11" s="10">
        <v>9</v>
      </c>
      <c r="F11" s="32"/>
      <c r="G11" s="31">
        <f>ROUND(E11*F11,2)</f>
        <v>0</v>
      </c>
    </row>
    <row r="12" spans="1:7" ht="52.5" x14ac:dyDescent="0.35">
      <c r="A12" s="11"/>
      <c r="B12" s="11"/>
      <c r="C12" s="11"/>
      <c r="D12" s="12" t="s">
        <v>17</v>
      </c>
      <c r="E12" s="11"/>
      <c r="F12" s="28"/>
      <c r="G12" s="28"/>
    </row>
    <row r="13" spans="1:7" x14ac:dyDescent="0.35">
      <c r="A13" s="9" t="s">
        <v>18</v>
      </c>
      <c r="B13" s="9" t="s">
        <v>12</v>
      </c>
      <c r="C13" s="9" t="s">
        <v>13</v>
      </c>
      <c r="D13" s="17" t="s">
        <v>19</v>
      </c>
      <c r="E13" s="10">
        <v>1</v>
      </c>
      <c r="F13" s="32"/>
      <c r="G13" s="31">
        <f>ROUND(E13*F13,2)</f>
        <v>0</v>
      </c>
    </row>
    <row r="14" spans="1:7" ht="105" x14ac:dyDescent="0.35">
      <c r="A14" s="11"/>
      <c r="B14" s="11"/>
      <c r="C14" s="11"/>
      <c r="D14" s="12" t="s">
        <v>20</v>
      </c>
      <c r="E14" s="11"/>
      <c r="F14" s="28"/>
      <c r="G14" s="28"/>
    </row>
    <row r="15" spans="1:7" x14ac:dyDescent="0.35">
      <c r="A15" s="11"/>
      <c r="B15" s="11"/>
      <c r="C15" s="11"/>
      <c r="D15" s="18" t="s">
        <v>21</v>
      </c>
      <c r="E15" s="13">
        <v>1</v>
      </c>
      <c r="F15" s="27">
        <f>G9+G11+G13</f>
        <v>0</v>
      </c>
      <c r="G15" s="27">
        <f>ROUND(F15*E15,2)</f>
        <v>0</v>
      </c>
    </row>
    <row r="16" spans="1:7" ht="1" customHeight="1" x14ac:dyDescent="0.35">
      <c r="A16" s="14"/>
      <c r="B16" s="14"/>
      <c r="C16" s="14"/>
      <c r="D16" s="19"/>
      <c r="E16" s="14"/>
      <c r="F16" s="29"/>
      <c r="G16" s="29"/>
    </row>
    <row r="17" spans="1:7" x14ac:dyDescent="0.35">
      <c r="A17" s="7" t="s">
        <v>22</v>
      </c>
      <c r="B17" s="7" t="s">
        <v>8</v>
      </c>
      <c r="C17" s="7" t="s">
        <v>9</v>
      </c>
      <c r="D17" s="16" t="s">
        <v>23</v>
      </c>
      <c r="E17" s="8">
        <f>E34</f>
        <v>1</v>
      </c>
      <c r="F17" s="27">
        <f>F34</f>
        <v>0</v>
      </c>
      <c r="G17" s="27">
        <f>G34</f>
        <v>0</v>
      </c>
    </row>
    <row r="18" spans="1:7" x14ac:dyDescent="0.35">
      <c r="A18" s="9" t="s">
        <v>24</v>
      </c>
      <c r="B18" s="9" t="s">
        <v>12</v>
      </c>
      <c r="C18" s="9" t="s">
        <v>26</v>
      </c>
      <c r="D18" s="17" t="s">
        <v>25</v>
      </c>
      <c r="E18" s="10">
        <v>141.5</v>
      </c>
      <c r="F18" s="28"/>
      <c r="G18" s="31">
        <f>ROUND(E18*F18,2)</f>
        <v>0</v>
      </c>
    </row>
    <row r="19" spans="1:7" ht="84" x14ac:dyDescent="0.35">
      <c r="A19" s="11"/>
      <c r="B19" s="11"/>
      <c r="C19" s="11"/>
      <c r="D19" s="12" t="s">
        <v>27</v>
      </c>
      <c r="E19" s="11"/>
      <c r="F19" s="28"/>
      <c r="G19" s="28"/>
    </row>
    <row r="20" spans="1:7" x14ac:dyDescent="0.35">
      <c r="A20" s="9" t="s">
        <v>28</v>
      </c>
      <c r="B20" s="9" t="s">
        <v>12</v>
      </c>
      <c r="C20" s="9" t="s">
        <v>26</v>
      </c>
      <c r="D20" s="17" t="s">
        <v>29</v>
      </c>
      <c r="E20" s="10">
        <v>141.5</v>
      </c>
      <c r="F20" s="32"/>
      <c r="G20" s="31">
        <f>ROUND(E20*F20,2)</f>
        <v>0</v>
      </c>
    </row>
    <row r="21" spans="1:7" ht="84" x14ac:dyDescent="0.35">
      <c r="A21" s="11"/>
      <c r="B21" s="11"/>
      <c r="C21" s="11"/>
      <c r="D21" s="12" t="s">
        <v>30</v>
      </c>
      <c r="E21" s="11"/>
      <c r="F21" s="28"/>
      <c r="G21" s="28"/>
    </row>
    <row r="22" spans="1:7" ht="21" x14ac:dyDescent="0.35">
      <c r="A22" s="9" t="s">
        <v>31</v>
      </c>
      <c r="B22" s="9" t="s">
        <v>12</v>
      </c>
      <c r="C22" s="9" t="s">
        <v>33</v>
      </c>
      <c r="D22" s="17" t="s">
        <v>32</v>
      </c>
      <c r="E22" s="10">
        <v>30.6</v>
      </c>
      <c r="F22" s="32"/>
      <c r="G22" s="31">
        <f>ROUND(E22*F22,2)</f>
        <v>0</v>
      </c>
    </row>
    <row r="23" spans="1:7" ht="63" x14ac:dyDescent="0.35">
      <c r="A23" s="11"/>
      <c r="B23" s="11"/>
      <c r="C23" s="11"/>
      <c r="D23" s="12" t="s">
        <v>34</v>
      </c>
      <c r="E23" s="11"/>
      <c r="F23" s="28"/>
      <c r="G23" s="28"/>
    </row>
    <row r="24" spans="1:7" ht="21" x14ac:dyDescent="0.35">
      <c r="A24" s="9" t="s">
        <v>35</v>
      </c>
      <c r="B24" s="9" t="s">
        <v>12</v>
      </c>
      <c r="C24" s="9" t="s">
        <v>26</v>
      </c>
      <c r="D24" s="17" t="s">
        <v>36</v>
      </c>
      <c r="E24" s="10">
        <v>200</v>
      </c>
      <c r="F24" s="32"/>
      <c r="G24" s="31">
        <f>ROUND(E24*F24,2)</f>
        <v>0</v>
      </c>
    </row>
    <row r="25" spans="1:7" ht="105" x14ac:dyDescent="0.35">
      <c r="A25" s="11"/>
      <c r="B25" s="11"/>
      <c r="C25" s="11"/>
      <c r="D25" s="12" t="s">
        <v>37</v>
      </c>
      <c r="E25" s="11"/>
      <c r="F25" s="28"/>
      <c r="G25" s="28"/>
    </row>
    <row r="26" spans="1:7" ht="21" x14ac:dyDescent="0.35">
      <c r="A26" s="9" t="s">
        <v>38</v>
      </c>
      <c r="B26" s="9" t="s">
        <v>12</v>
      </c>
      <c r="C26" s="9" t="s">
        <v>33</v>
      </c>
      <c r="D26" s="17" t="s">
        <v>39</v>
      </c>
      <c r="E26" s="10">
        <v>25</v>
      </c>
      <c r="F26" s="32"/>
      <c r="G26" s="31">
        <f>ROUND(E26*F26,2)</f>
        <v>0</v>
      </c>
    </row>
    <row r="27" spans="1:7" ht="84" x14ac:dyDescent="0.35">
      <c r="A27" s="11"/>
      <c r="B27" s="11"/>
      <c r="C27" s="11"/>
      <c r="D27" s="12" t="s">
        <v>40</v>
      </c>
      <c r="E27" s="11"/>
      <c r="F27" s="28"/>
      <c r="G27" s="28"/>
    </row>
    <row r="28" spans="1:7" ht="21" x14ac:dyDescent="0.35">
      <c r="A28" s="9" t="s">
        <v>41</v>
      </c>
      <c r="B28" s="9" t="s">
        <v>12</v>
      </c>
      <c r="C28" s="9" t="s">
        <v>33</v>
      </c>
      <c r="D28" s="17" t="s">
        <v>42</v>
      </c>
      <c r="E28" s="10">
        <v>109.24</v>
      </c>
      <c r="F28" s="32"/>
      <c r="G28" s="31">
        <f>ROUND(E28*F28,2)</f>
        <v>0</v>
      </c>
    </row>
    <row r="29" spans="1:7" ht="94.5" x14ac:dyDescent="0.35">
      <c r="A29" s="11"/>
      <c r="B29" s="11"/>
      <c r="C29" s="11"/>
      <c r="D29" s="12" t="s">
        <v>43</v>
      </c>
      <c r="E29" s="11"/>
      <c r="F29" s="28"/>
      <c r="G29" s="28"/>
    </row>
    <row r="30" spans="1:7" ht="21" x14ac:dyDescent="0.35">
      <c r="A30" s="9" t="s">
        <v>44</v>
      </c>
      <c r="B30" s="9" t="s">
        <v>12</v>
      </c>
      <c r="C30" s="9" t="s">
        <v>33</v>
      </c>
      <c r="D30" s="17" t="s">
        <v>45</v>
      </c>
      <c r="E30" s="10">
        <v>79.7</v>
      </c>
      <c r="F30" s="32"/>
      <c r="G30" s="31">
        <f>ROUND(E30*F30,2)</f>
        <v>0</v>
      </c>
    </row>
    <row r="31" spans="1:7" ht="73.5" x14ac:dyDescent="0.35">
      <c r="A31" s="11"/>
      <c r="B31" s="11"/>
      <c r="C31" s="11"/>
      <c r="D31" s="12" t="s">
        <v>46</v>
      </c>
      <c r="E31" s="11"/>
      <c r="F31" s="28"/>
      <c r="G31" s="28"/>
    </row>
    <row r="32" spans="1:7" ht="21" x14ac:dyDescent="0.35">
      <c r="A32" s="9" t="s">
        <v>47</v>
      </c>
      <c r="B32" s="9" t="s">
        <v>12</v>
      </c>
      <c r="C32" s="9" t="s">
        <v>33</v>
      </c>
      <c r="D32" s="17" t="s">
        <v>48</v>
      </c>
      <c r="E32" s="10">
        <v>79.7</v>
      </c>
      <c r="F32" s="32"/>
      <c r="G32" s="31">
        <f>ROUND(E32*F32,2)</f>
        <v>0</v>
      </c>
    </row>
    <row r="33" spans="1:7" ht="115.5" x14ac:dyDescent="0.35">
      <c r="A33" s="11"/>
      <c r="B33" s="11"/>
      <c r="C33" s="11"/>
      <c r="D33" s="12" t="s">
        <v>49</v>
      </c>
      <c r="E33" s="11"/>
      <c r="F33" s="28"/>
      <c r="G33" s="28"/>
    </row>
    <row r="34" spans="1:7" x14ac:dyDescent="0.35">
      <c r="A34" s="11"/>
      <c r="B34" s="11"/>
      <c r="C34" s="11"/>
      <c r="D34" s="18" t="s">
        <v>50</v>
      </c>
      <c r="E34" s="13">
        <v>1</v>
      </c>
      <c r="F34" s="27">
        <f>G18+G20+G22+G24+G26+G28+G30+G32</f>
        <v>0</v>
      </c>
      <c r="G34" s="27">
        <f>ROUND(F34*E34,2)</f>
        <v>0</v>
      </c>
    </row>
    <row r="35" spans="1:7" ht="1" customHeight="1" x14ac:dyDescent="0.35">
      <c r="A35" s="14"/>
      <c r="B35" s="14"/>
      <c r="C35" s="14"/>
      <c r="D35" s="19"/>
      <c r="E35" s="14"/>
      <c r="F35" s="29"/>
      <c r="G35" s="29"/>
    </row>
    <row r="36" spans="1:7" x14ac:dyDescent="0.35">
      <c r="A36" s="7" t="s">
        <v>51</v>
      </c>
      <c r="B36" s="7" t="s">
        <v>8</v>
      </c>
      <c r="C36" s="7" t="s">
        <v>9</v>
      </c>
      <c r="D36" s="16" t="s">
        <v>52</v>
      </c>
      <c r="E36" s="8">
        <f>E51</f>
        <v>1</v>
      </c>
      <c r="F36" s="27">
        <f>F51</f>
        <v>0</v>
      </c>
      <c r="G36" s="27">
        <f>G51</f>
        <v>0</v>
      </c>
    </row>
    <row r="37" spans="1:7" ht="21" x14ac:dyDescent="0.35">
      <c r="A37" s="9" t="s">
        <v>53</v>
      </c>
      <c r="B37" s="9" t="s">
        <v>12</v>
      </c>
      <c r="C37" s="9" t="s">
        <v>55</v>
      </c>
      <c r="D37" s="17" t="s">
        <v>54</v>
      </c>
      <c r="E37" s="10">
        <v>53</v>
      </c>
      <c r="F37" s="32"/>
      <c r="G37" s="31">
        <f>ROUND(E37*F37,2)</f>
        <v>0</v>
      </c>
    </row>
    <row r="38" spans="1:7" ht="84" x14ac:dyDescent="0.35">
      <c r="A38" s="11"/>
      <c r="B38" s="11"/>
      <c r="C38" s="11"/>
      <c r="D38" s="12" t="s">
        <v>56</v>
      </c>
      <c r="E38" s="11"/>
      <c r="F38" s="28"/>
      <c r="G38" s="28"/>
    </row>
    <row r="39" spans="1:7" ht="21" x14ac:dyDescent="0.35">
      <c r="A39" s="9" t="s">
        <v>57</v>
      </c>
      <c r="B39" s="9" t="s">
        <v>12</v>
      </c>
      <c r="C39" s="9" t="s">
        <v>55</v>
      </c>
      <c r="D39" s="17" t="s">
        <v>58</v>
      </c>
      <c r="E39" s="10">
        <v>20</v>
      </c>
      <c r="F39" s="32"/>
      <c r="G39" s="31">
        <f>ROUND(E39*F39,2)</f>
        <v>0</v>
      </c>
    </row>
    <row r="40" spans="1:7" ht="73.5" x14ac:dyDescent="0.35">
      <c r="A40" s="11"/>
      <c r="B40" s="11"/>
      <c r="C40" s="11"/>
      <c r="D40" s="12" t="s">
        <v>59</v>
      </c>
      <c r="E40" s="11"/>
      <c r="F40" s="28"/>
      <c r="G40" s="28"/>
    </row>
    <row r="41" spans="1:7" x14ac:dyDescent="0.35">
      <c r="A41" s="9" t="s">
        <v>60</v>
      </c>
      <c r="B41" s="9" t="s">
        <v>12</v>
      </c>
      <c r="C41" s="9" t="s">
        <v>13</v>
      </c>
      <c r="D41" s="17" t="s">
        <v>61</v>
      </c>
      <c r="E41" s="10">
        <v>4</v>
      </c>
      <c r="F41" s="32"/>
      <c r="G41" s="31">
        <f>ROUND(E41*F41,2)</f>
        <v>0</v>
      </c>
    </row>
    <row r="42" spans="1:7" ht="63" x14ac:dyDescent="0.35">
      <c r="A42" s="11"/>
      <c r="B42" s="11"/>
      <c r="C42" s="11"/>
      <c r="D42" s="12" t="s">
        <v>62</v>
      </c>
      <c r="E42" s="11"/>
      <c r="F42" s="28"/>
      <c r="G42" s="28"/>
    </row>
    <row r="43" spans="1:7" x14ac:dyDescent="0.35">
      <c r="A43" s="9" t="s">
        <v>63</v>
      </c>
      <c r="B43" s="9" t="s">
        <v>12</v>
      </c>
      <c r="C43" s="9" t="s">
        <v>13</v>
      </c>
      <c r="D43" s="17" t="s">
        <v>64</v>
      </c>
      <c r="E43" s="10">
        <v>1</v>
      </c>
      <c r="F43" s="32"/>
      <c r="G43" s="31">
        <f>ROUND(E43*F43,2)</f>
        <v>0</v>
      </c>
    </row>
    <row r="44" spans="1:7" ht="73.5" x14ac:dyDescent="0.35">
      <c r="A44" s="11"/>
      <c r="B44" s="11"/>
      <c r="C44" s="11"/>
      <c r="D44" s="12" t="s">
        <v>65</v>
      </c>
      <c r="E44" s="11"/>
      <c r="F44" s="28"/>
      <c r="G44" s="28"/>
    </row>
    <row r="45" spans="1:7" x14ac:dyDescent="0.35">
      <c r="A45" s="9" t="s">
        <v>66</v>
      </c>
      <c r="B45" s="9" t="s">
        <v>12</v>
      </c>
      <c r="C45" s="9" t="s">
        <v>55</v>
      </c>
      <c r="D45" s="17" t="s">
        <v>67</v>
      </c>
      <c r="E45" s="10">
        <v>85</v>
      </c>
      <c r="F45" s="32"/>
      <c r="G45" s="31">
        <f>ROUND(E45*F45,2)</f>
        <v>0</v>
      </c>
    </row>
    <row r="46" spans="1:7" ht="105" x14ac:dyDescent="0.35">
      <c r="A46" s="11"/>
      <c r="B46" s="11"/>
      <c r="C46" s="11"/>
      <c r="D46" s="12" t="s">
        <v>68</v>
      </c>
      <c r="E46" s="11"/>
      <c r="F46" s="28"/>
      <c r="G46" s="28"/>
    </row>
    <row r="47" spans="1:7" x14ac:dyDescent="0.35">
      <c r="A47" s="9" t="s">
        <v>69</v>
      </c>
      <c r="B47" s="9" t="s">
        <v>12</v>
      </c>
      <c r="C47" s="9" t="s">
        <v>13</v>
      </c>
      <c r="D47" s="17" t="s">
        <v>70</v>
      </c>
      <c r="E47" s="10">
        <v>12</v>
      </c>
      <c r="F47" s="32"/>
      <c r="G47" s="31">
        <f>ROUND(E47*F47,2)</f>
        <v>0</v>
      </c>
    </row>
    <row r="48" spans="1:7" ht="73.5" x14ac:dyDescent="0.35">
      <c r="A48" s="11"/>
      <c r="B48" s="11"/>
      <c r="C48" s="11"/>
      <c r="D48" s="12" t="s">
        <v>71</v>
      </c>
      <c r="E48" s="11"/>
      <c r="F48" s="28"/>
      <c r="G48" s="28"/>
    </row>
    <row r="49" spans="1:7" ht="21" x14ac:dyDescent="0.35">
      <c r="A49" s="9" t="s">
        <v>72</v>
      </c>
      <c r="B49" s="9" t="s">
        <v>12</v>
      </c>
      <c r="C49" s="9" t="s">
        <v>13</v>
      </c>
      <c r="D49" s="17" t="s">
        <v>73</v>
      </c>
      <c r="E49" s="10">
        <v>3</v>
      </c>
      <c r="F49" s="32"/>
      <c r="G49" s="31">
        <f>ROUND(E49*F49,2)</f>
        <v>0</v>
      </c>
    </row>
    <row r="50" spans="1:7" ht="136.5" x14ac:dyDescent="0.35">
      <c r="A50" s="11"/>
      <c r="B50" s="11"/>
      <c r="C50" s="11"/>
      <c r="D50" s="12" t="s">
        <v>74</v>
      </c>
      <c r="E50" s="11"/>
      <c r="F50" s="28"/>
      <c r="G50" s="28"/>
    </row>
    <row r="51" spans="1:7" x14ac:dyDescent="0.35">
      <c r="A51" s="11"/>
      <c r="B51" s="11"/>
      <c r="C51" s="11"/>
      <c r="D51" s="18" t="s">
        <v>75</v>
      </c>
      <c r="E51" s="13">
        <v>1</v>
      </c>
      <c r="F51" s="27">
        <f>G37+G39+G41+G43+G45+G47+G49</f>
        <v>0</v>
      </c>
      <c r="G51" s="27">
        <f>ROUND(F51*E51,2)</f>
        <v>0</v>
      </c>
    </row>
    <row r="52" spans="1:7" ht="1" customHeight="1" x14ac:dyDescent="0.35">
      <c r="A52" s="14"/>
      <c r="B52" s="14"/>
      <c r="C52" s="14"/>
      <c r="D52" s="19"/>
      <c r="E52" s="14"/>
      <c r="F52" s="29"/>
      <c r="G52" s="29"/>
    </row>
    <row r="53" spans="1:7" x14ac:dyDescent="0.35">
      <c r="A53" s="7" t="s">
        <v>76</v>
      </c>
      <c r="B53" s="7" t="s">
        <v>8</v>
      </c>
      <c r="C53" s="7" t="s">
        <v>9</v>
      </c>
      <c r="D53" s="16" t="s">
        <v>77</v>
      </c>
      <c r="E53" s="8">
        <f>E62</f>
        <v>1</v>
      </c>
      <c r="F53" s="27">
        <f>F62</f>
        <v>0</v>
      </c>
      <c r="G53" s="27">
        <f>G62</f>
        <v>0</v>
      </c>
    </row>
    <row r="54" spans="1:7" ht="21" x14ac:dyDescent="0.35">
      <c r="A54" s="9" t="s">
        <v>78</v>
      </c>
      <c r="B54" s="9" t="s">
        <v>12</v>
      </c>
      <c r="C54" s="9" t="s">
        <v>55</v>
      </c>
      <c r="D54" s="17" t="s">
        <v>79</v>
      </c>
      <c r="E54" s="10">
        <v>204</v>
      </c>
      <c r="F54" s="32"/>
      <c r="G54" s="31">
        <f>ROUND(E54*F54,2)</f>
        <v>0</v>
      </c>
    </row>
    <row r="55" spans="1:7" ht="115.5" x14ac:dyDescent="0.35">
      <c r="A55" s="11"/>
      <c r="B55" s="11"/>
      <c r="C55" s="11"/>
      <c r="D55" s="12" t="s">
        <v>80</v>
      </c>
      <c r="E55" s="11"/>
      <c r="F55" s="28"/>
      <c r="G55" s="28"/>
    </row>
    <row r="56" spans="1:7" ht="21" x14ac:dyDescent="0.35">
      <c r="A56" s="9" t="s">
        <v>81</v>
      </c>
      <c r="B56" s="9" t="s">
        <v>12</v>
      </c>
      <c r="C56" s="9" t="s">
        <v>26</v>
      </c>
      <c r="D56" s="17" t="s">
        <v>82</v>
      </c>
      <c r="E56" s="10">
        <v>156</v>
      </c>
      <c r="F56" s="32"/>
      <c r="G56" s="31">
        <f>ROUND(E56*F56,2)</f>
        <v>0</v>
      </c>
    </row>
    <row r="57" spans="1:7" ht="157.5" x14ac:dyDescent="0.35">
      <c r="A57" s="11"/>
      <c r="B57" s="11"/>
      <c r="C57" s="11"/>
      <c r="D57" s="12" t="s">
        <v>83</v>
      </c>
      <c r="E57" s="11"/>
      <c r="F57" s="28"/>
      <c r="G57" s="28"/>
    </row>
    <row r="58" spans="1:7" x14ac:dyDescent="0.35">
      <c r="A58" s="9" t="s">
        <v>84</v>
      </c>
      <c r="B58" s="9" t="s">
        <v>12</v>
      </c>
      <c r="C58" s="9" t="s">
        <v>13</v>
      </c>
      <c r="D58" s="17" t="s">
        <v>85</v>
      </c>
      <c r="E58" s="10">
        <v>2</v>
      </c>
      <c r="F58" s="32"/>
      <c r="G58" s="31">
        <f>ROUND(E58*F58,2)</f>
        <v>0</v>
      </c>
    </row>
    <row r="59" spans="1:7" ht="42" x14ac:dyDescent="0.35">
      <c r="A59" s="11"/>
      <c r="B59" s="11"/>
      <c r="C59" s="11"/>
      <c r="D59" s="12" t="s">
        <v>86</v>
      </c>
      <c r="E59" s="11"/>
      <c r="F59" s="28"/>
      <c r="G59" s="28"/>
    </row>
    <row r="60" spans="1:7" x14ac:dyDescent="0.35">
      <c r="A60" s="9" t="s">
        <v>87</v>
      </c>
      <c r="B60" s="9" t="s">
        <v>12</v>
      </c>
      <c r="C60" s="9" t="s">
        <v>13</v>
      </c>
      <c r="D60" s="17" t="s">
        <v>88</v>
      </c>
      <c r="E60" s="10">
        <v>2</v>
      </c>
      <c r="F60" s="32"/>
      <c r="G60" s="31">
        <f>ROUND(E60*F60,2)</f>
        <v>0</v>
      </c>
    </row>
    <row r="61" spans="1:7" ht="31.5" x14ac:dyDescent="0.35">
      <c r="A61" s="11"/>
      <c r="B61" s="11"/>
      <c r="C61" s="11"/>
      <c r="D61" s="12" t="s">
        <v>89</v>
      </c>
      <c r="E61" s="11"/>
      <c r="F61" s="28"/>
      <c r="G61" s="28"/>
    </row>
    <row r="62" spans="1:7" x14ac:dyDescent="0.35">
      <c r="A62" s="11"/>
      <c r="B62" s="11"/>
      <c r="C62" s="11"/>
      <c r="D62" s="18" t="s">
        <v>90</v>
      </c>
      <c r="E62" s="13">
        <v>1</v>
      </c>
      <c r="F62" s="27">
        <f>G54+G56+G58+G60</f>
        <v>0</v>
      </c>
      <c r="G62" s="27">
        <f>ROUND(F62*E62,2)</f>
        <v>0</v>
      </c>
    </row>
    <row r="63" spans="1:7" ht="1" customHeight="1" x14ac:dyDescent="0.35">
      <c r="A63" s="14"/>
      <c r="B63" s="14"/>
      <c r="C63" s="14"/>
      <c r="D63" s="19"/>
      <c r="E63" s="14"/>
      <c r="F63" s="29"/>
      <c r="G63" s="29"/>
    </row>
    <row r="64" spans="1:7" x14ac:dyDescent="0.35">
      <c r="A64" s="7" t="s">
        <v>91</v>
      </c>
      <c r="B64" s="7" t="s">
        <v>8</v>
      </c>
      <c r="C64" s="7" t="s">
        <v>9</v>
      </c>
      <c r="D64" s="16" t="s">
        <v>92</v>
      </c>
      <c r="E64" s="8">
        <f>E71</f>
        <v>1</v>
      </c>
      <c r="F64" s="27">
        <f>F71</f>
        <v>0</v>
      </c>
      <c r="G64" s="27">
        <f>G71</f>
        <v>0</v>
      </c>
    </row>
    <row r="65" spans="1:7" x14ac:dyDescent="0.35">
      <c r="A65" s="9" t="s">
        <v>93</v>
      </c>
      <c r="B65" s="9" t="s">
        <v>12</v>
      </c>
      <c r="C65" s="9" t="s">
        <v>26</v>
      </c>
      <c r="D65" s="17" t="s">
        <v>94</v>
      </c>
      <c r="E65" s="10">
        <v>156</v>
      </c>
      <c r="F65" s="32"/>
      <c r="G65" s="31">
        <f>ROUND(E65*F65,2)</f>
        <v>0</v>
      </c>
    </row>
    <row r="66" spans="1:7" ht="94.5" x14ac:dyDescent="0.35">
      <c r="A66" s="11"/>
      <c r="B66" s="11"/>
      <c r="C66" s="11"/>
      <c r="D66" s="12" t="s">
        <v>95</v>
      </c>
      <c r="E66" s="11"/>
      <c r="F66" s="28"/>
      <c r="G66" s="28"/>
    </row>
    <row r="67" spans="1:7" ht="21" x14ac:dyDescent="0.35">
      <c r="A67" s="9" t="s">
        <v>96</v>
      </c>
      <c r="B67" s="9" t="s">
        <v>12</v>
      </c>
      <c r="C67" s="9" t="s">
        <v>26</v>
      </c>
      <c r="D67" s="17" t="s">
        <v>97</v>
      </c>
      <c r="E67" s="10">
        <v>230</v>
      </c>
      <c r="F67" s="32"/>
      <c r="G67" s="31">
        <f>ROUND(E67*F67,2)</f>
        <v>0</v>
      </c>
    </row>
    <row r="68" spans="1:7" ht="105" x14ac:dyDescent="0.35">
      <c r="A68" s="11"/>
      <c r="B68" s="11"/>
      <c r="C68" s="11"/>
      <c r="D68" s="12" t="s">
        <v>98</v>
      </c>
      <c r="E68" s="11"/>
      <c r="F68" s="28"/>
      <c r="G68" s="28"/>
    </row>
    <row r="69" spans="1:7" x14ac:dyDescent="0.35">
      <c r="A69" s="9" t="s">
        <v>99</v>
      </c>
      <c r="B69" s="9" t="s">
        <v>12</v>
      </c>
      <c r="C69" s="9" t="s">
        <v>55</v>
      </c>
      <c r="D69" s="17" t="s">
        <v>100</v>
      </c>
      <c r="E69" s="10">
        <v>25</v>
      </c>
      <c r="F69" s="32"/>
      <c r="G69" s="31">
        <f>ROUND(E69*F69,2)</f>
        <v>0</v>
      </c>
    </row>
    <row r="70" spans="1:7" ht="42" x14ac:dyDescent="0.35">
      <c r="A70" s="11"/>
      <c r="B70" s="11"/>
      <c r="C70" s="11"/>
      <c r="D70" s="12" t="s">
        <v>101</v>
      </c>
      <c r="E70" s="11"/>
      <c r="F70" s="28"/>
      <c r="G70" s="28"/>
    </row>
    <row r="71" spans="1:7" x14ac:dyDescent="0.35">
      <c r="A71" s="11"/>
      <c r="B71" s="11"/>
      <c r="C71" s="11"/>
      <c r="D71" s="18" t="s">
        <v>102</v>
      </c>
      <c r="E71" s="13">
        <v>1</v>
      </c>
      <c r="F71" s="27">
        <f>G65+G67+G69</f>
        <v>0</v>
      </c>
      <c r="G71" s="27">
        <f>ROUND(F71*E71,2)</f>
        <v>0</v>
      </c>
    </row>
    <row r="72" spans="1:7" ht="1" customHeight="1" x14ac:dyDescent="0.35">
      <c r="A72" s="14"/>
      <c r="B72" s="14"/>
      <c r="C72" s="14"/>
      <c r="D72" s="19"/>
      <c r="E72" s="14"/>
      <c r="F72" s="29"/>
      <c r="G72" s="29"/>
    </row>
    <row r="73" spans="1:7" x14ac:dyDescent="0.35">
      <c r="A73" s="7" t="s">
        <v>103</v>
      </c>
      <c r="B73" s="7" t="s">
        <v>8</v>
      </c>
      <c r="C73" s="7" t="s">
        <v>9</v>
      </c>
      <c r="D73" s="16" t="s">
        <v>104</v>
      </c>
      <c r="E73" s="8">
        <f>E78</f>
        <v>1</v>
      </c>
      <c r="F73" s="27">
        <f>F78</f>
        <v>0</v>
      </c>
      <c r="G73" s="27">
        <f>G78</f>
        <v>0</v>
      </c>
    </row>
    <row r="74" spans="1:7" ht="21" x14ac:dyDescent="0.35">
      <c r="A74" s="9" t="s">
        <v>105</v>
      </c>
      <c r="B74" s="9" t="s">
        <v>12</v>
      </c>
      <c r="C74" s="9" t="s">
        <v>33</v>
      </c>
      <c r="D74" s="17" t="s">
        <v>106</v>
      </c>
      <c r="E74" s="10">
        <v>103.05</v>
      </c>
      <c r="F74" s="32"/>
      <c r="G74" s="31">
        <f>ROUND(E74*F74,2)</f>
        <v>0</v>
      </c>
    </row>
    <row r="75" spans="1:7" ht="63" x14ac:dyDescent="0.35">
      <c r="A75" s="11"/>
      <c r="B75" s="11"/>
      <c r="C75" s="11"/>
      <c r="D75" s="12" t="s">
        <v>107</v>
      </c>
      <c r="E75" s="11"/>
      <c r="F75" s="28"/>
      <c r="G75" s="28"/>
    </row>
    <row r="76" spans="1:7" ht="21" x14ac:dyDescent="0.35">
      <c r="A76" s="9" t="s">
        <v>108</v>
      </c>
      <c r="B76" s="9" t="s">
        <v>12</v>
      </c>
      <c r="C76" s="9" t="s">
        <v>13</v>
      </c>
      <c r="D76" s="17" t="s">
        <v>109</v>
      </c>
      <c r="E76" s="10">
        <v>13</v>
      </c>
      <c r="F76" s="32"/>
      <c r="G76" s="31">
        <f>ROUND(E76*F76,2)</f>
        <v>0</v>
      </c>
    </row>
    <row r="77" spans="1:7" ht="126" x14ac:dyDescent="0.35">
      <c r="A77" s="11"/>
      <c r="B77" s="11"/>
      <c r="C77" s="11"/>
      <c r="D77" s="12" t="s">
        <v>110</v>
      </c>
      <c r="E77" s="11"/>
      <c r="F77" s="28"/>
      <c r="G77" s="28"/>
    </row>
    <row r="78" spans="1:7" x14ac:dyDescent="0.35">
      <c r="A78" s="11"/>
      <c r="B78" s="11"/>
      <c r="C78" s="11"/>
      <c r="D78" s="18" t="s">
        <v>111</v>
      </c>
      <c r="E78" s="13">
        <v>1</v>
      </c>
      <c r="F78" s="27">
        <f>G74+G76</f>
        <v>0</v>
      </c>
      <c r="G78" s="27">
        <f>ROUND(F78*E78,2)</f>
        <v>0</v>
      </c>
    </row>
    <row r="79" spans="1:7" ht="1" customHeight="1" x14ac:dyDescent="0.35">
      <c r="A79" s="14"/>
      <c r="B79" s="14"/>
      <c r="C79" s="14"/>
      <c r="D79" s="19"/>
      <c r="E79" s="14"/>
      <c r="F79" s="29"/>
      <c r="G79" s="29"/>
    </row>
    <row r="80" spans="1:7" x14ac:dyDescent="0.35">
      <c r="A80" s="7" t="s">
        <v>112</v>
      </c>
      <c r="B80" s="7" t="s">
        <v>8</v>
      </c>
      <c r="C80" s="7" t="s">
        <v>9</v>
      </c>
      <c r="D80" s="16" t="s">
        <v>113</v>
      </c>
      <c r="E80" s="8">
        <f>E83</f>
        <v>1</v>
      </c>
      <c r="F80" s="27">
        <f>F83</f>
        <v>0</v>
      </c>
      <c r="G80" s="27">
        <f>G83</f>
        <v>0</v>
      </c>
    </row>
    <row r="81" spans="1:7" ht="21" x14ac:dyDescent="0.35">
      <c r="A81" s="9" t="s">
        <v>114</v>
      </c>
      <c r="B81" s="9" t="s">
        <v>12</v>
      </c>
      <c r="C81" s="9" t="s">
        <v>116</v>
      </c>
      <c r="D81" s="17" t="s">
        <v>115</v>
      </c>
      <c r="E81" s="10">
        <v>1</v>
      </c>
      <c r="F81" s="32"/>
      <c r="G81" s="31">
        <f>ROUND(E81*F81,2)</f>
        <v>0</v>
      </c>
    </row>
    <row r="82" spans="1:7" ht="73.5" x14ac:dyDescent="0.35">
      <c r="A82" s="11"/>
      <c r="B82" s="11"/>
      <c r="C82" s="11"/>
      <c r="D82" s="12" t="s">
        <v>117</v>
      </c>
      <c r="E82" s="11"/>
      <c r="F82" s="28"/>
      <c r="G82" s="28"/>
    </row>
    <row r="83" spans="1:7" x14ac:dyDescent="0.35">
      <c r="A83" s="11"/>
      <c r="B83" s="11"/>
      <c r="C83" s="11"/>
      <c r="D83" s="18" t="s">
        <v>118</v>
      </c>
      <c r="E83" s="13">
        <v>1</v>
      </c>
      <c r="F83" s="27">
        <f>G81</f>
        <v>0</v>
      </c>
      <c r="G83" s="27">
        <f>ROUND(F83*E83,2)</f>
        <v>0</v>
      </c>
    </row>
    <row r="84" spans="1:7" ht="1" customHeight="1" x14ac:dyDescent="0.35">
      <c r="A84" s="14"/>
      <c r="B84" s="14"/>
      <c r="C84" s="14"/>
      <c r="D84" s="19"/>
      <c r="E84" s="14"/>
      <c r="F84" s="29"/>
      <c r="G84" s="29"/>
    </row>
    <row r="85" spans="1:7" x14ac:dyDescent="0.35">
      <c r="A85" s="7" t="s">
        <v>119</v>
      </c>
      <c r="B85" s="7" t="s">
        <v>8</v>
      </c>
      <c r="C85" s="7" t="s">
        <v>9</v>
      </c>
      <c r="D85" s="16" t="s">
        <v>120</v>
      </c>
      <c r="E85" s="8">
        <f>E118</f>
        <v>1</v>
      </c>
      <c r="F85" s="27">
        <f>F118</f>
        <v>25</v>
      </c>
      <c r="G85" s="27">
        <f>G118</f>
        <v>25</v>
      </c>
    </row>
    <row r="86" spans="1:7" x14ac:dyDescent="0.35">
      <c r="A86" s="9" t="s">
        <v>121</v>
      </c>
      <c r="B86" s="9" t="s">
        <v>12</v>
      </c>
      <c r="C86" s="9" t="s">
        <v>55</v>
      </c>
      <c r="D86" s="17" t="s">
        <v>122</v>
      </c>
      <c r="E86" s="10">
        <v>250</v>
      </c>
      <c r="F86" s="32"/>
      <c r="G86" s="31">
        <f>ROUND(E86*F86,2)</f>
        <v>0</v>
      </c>
    </row>
    <row r="87" spans="1:7" ht="52.5" x14ac:dyDescent="0.35">
      <c r="A87" s="11"/>
      <c r="B87" s="11"/>
      <c r="C87" s="11"/>
      <c r="D87" s="12" t="s">
        <v>123</v>
      </c>
      <c r="E87" s="11"/>
      <c r="F87" s="28"/>
      <c r="G87" s="28"/>
    </row>
    <row r="88" spans="1:7" x14ac:dyDescent="0.35">
      <c r="A88" s="9" t="s">
        <v>124</v>
      </c>
      <c r="B88" s="9" t="s">
        <v>12</v>
      </c>
      <c r="C88" s="9" t="s">
        <v>13</v>
      </c>
      <c r="D88" s="17" t="s">
        <v>125</v>
      </c>
      <c r="E88" s="10">
        <v>10</v>
      </c>
      <c r="F88" s="32"/>
      <c r="G88" s="31">
        <f>ROUND(E88*F88,2)</f>
        <v>0</v>
      </c>
    </row>
    <row r="89" spans="1:7" ht="52.5" x14ac:dyDescent="0.35">
      <c r="A89" s="11"/>
      <c r="B89" s="11"/>
      <c r="C89" s="11"/>
      <c r="D89" s="12" t="s">
        <v>126</v>
      </c>
      <c r="E89" s="11"/>
      <c r="F89" s="28"/>
      <c r="G89" s="28"/>
    </row>
    <row r="90" spans="1:7" x14ac:dyDescent="0.35">
      <c r="A90" s="9" t="s">
        <v>127</v>
      </c>
      <c r="B90" s="9" t="s">
        <v>12</v>
      </c>
      <c r="C90" s="9" t="s">
        <v>13</v>
      </c>
      <c r="D90" s="17" t="s">
        <v>128</v>
      </c>
      <c r="E90" s="10">
        <v>5</v>
      </c>
      <c r="F90" s="32"/>
      <c r="G90" s="31">
        <f>ROUND(E90*F90,2)</f>
        <v>0</v>
      </c>
    </row>
    <row r="91" spans="1:7" ht="42" x14ac:dyDescent="0.35">
      <c r="A91" s="11"/>
      <c r="B91" s="11"/>
      <c r="C91" s="11"/>
      <c r="D91" s="12" t="s">
        <v>129</v>
      </c>
      <c r="E91" s="11"/>
      <c r="F91" s="28"/>
      <c r="G91" s="28"/>
    </row>
    <row r="92" spans="1:7" ht="21" x14ac:dyDescent="0.35">
      <c r="A92" s="9" t="s">
        <v>130</v>
      </c>
      <c r="B92" s="9" t="s">
        <v>12</v>
      </c>
      <c r="C92" s="9" t="s">
        <v>55</v>
      </c>
      <c r="D92" s="17" t="s">
        <v>131</v>
      </c>
      <c r="E92" s="10">
        <v>25</v>
      </c>
      <c r="F92" s="32"/>
      <c r="G92" s="31">
        <f>ROUND(E92*F92,2)</f>
        <v>0</v>
      </c>
    </row>
    <row r="93" spans="1:7" ht="73.5" x14ac:dyDescent="0.35">
      <c r="A93" s="11"/>
      <c r="B93" s="11"/>
      <c r="C93" s="11"/>
      <c r="D93" s="12" t="s">
        <v>132</v>
      </c>
      <c r="E93" s="11"/>
      <c r="F93" s="28"/>
      <c r="G93" s="28"/>
    </row>
    <row r="94" spans="1:7" x14ac:dyDescent="0.35">
      <c r="A94" s="9" t="s">
        <v>133</v>
      </c>
      <c r="B94" s="9" t="s">
        <v>12</v>
      </c>
      <c r="C94" s="9" t="s">
        <v>13</v>
      </c>
      <c r="D94" s="17" t="s">
        <v>134</v>
      </c>
      <c r="E94" s="10">
        <v>3</v>
      </c>
      <c r="F94" s="32"/>
      <c r="G94" s="31">
        <f>ROUND(E94*F94,2)</f>
        <v>0</v>
      </c>
    </row>
    <row r="95" spans="1:7" ht="63" x14ac:dyDescent="0.35">
      <c r="A95" s="11"/>
      <c r="B95" s="11"/>
      <c r="C95" s="11"/>
      <c r="D95" s="12" t="s">
        <v>135</v>
      </c>
      <c r="E95" s="11"/>
      <c r="F95" s="28"/>
      <c r="G95" s="28"/>
    </row>
    <row r="96" spans="1:7" x14ac:dyDescent="0.35">
      <c r="A96" s="9" t="s">
        <v>136</v>
      </c>
      <c r="B96" s="9" t="s">
        <v>12</v>
      </c>
      <c r="C96" s="9" t="s">
        <v>13</v>
      </c>
      <c r="D96" s="17" t="s">
        <v>137</v>
      </c>
      <c r="E96" s="10">
        <v>3</v>
      </c>
      <c r="F96" s="32"/>
      <c r="G96" s="31">
        <f>ROUND(E96*F96,2)</f>
        <v>0</v>
      </c>
    </row>
    <row r="97" spans="1:7" ht="63" x14ac:dyDescent="0.35">
      <c r="A97" s="11"/>
      <c r="B97" s="11"/>
      <c r="C97" s="11"/>
      <c r="D97" s="12" t="s">
        <v>138</v>
      </c>
      <c r="E97" s="11"/>
      <c r="F97" s="28"/>
      <c r="G97" s="28"/>
    </row>
    <row r="98" spans="1:7" x14ac:dyDescent="0.35">
      <c r="A98" s="9" t="s">
        <v>139</v>
      </c>
      <c r="B98" s="9" t="s">
        <v>12</v>
      </c>
      <c r="C98" s="9" t="s">
        <v>13</v>
      </c>
      <c r="D98" s="17" t="s">
        <v>140</v>
      </c>
      <c r="E98" s="10">
        <v>3</v>
      </c>
      <c r="F98" s="32"/>
      <c r="G98" s="31">
        <f>ROUND(E98*F98,2)</f>
        <v>0</v>
      </c>
    </row>
    <row r="99" spans="1:7" ht="63" x14ac:dyDescent="0.35">
      <c r="A99" s="11"/>
      <c r="B99" s="11"/>
      <c r="C99" s="11"/>
      <c r="D99" s="12" t="s">
        <v>141</v>
      </c>
      <c r="E99" s="11"/>
      <c r="F99" s="28"/>
      <c r="G99" s="28"/>
    </row>
    <row r="100" spans="1:7" x14ac:dyDescent="0.35">
      <c r="A100" s="9" t="s">
        <v>142</v>
      </c>
      <c r="B100" s="9" t="s">
        <v>12</v>
      </c>
      <c r="C100" s="9" t="s">
        <v>13</v>
      </c>
      <c r="D100" s="17" t="s">
        <v>143</v>
      </c>
      <c r="E100" s="10">
        <v>3</v>
      </c>
      <c r="F100" s="32"/>
      <c r="G100" s="31">
        <f>ROUND(E100*F100,2)</f>
        <v>0</v>
      </c>
    </row>
    <row r="101" spans="1:7" ht="73.5" x14ac:dyDescent="0.35">
      <c r="A101" s="11"/>
      <c r="B101" s="11"/>
      <c r="C101" s="11"/>
      <c r="D101" s="12" t="s">
        <v>144</v>
      </c>
      <c r="E101" s="11"/>
      <c r="F101" s="28"/>
      <c r="G101" s="28"/>
    </row>
    <row r="102" spans="1:7" x14ac:dyDescent="0.35">
      <c r="A102" s="9" t="s">
        <v>145</v>
      </c>
      <c r="B102" s="9" t="s">
        <v>12</v>
      </c>
      <c r="C102" s="9" t="s">
        <v>13</v>
      </c>
      <c r="D102" s="17" t="s">
        <v>146</v>
      </c>
      <c r="E102" s="10">
        <v>3</v>
      </c>
      <c r="F102" s="32"/>
      <c r="G102" s="31">
        <f>ROUND(E102*F102,2)</f>
        <v>0</v>
      </c>
    </row>
    <row r="103" spans="1:7" ht="73.5" x14ac:dyDescent="0.35">
      <c r="A103" s="11"/>
      <c r="B103" s="11"/>
      <c r="C103" s="11"/>
      <c r="D103" s="12" t="s">
        <v>147</v>
      </c>
      <c r="E103" s="11"/>
      <c r="F103" s="28"/>
      <c r="G103" s="28"/>
    </row>
    <row r="104" spans="1:7" x14ac:dyDescent="0.35">
      <c r="A104" s="9" t="s">
        <v>148</v>
      </c>
      <c r="B104" s="9" t="s">
        <v>12</v>
      </c>
      <c r="C104" s="9" t="s">
        <v>13</v>
      </c>
      <c r="D104" s="17" t="s">
        <v>149</v>
      </c>
      <c r="E104" s="10">
        <v>3</v>
      </c>
      <c r="F104" s="32"/>
      <c r="G104" s="31">
        <f>ROUND(E104*F104,2)</f>
        <v>0</v>
      </c>
    </row>
    <row r="105" spans="1:7" ht="63" x14ac:dyDescent="0.35">
      <c r="A105" s="11"/>
      <c r="B105" s="11"/>
      <c r="C105" s="11"/>
      <c r="D105" s="12" t="s">
        <v>150</v>
      </c>
      <c r="E105" s="11"/>
      <c r="F105" s="28"/>
      <c r="G105" s="28"/>
    </row>
    <row r="106" spans="1:7" x14ac:dyDescent="0.35">
      <c r="A106" s="9" t="s">
        <v>151</v>
      </c>
      <c r="B106" s="9" t="s">
        <v>12</v>
      </c>
      <c r="C106" s="9" t="s">
        <v>13</v>
      </c>
      <c r="D106" s="17" t="s">
        <v>152</v>
      </c>
      <c r="E106" s="10">
        <v>3</v>
      </c>
      <c r="F106" s="32"/>
      <c r="G106" s="31">
        <f>ROUND(E106*F106,2)</f>
        <v>0</v>
      </c>
    </row>
    <row r="107" spans="1:7" ht="63" x14ac:dyDescent="0.35">
      <c r="A107" s="11"/>
      <c r="B107" s="11"/>
      <c r="C107" s="11"/>
      <c r="D107" s="12" t="s">
        <v>153</v>
      </c>
      <c r="E107" s="11"/>
      <c r="F107" s="28"/>
      <c r="G107" s="28"/>
    </row>
    <row r="108" spans="1:7" x14ac:dyDescent="0.35">
      <c r="A108" s="9" t="s">
        <v>154</v>
      </c>
      <c r="B108" s="9" t="s">
        <v>12</v>
      </c>
      <c r="C108" s="9" t="s">
        <v>13</v>
      </c>
      <c r="D108" s="17" t="s">
        <v>155</v>
      </c>
      <c r="E108" s="10">
        <v>4</v>
      </c>
      <c r="F108" s="32"/>
      <c r="G108" s="31">
        <f>ROUND(E108*F108,2)</f>
        <v>0</v>
      </c>
    </row>
    <row r="109" spans="1:7" ht="63" x14ac:dyDescent="0.35">
      <c r="A109" s="11"/>
      <c r="B109" s="11"/>
      <c r="C109" s="11"/>
      <c r="D109" s="12" t="s">
        <v>156</v>
      </c>
      <c r="E109" s="11"/>
      <c r="F109" s="28"/>
      <c r="G109" s="28"/>
    </row>
    <row r="110" spans="1:7" x14ac:dyDescent="0.35">
      <c r="A110" s="9" t="s">
        <v>157</v>
      </c>
      <c r="B110" s="9" t="s">
        <v>12</v>
      </c>
      <c r="C110" s="9" t="s">
        <v>13</v>
      </c>
      <c r="D110" s="17" t="s">
        <v>158</v>
      </c>
      <c r="E110" s="10">
        <v>4</v>
      </c>
      <c r="F110" s="32"/>
      <c r="G110" s="31">
        <f>ROUND(E110*F110,2)</f>
        <v>0</v>
      </c>
    </row>
    <row r="111" spans="1:7" ht="63" x14ac:dyDescent="0.35">
      <c r="A111" s="11"/>
      <c r="B111" s="11"/>
      <c r="C111" s="11"/>
      <c r="D111" s="12" t="s">
        <v>159</v>
      </c>
      <c r="E111" s="11"/>
      <c r="F111" s="28"/>
      <c r="G111" s="28"/>
    </row>
    <row r="112" spans="1:7" x14ac:dyDescent="0.35">
      <c r="A112" s="9" t="s">
        <v>160</v>
      </c>
      <c r="B112" s="9" t="s">
        <v>12</v>
      </c>
      <c r="C112" s="9" t="s">
        <v>13</v>
      </c>
      <c r="D112" s="17" t="s">
        <v>161</v>
      </c>
      <c r="E112" s="10">
        <v>4</v>
      </c>
      <c r="F112" s="32"/>
      <c r="G112" s="31">
        <f>ROUND(E112*F112,2)</f>
        <v>0</v>
      </c>
    </row>
    <row r="113" spans="1:7" ht="73.5" x14ac:dyDescent="0.35">
      <c r="A113" s="11"/>
      <c r="B113" s="11"/>
      <c r="C113" s="11"/>
      <c r="D113" s="12" t="s">
        <v>162</v>
      </c>
      <c r="E113" s="11"/>
      <c r="F113" s="28"/>
      <c r="G113" s="28"/>
    </row>
    <row r="114" spans="1:7" x14ac:dyDescent="0.35">
      <c r="A114" s="9" t="s">
        <v>163</v>
      </c>
      <c r="B114" s="9" t="s">
        <v>12</v>
      </c>
      <c r="C114" s="9" t="s">
        <v>55</v>
      </c>
      <c r="D114" s="17" t="s">
        <v>164</v>
      </c>
      <c r="E114" s="10">
        <v>25</v>
      </c>
      <c r="F114" s="32"/>
      <c r="G114" s="31">
        <f>ROUND(E114*F114,2)</f>
        <v>0</v>
      </c>
    </row>
    <row r="115" spans="1:7" ht="115.5" x14ac:dyDescent="0.35">
      <c r="A115" s="11"/>
      <c r="B115" s="11"/>
      <c r="C115" s="11"/>
      <c r="D115" s="12" t="s">
        <v>165</v>
      </c>
      <c r="E115" s="11"/>
      <c r="F115" s="28"/>
      <c r="G115" s="28"/>
    </row>
    <row r="116" spans="1:7" x14ac:dyDescent="0.35">
      <c r="A116" s="9" t="s">
        <v>166</v>
      </c>
      <c r="B116" s="9" t="s">
        <v>12</v>
      </c>
      <c r="C116" s="9" t="s">
        <v>13</v>
      </c>
      <c r="D116" s="17" t="s">
        <v>167</v>
      </c>
      <c r="E116" s="10">
        <v>25</v>
      </c>
      <c r="F116" s="32">
        <v>1</v>
      </c>
      <c r="G116" s="31">
        <f>ROUND(E116*F116,2)</f>
        <v>25</v>
      </c>
    </row>
    <row r="117" spans="1:7" ht="73.5" x14ac:dyDescent="0.35">
      <c r="A117" s="11"/>
      <c r="B117" s="11"/>
      <c r="C117" s="11"/>
      <c r="D117" s="12" t="s">
        <v>168</v>
      </c>
      <c r="E117" s="11"/>
      <c r="F117" s="28"/>
      <c r="G117" s="28"/>
    </row>
    <row r="118" spans="1:7" x14ac:dyDescent="0.35">
      <c r="A118" s="11"/>
      <c r="B118" s="11"/>
      <c r="C118" s="11"/>
      <c r="D118" s="18" t="s">
        <v>169</v>
      </c>
      <c r="E118" s="13">
        <v>1</v>
      </c>
      <c r="F118" s="27">
        <f>G86+G88+G90+G92+G94+G96+G98+G100+G102+G104+G106+G108+G110+G112+G114+G116</f>
        <v>25</v>
      </c>
      <c r="G118" s="27">
        <f>ROUND(F118*E118,2)</f>
        <v>25</v>
      </c>
    </row>
    <row r="119" spans="1:7" ht="1" customHeight="1" x14ac:dyDescent="0.35">
      <c r="A119" s="14"/>
      <c r="B119" s="14"/>
      <c r="C119" s="14"/>
      <c r="D119" s="19"/>
      <c r="E119" s="14"/>
      <c r="F119" s="29"/>
      <c r="G119" s="29"/>
    </row>
    <row r="120" spans="1:7" x14ac:dyDescent="0.35">
      <c r="A120" s="11"/>
      <c r="B120" s="11"/>
      <c r="C120" s="11"/>
      <c r="D120" s="20" t="s">
        <v>170</v>
      </c>
      <c r="E120" s="13">
        <v>1</v>
      </c>
      <c r="F120" s="27">
        <f>G15+G34+G51+G62+G71+G78+G83+G118</f>
        <v>25</v>
      </c>
      <c r="G120" s="27">
        <f>ROUND(F120*E120,2)</f>
        <v>25</v>
      </c>
    </row>
    <row r="121" spans="1:7" x14ac:dyDescent="0.35">
      <c r="A121" s="11"/>
      <c r="B121" s="11"/>
      <c r="C121" s="11"/>
      <c r="D121" s="12"/>
      <c r="E121" s="11"/>
      <c r="F121" s="28"/>
      <c r="G121" s="28"/>
    </row>
  </sheetData>
  <sheetProtection algorithmName="SHA-512" hashValue="W298e9NcQRASGOGZwm3/20T/Q4XtVJ9E1VdcV2M8F6iX/NUcokwcsW2xQY5yZ6ooI0HflPGUH9j65otAL1Wa6Q==" saltValue="J7/OI5HrVTblCAPvBgobwQ==" spinCount="100000" sheet="1" objects="1" scenarios="1"/>
  <mergeCells count="1">
    <mergeCell ref="A3:G3"/>
  </mergeCells>
  <dataValidations count="1">
    <dataValidation type="list" allowBlank="1" showInputMessage="1" showErrorMessage="1" sqref="B8:B121" xr:uid="{C75C9DCB-407C-4B54-8C1F-E25203EF4E1E}">
      <formula1>"Capítulo,Partida,Mano de obra,Maquinaria,Material,Otros,"</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25_232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ARTER RESTAURACION</dc:creator>
  <cp:lastModifiedBy>Beatriz Sánchez</cp:lastModifiedBy>
  <dcterms:created xsi:type="dcterms:W3CDTF">2025-12-11T15:30:18Z</dcterms:created>
  <dcterms:modified xsi:type="dcterms:W3CDTF">2025-12-17T16:06:12Z</dcterms:modified>
</cp:coreProperties>
</file>