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Y:\2026\26-032 Obras climatización y mant SAONA\3 Pliego y calendario\CCC\PARA FIRMA\"/>
    </mc:Choice>
  </mc:AlternateContent>
  <xr:revisionPtr revIDLastSave="0" documentId="13_ncr:1_{A779DB13-E2C4-4C3F-A7A9-193AAD4AE773}" xr6:coauthVersionLast="47" xr6:coauthVersionMax="47" xr10:uidLastSave="{00000000-0000-0000-0000-000000000000}"/>
  <bookViews>
    <workbookView xWindow="-120" yWindow="-120" windowWidth="51840" windowHeight="21120" xr2:uid="{322752F7-0A24-4CD0-B159-7A1010654B4B}"/>
  </bookViews>
  <sheets>
    <sheet name="DESGLOSE OFERT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0" i="1" l="1"/>
  <c r="F26" i="1"/>
  <c r="G23" i="1"/>
  <c r="G9" i="1" s="1"/>
  <c r="F23" i="1"/>
  <c r="F9" i="1" s="1"/>
  <c r="G29" i="1"/>
  <c r="J29" i="1"/>
  <c r="I29" i="1"/>
  <c r="H29" i="1"/>
  <c r="G24" i="1" l="1"/>
  <c r="G25" i="1"/>
  <c r="J9" i="1"/>
  <c r="I9" i="1"/>
  <c r="H9" i="1"/>
  <c r="G26" i="1" l="1"/>
  <c r="I30" i="1" s="1"/>
</calcChain>
</file>

<file path=xl/sharedStrings.xml><?xml version="1.0" encoding="utf-8"?>
<sst xmlns="http://schemas.openxmlformats.org/spreadsheetml/2006/main" count="29" uniqueCount="28">
  <si>
    <t>CONCEPTO</t>
  </si>
  <si>
    <t>IMPORTE UNITARIO OFERTADO (PEM)</t>
  </si>
  <si>
    <t>GASTOS GENERALES (13%)</t>
  </si>
  <si>
    <t>BENEFICIO INDUSTRIAL (6%)</t>
  </si>
  <si>
    <t xml:space="preserve">DESGLOSE DE OFERTA ECONÓMICA </t>
  </si>
  <si>
    <t>ALBAÑILERÍA, DESMONTAJES Y MEDIOS DE ELEVACIÓN</t>
  </si>
  <si>
    <t>EQUIPOS DE CLIMATIZACIÓN Y VENTILACION</t>
  </si>
  <si>
    <t>TUBERÍAS Y AISLAMIENTOS</t>
  </si>
  <si>
    <t>CONDUCTOS Y DIFUSIÓN</t>
  </si>
  <si>
    <t>ELECTRICIDAD</t>
  </si>
  <si>
    <t>CONTROL BMS</t>
  </si>
  <si>
    <t>CONTROL DE CALIDAD</t>
  </si>
  <si>
    <t>CAPITULOS</t>
  </si>
  <si>
    <t>IMPORTE UNITARIO OFERTADO</t>
  </si>
  <si>
    <t xml:space="preserve">IMPORTE UNITARIO MÁXIMO DE LICITACIÓN </t>
  </si>
  <si>
    <t>INSTALACIÓN DE SISTEMA DE CLIMATIZACIÓN AUTÓNOMO</t>
  </si>
  <si>
    <r>
      <rPr>
        <b/>
        <sz val="11"/>
        <color theme="7"/>
        <rFont val="Aptos Narrow"/>
        <family val="2"/>
        <scheme val="minor"/>
      </rPr>
      <t>MEJORAS Y REPARACIONES</t>
    </r>
    <r>
      <rPr>
        <b/>
        <sz val="11"/>
        <color theme="1"/>
        <rFont val="Aptos Narrow"/>
        <family val="2"/>
        <scheme val="minor"/>
      </rPr>
      <t xml:space="preserve"> 
</t>
    </r>
    <r>
      <rPr>
        <sz val="11"/>
        <color theme="1"/>
        <rFont val="Aptos Narrow"/>
        <family val="2"/>
        <scheme val="minor"/>
      </rPr>
      <t>(Partida fija no licitable) incluidos G.G y B.I</t>
    </r>
  </si>
  <si>
    <r>
      <t xml:space="preserve">TOTAL IMPORTE MÁXIMO PEM </t>
    </r>
    <r>
      <rPr>
        <sz val="11"/>
        <color theme="1"/>
        <rFont val="Aptos Narrow"/>
        <family val="2"/>
        <scheme val="minor"/>
      </rPr>
      <t>(SUMA DE CADA CAPÍTULO 1 a 12)</t>
    </r>
  </si>
  <si>
    <t>VÁLVULAS Y ACCESORIOS</t>
  </si>
  <si>
    <t>DOCUMENTACIÓN FINAL DE OBRA Y LEGALIZACIONES</t>
  </si>
  <si>
    <r>
      <t xml:space="preserve">SEGURIDAD Y SALUD </t>
    </r>
    <r>
      <rPr>
        <i/>
        <sz val="11"/>
        <color theme="1"/>
        <rFont val="Barlow"/>
      </rPr>
      <t>(no admite baja)</t>
    </r>
  </si>
  <si>
    <t>MANTENIMIENTO INTALACIÓN NORMATIVO (24 meses)</t>
  </si>
  <si>
    <t>GESTIÓN DE RESIDUOS</t>
  </si>
  <si>
    <r>
      <t xml:space="preserve">TOTAL IMPORTE MÁXIMO PEC </t>
    </r>
    <r>
      <rPr>
        <sz val="11"/>
        <color theme="1"/>
        <rFont val="Aptos Narrow"/>
        <family val="2"/>
        <scheme val="minor"/>
      </rPr>
      <t>(SUMA DE CADA CAPÍTULO 1 a 12 PEM + GG + BI)</t>
    </r>
  </si>
  <si>
    <t>PRESUPUESTO BASE DE LICITACIÓN</t>
  </si>
  <si>
    <r>
      <t xml:space="preserve">IMPORTE TOTAL OFERTADO
</t>
    </r>
    <r>
      <rPr>
        <sz val="11"/>
        <color theme="1"/>
        <rFont val="Aptos Narrow"/>
        <family val="2"/>
        <scheme val="minor"/>
      </rPr>
      <t>TOTAL OFERTADO PEM INSTALACIÓN + G.G + B.I (13 % + 6 %) + MEJORAS Y REPARACIONES, IVA EXCLUIDO</t>
    </r>
  </si>
  <si>
    <t>IMPORTE UNITARIO MÁXIMO DE LICITACIÓN CAPÍTULOS (PEM)</t>
  </si>
  <si>
    <r>
      <rPr>
        <u/>
        <sz val="11"/>
        <color theme="1"/>
        <rFont val="Aptos Narrow"/>
        <family val="2"/>
        <scheme val="minor"/>
      </rPr>
      <t>INSTRUCCIONES DE CUMPLIMENTACIÓN DE LA TABLA</t>
    </r>
    <r>
      <rPr>
        <sz val="11"/>
        <color theme="1"/>
        <rFont val="Aptos Narrow"/>
        <family val="2"/>
        <scheme val="minor"/>
      </rPr>
      <t xml:space="preserve">: 
- El ofertante deberá cumplimentar únicamente todas las celdas sombreadas en color salmón con los importes ofertados (PEM) para los capítulos señalados, coincidentes con lo indicado en la FICHA DE PRECIOS UNITARIOS (.bc3).
- El resto de celdas se calcularán automáticamente.
- La partida de REPARACIONES Y MEJORAS es fija y no licitable.
- El IMPORTE TOTAL OFERTADO señalado en este documento deberá coincidir con el que se indique en el Modelo de OFERTA ECONÓMICA.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</si>
</sst>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8" x14ac:knownFonts="1">
    <font>
      <sz val="11"/>
      <color theme="1"/>
      <name val="Aptos Narrow"/>
      <family val="2"/>
      <scheme val="minor"/>
    </font>
    <font>
      <b/>
      <sz val="11"/>
      <color theme="1"/>
      <name val="Aptos Narrow"/>
      <family val="2"/>
      <scheme val="minor"/>
    </font>
    <font>
      <b/>
      <sz val="11"/>
      <color theme="3" tint="0.499984740745262"/>
      <name val="Aptos Narrow"/>
      <family val="2"/>
      <scheme val="minor"/>
    </font>
    <font>
      <sz val="11"/>
      <color theme="1"/>
      <name val="Barlow"/>
    </font>
    <font>
      <sz val="11"/>
      <color theme="3" tint="0.499984740745262"/>
      <name val="Aptos Narrow"/>
      <family val="2"/>
      <scheme val="minor"/>
    </font>
    <font>
      <b/>
      <sz val="11"/>
      <color theme="7"/>
      <name val="Aptos Narrow"/>
      <family val="2"/>
      <scheme val="minor"/>
    </font>
    <font>
      <i/>
      <sz val="11"/>
      <color theme="1"/>
      <name val="Barlow"/>
    </font>
    <font>
      <u/>
      <sz val="11"/>
      <color theme="1"/>
      <name val="Aptos Narrow"/>
      <family val="2"/>
      <scheme val="minor"/>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0"/>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67">
    <xf numFmtId="0" fontId="0" fillId="0" borderId="0" xfId="0"/>
    <xf numFmtId="0" fontId="0" fillId="0" borderId="0" xfId="0" applyProtection="1">
      <protection locked="0"/>
    </xf>
    <xf numFmtId="4" fontId="1" fillId="0" borderId="1" xfId="0" applyNumberFormat="1" applyFont="1" applyBorder="1" applyProtection="1">
      <protection locked="0"/>
    </xf>
    <xf numFmtId="4" fontId="1" fillId="0" borderId="0" xfId="0" applyNumberFormat="1" applyFont="1" applyProtection="1">
      <protection locked="0"/>
    </xf>
    <xf numFmtId="0" fontId="1" fillId="0" borderId="0" xfId="0" applyFont="1" applyProtection="1">
      <protection locked="0"/>
    </xf>
    <xf numFmtId="4" fontId="0" fillId="0" borderId="0" xfId="0" applyNumberFormat="1" applyAlignment="1" applyProtection="1">
      <alignment horizontal="center" vertical="center"/>
      <protection locked="0"/>
    </xf>
    <xf numFmtId="0" fontId="0" fillId="0" borderId="0" xfId="0" applyAlignment="1" applyProtection="1">
      <alignment horizontal="center" vertical="center"/>
      <protection locked="0"/>
    </xf>
    <xf numFmtId="0" fontId="1" fillId="0" borderId="1" xfId="0" applyFont="1" applyBorder="1" applyAlignment="1">
      <alignment horizontal="center" vertical="center" wrapText="1"/>
    </xf>
    <xf numFmtId="164" fontId="1" fillId="0" borderId="1" xfId="0" applyNumberFormat="1" applyFont="1" applyBorder="1" applyAlignment="1">
      <alignment vertical="center"/>
    </xf>
    <xf numFmtId="4" fontId="0" fillId="2" borderId="1" xfId="0" applyNumberFormat="1" applyFill="1" applyBorder="1"/>
    <xf numFmtId="0" fontId="3" fillId="0" borderId="1" xfId="0" applyFont="1" applyBorder="1" applyAlignment="1">
      <alignment horizontal="center" vertical="center" wrapText="1"/>
    </xf>
    <xf numFmtId="44" fontId="0" fillId="0" borderId="1" xfId="0" applyNumberFormat="1" applyBorder="1"/>
    <xf numFmtId="164" fontId="0" fillId="0" borderId="1" xfId="0" applyNumberFormat="1" applyBorder="1" applyAlignment="1">
      <alignment vertical="center"/>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164" fontId="0" fillId="0" borderId="1" xfId="0" applyNumberFormat="1" applyBorder="1" applyAlignment="1">
      <alignment horizontal="right" vertical="center"/>
    </xf>
    <xf numFmtId="164" fontId="1" fillId="7" borderId="1" xfId="0" applyNumberFormat="1" applyFont="1" applyFill="1" applyBorder="1" applyAlignment="1">
      <alignment vertical="center"/>
    </xf>
    <xf numFmtId="164" fontId="0" fillId="5" borderId="1" xfId="0" applyNumberFormat="1" applyFill="1" applyBorder="1" applyAlignment="1">
      <alignment vertical="center"/>
    </xf>
    <xf numFmtId="164" fontId="1" fillId="3" borderId="1" xfId="0" applyNumberFormat="1" applyFont="1" applyFill="1" applyBorder="1" applyAlignment="1">
      <alignment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164" fontId="1" fillId="4" borderId="1" xfId="0" applyNumberFormat="1" applyFont="1" applyFill="1" applyBorder="1" applyAlignment="1">
      <alignment horizontal="center" vertical="center"/>
    </xf>
    <xf numFmtId="164" fontId="0" fillId="6" borderId="2" xfId="0" applyNumberFormat="1" applyFill="1" applyBorder="1" applyAlignment="1" applyProtection="1">
      <alignment horizontal="center" vertical="center" wrapText="1"/>
      <protection locked="0"/>
    </xf>
    <xf numFmtId="164" fontId="0" fillId="6" borderId="3" xfId="0" applyNumberFormat="1" applyFill="1" applyBorder="1" applyAlignment="1" applyProtection="1">
      <alignment horizontal="center" vertical="center" wrapText="1"/>
      <protection locked="0"/>
    </xf>
    <xf numFmtId="164" fontId="0" fillId="6" borderId="4" xfId="0" applyNumberFormat="1" applyFill="1" applyBorder="1" applyAlignment="1" applyProtection="1">
      <alignment horizontal="center" vertical="center" wrapText="1"/>
      <protection locked="0"/>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164" fontId="1" fillId="4" borderId="2" xfId="0" applyNumberFormat="1" applyFont="1" applyFill="1" applyBorder="1" applyAlignment="1">
      <alignment horizontal="center" vertical="center"/>
    </xf>
    <xf numFmtId="164" fontId="1" fillId="4" borderId="3" xfId="0" applyNumberFormat="1" applyFont="1" applyFill="1" applyBorder="1" applyAlignment="1">
      <alignment horizontal="center" vertical="center"/>
    </xf>
    <xf numFmtId="164" fontId="1" fillId="4" borderId="4" xfId="0" applyNumberFormat="1" applyFont="1" applyFill="1" applyBorder="1" applyAlignment="1">
      <alignment horizontal="center" vertical="center"/>
    </xf>
    <xf numFmtId="0" fontId="1" fillId="0" borderId="2" xfId="0" applyFont="1" applyBorder="1" applyAlignment="1">
      <alignment horizontal="center" vertical="center" wrapText="1"/>
    </xf>
    <xf numFmtId="0" fontId="4" fillId="0" borderId="1" xfId="0" applyFont="1" applyBorder="1" applyAlignment="1">
      <alignment horizontal="center" vertical="center"/>
    </xf>
    <xf numFmtId="164" fontId="1" fillId="7" borderId="1" xfId="0" applyNumberFormat="1" applyFont="1" applyFill="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4" fontId="0" fillId="2" borderId="1" xfId="0" applyNumberFormat="1" applyFill="1" applyBorder="1" applyAlignment="1">
      <alignment horizontal="center"/>
    </xf>
    <xf numFmtId="4" fontId="0" fillId="0" borderId="0" xfId="0" applyNumberFormat="1" applyAlignment="1" applyProtection="1">
      <alignment horizontal="center" vertical="center"/>
      <protection locked="0"/>
    </xf>
    <xf numFmtId="0" fontId="0" fillId="0" borderId="0" xfId="0" applyAlignment="1" applyProtection="1">
      <alignment horizontal="center" vertical="center"/>
      <protection locked="0"/>
    </xf>
    <xf numFmtId="164" fontId="0" fillId="0" borderId="2" xfId="0" applyNumberFormat="1" applyBorder="1" applyAlignment="1">
      <alignment horizontal="center" vertical="center" wrapText="1"/>
    </xf>
    <xf numFmtId="164" fontId="0" fillId="0" borderId="3" xfId="0" applyNumberFormat="1" applyBorder="1" applyAlignment="1">
      <alignment horizontal="center" vertical="center" wrapText="1"/>
    </xf>
    <xf numFmtId="164" fontId="0" fillId="0" borderId="4" xfId="0" applyNumberFormat="1" applyBorder="1" applyAlignment="1">
      <alignment horizontal="center" vertical="center" wrapText="1"/>
    </xf>
    <xf numFmtId="4" fontId="0" fillId="5" borderId="2" xfId="0" applyNumberFormat="1" applyFill="1" applyBorder="1" applyAlignment="1">
      <alignment horizontal="center" wrapText="1"/>
    </xf>
    <xf numFmtId="4" fontId="0" fillId="5" borderId="3" xfId="0" applyNumberFormat="1" applyFill="1" applyBorder="1" applyAlignment="1">
      <alignment horizontal="center" wrapText="1"/>
    </xf>
    <xf numFmtId="4" fontId="0" fillId="5" borderId="4" xfId="0" applyNumberFormat="1" applyFill="1" applyBorder="1" applyAlignment="1">
      <alignment horizontal="center" wrapText="1"/>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7" borderId="4" xfId="0" applyFont="1" applyFill="1" applyBorder="1" applyAlignment="1">
      <alignment horizontal="center" vertical="center"/>
    </xf>
    <xf numFmtId="0" fontId="0" fillId="0" borderId="5" xfId="0" applyBorder="1" applyAlignment="1">
      <alignment horizontal="left" wrapText="1"/>
    </xf>
    <xf numFmtId="0" fontId="0" fillId="0" borderId="6" xfId="0" applyBorder="1" applyAlignment="1">
      <alignment horizontal="left"/>
    </xf>
    <xf numFmtId="0" fontId="0" fillId="0" borderId="7" xfId="0" applyBorder="1" applyAlignment="1">
      <alignment horizontal="left"/>
    </xf>
    <xf numFmtId="0" fontId="0" fillId="0" borderId="8" xfId="0" applyBorder="1" applyAlignment="1">
      <alignment horizontal="left"/>
    </xf>
    <xf numFmtId="0" fontId="0" fillId="0" borderId="0" xfId="0" applyAlignment="1">
      <alignment horizontal="left"/>
    </xf>
    <xf numFmtId="0" fontId="0" fillId="0" borderId="9"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0" fillId="0" borderId="12" xfId="0" applyBorder="1" applyAlignment="1">
      <alignment horizontal="left"/>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164" fontId="1" fillId="4" borderId="2" xfId="0" applyNumberFormat="1" applyFont="1" applyFill="1" applyBorder="1" applyAlignment="1">
      <alignment horizontal="center" vertical="center" wrapText="1"/>
    </xf>
    <xf numFmtId="164" fontId="1" fillId="4" borderId="3" xfId="0" applyNumberFormat="1" applyFont="1" applyFill="1" applyBorder="1" applyAlignment="1">
      <alignment horizontal="center" vertical="center" wrapText="1"/>
    </xf>
    <xf numFmtId="164" fontId="1" fillId="4" borderId="4"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0D8F9-F382-4677-B6E5-B26BA2594848}">
  <dimension ref="A1:M30"/>
  <sheetViews>
    <sheetView tabSelected="1" zoomScale="145" zoomScaleNormal="145" workbookViewId="0">
      <selection activeCell="L22" sqref="L22"/>
    </sheetView>
  </sheetViews>
  <sheetFormatPr baseColWidth="10" defaultRowHeight="15" x14ac:dyDescent="0.25"/>
  <cols>
    <col min="1" max="3" width="11.42578125" style="1"/>
    <col min="4" max="4" width="17.7109375" style="1" customWidth="1"/>
    <col min="5" max="5" width="31.28515625" style="1" customWidth="1"/>
    <col min="6" max="6" width="24.140625" style="1" bestFit="1" customWidth="1"/>
    <col min="7" max="7" width="14.5703125" style="1" customWidth="1"/>
    <col min="8" max="9" width="11.42578125" style="1"/>
    <col min="10" max="10" width="7.5703125" style="1" customWidth="1"/>
    <col min="11" max="11" width="11.42578125" style="1"/>
    <col min="12" max="12" width="16.42578125" style="1" bestFit="1" customWidth="1"/>
    <col min="13" max="13" width="14.42578125" style="1" customWidth="1"/>
    <col min="14" max="16384" width="11.42578125" style="1"/>
  </cols>
  <sheetData>
    <row r="1" spans="1:13" x14ac:dyDescent="0.25">
      <c r="A1"/>
      <c r="B1"/>
      <c r="C1"/>
      <c r="D1"/>
      <c r="E1"/>
      <c r="F1"/>
      <c r="G1"/>
      <c r="H1"/>
      <c r="I1"/>
      <c r="J1"/>
      <c r="K1"/>
    </row>
    <row r="2" spans="1:13" ht="41.1" customHeight="1" x14ac:dyDescent="0.25">
      <c r="A2"/>
      <c r="B2" s="52" t="s">
        <v>27</v>
      </c>
      <c r="C2" s="53"/>
      <c r="D2" s="53"/>
      <c r="E2" s="53"/>
      <c r="F2" s="53"/>
      <c r="G2" s="53"/>
      <c r="H2" s="53"/>
      <c r="I2" s="53"/>
      <c r="J2" s="54"/>
      <c r="K2"/>
    </row>
    <row r="3" spans="1:13" x14ac:dyDescent="0.25">
      <c r="A3"/>
      <c r="B3" s="55"/>
      <c r="C3" s="56"/>
      <c r="D3" s="56"/>
      <c r="E3" s="56"/>
      <c r="F3" s="56"/>
      <c r="G3" s="56"/>
      <c r="H3" s="56"/>
      <c r="I3" s="56"/>
      <c r="J3" s="57"/>
      <c r="K3"/>
    </row>
    <row r="4" spans="1:13" ht="36" customHeight="1" x14ac:dyDescent="0.25">
      <c r="A4"/>
      <c r="B4" s="55"/>
      <c r="C4" s="56"/>
      <c r="D4" s="56"/>
      <c r="E4" s="56"/>
      <c r="F4" s="56"/>
      <c r="G4" s="56"/>
      <c r="H4" s="56"/>
      <c r="I4" s="56"/>
      <c r="J4" s="57"/>
      <c r="K4"/>
    </row>
    <row r="5" spans="1:13" ht="27.95" customHeight="1" x14ac:dyDescent="0.25">
      <c r="A5"/>
      <c r="B5" s="58"/>
      <c r="C5" s="59"/>
      <c r="D5" s="59"/>
      <c r="E5" s="59"/>
      <c r="F5" s="59"/>
      <c r="G5" s="59"/>
      <c r="H5" s="59"/>
      <c r="I5" s="59"/>
      <c r="J5" s="60"/>
      <c r="K5"/>
    </row>
    <row r="6" spans="1:13" x14ac:dyDescent="0.25">
      <c r="A6"/>
      <c r="B6"/>
      <c r="C6"/>
      <c r="D6"/>
      <c r="E6"/>
      <c r="F6"/>
      <c r="G6"/>
      <c r="H6"/>
      <c r="I6"/>
      <c r="J6"/>
      <c r="K6"/>
    </row>
    <row r="7" spans="1:13" ht="23.1" customHeight="1" x14ac:dyDescent="0.25">
      <c r="A7"/>
      <c r="B7" s="20" t="s">
        <v>4</v>
      </c>
      <c r="C7" s="21"/>
      <c r="D7" s="21"/>
      <c r="E7" s="21"/>
      <c r="F7" s="21"/>
      <c r="G7" s="21"/>
      <c r="H7" s="21"/>
      <c r="I7" s="21"/>
      <c r="J7" s="22"/>
      <c r="K7"/>
    </row>
    <row r="8" spans="1:13" ht="45" x14ac:dyDescent="0.25">
      <c r="A8"/>
      <c r="B8" s="24" t="s">
        <v>0</v>
      </c>
      <c r="C8" s="24"/>
      <c r="D8" s="24"/>
      <c r="E8" s="24"/>
      <c r="F8" s="7" t="s">
        <v>26</v>
      </c>
      <c r="G8" s="24" t="s">
        <v>1</v>
      </c>
      <c r="H8" s="24"/>
      <c r="I8" s="24"/>
      <c r="J8" s="24"/>
      <c r="K8"/>
    </row>
    <row r="9" spans="1:13" ht="31.5" customHeight="1" x14ac:dyDescent="0.25">
      <c r="A9"/>
      <c r="B9" s="38" t="s">
        <v>15</v>
      </c>
      <c r="C9" s="39"/>
      <c r="D9" s="39"/>
      <c r="E9" s="39"/>
      <c r="F9" s="8">
        <f>F23</f>
        <v>309583.59000000003</v>
      </c>
      <c r="G9" s="37">
        <f>G23</f>
        <v>0</v>
      </c>
      <c r="H9" s="37">
        <f>SUM(H11:H22)</f>
        <v>0</v>
      </c>
      <c r="I9" s="37">
        <f>SUM(I11:I22)</f>
        <v>0</v>
      </c>
      <c r="J9" s="37">
        <f>SUM(J11:J22)</f>
        <v>0</v>
      </c>
      <c r="K9"/>
      <c r="L9" s="2"/>
      <c r="M9" s="3"/>
    </row>
    <row r="10" spans="1:13" ht="21.95" customHeight="1" x14ac:dyDescent="0.25">
      <c r="A10"/>
      <c r="B10" s="36" t="s">
        <v>12</v>
      </c>
      <c r="C10" s="36"/>
      <c r="D10" s="36"/>
      <c r="E10" s="36"/>
      <c r="F10" s="9"/>
      <c r="G10" s="40"/>
      <c r="H10" s="40"/>
      <c r="I10" s="40"/>
      <c r="J10" s="40"/>
      <c r="K10"/>
      <c r="L10" s="4"/>
      <c r="M10" s="4"/>
    </row>
    <row r="11" spans="1:13" ht="21.95" customHeight="1" x14ac:dyDescent="0.25">
      <c r="A11"/>
      <c r="B11" s="10">
        <v>1</v>
      </c>
      <c r="C11" s="29" t="s">
        <v>5</v>
      </c>
      <c r="D11" s="30"/>
      <c r="E11" s="31"/>
      <c r="F11" s="11">
        <v>36453.620000000003</v>
      </c>
      <c r="G11" s="26"/>
      <c r="H11" s="27"/>
      <c r="I11" s="27"/>
      <c r="J11" s="28"/>
      <c r="K11"/>
      <c r="L11" s="4"/>
      <c r="M11" s="3"/>
    </row>
    <row r="12" spans="1:13" ht="21.95" customHeight="1" x14ac:dyDescent="0.25">
      <c r="A12"/>
      <c r="B12" s="10">
        <v>2</v>
      </c>
      <c r="C12" s="29" t="s">
        <v>6</v>
      </c>
      <c r="D12" s="30"/>
      <c r="E12" s="31"/>
      <c r="F12" s="11">
        <v>134116.85</v>
      </c>
      <c r="G12" s="26"/>
      <c r="H12" s="27"/>
      <c r="I12" s="27"/>
      <c r="J12" s="28"/>
      <c r="K12"/>
      <c r="L12" s="4"/>
      <c r="M12" s="4"/>
    </row>
    <row r="13" spans="1:13" ht="21.95" customHeight="1" x14ac:dyDescent="0.25">
      <c r="A13"/>
      <c r="B13" s="10">
        <v>3</v>
      </c>
      <c r="C13" s="29" t="s">
        <v>7</v>
      </c>
      <c r="D13" s="30"/>
      <c r="E13" s="31"/>
      <c r="F13" s="11">
        <v>35566.35</v>
      </c>
      <c r="G13" s="26"/>
      <c r="H13" s="27"/>
      <c r="I13" s="27"/>
      <c r="J13" s="28"/>
      <c r="K13"/>
      <c r="L13" s="4"/>
      <c r="M13" s="3"/>
    </row>
    <row r="14" spans="1:13" ht="21.95" customHeight="1" x14ac:dyDescent="0.25">
      <c r="A14"/>
      <c r="B14" s="10">
        <v>4</v>
      </c>
      <c r="C14" s="29" t="s">
        <v>18</v>
      </c>
      <c r="D14" s="30"/>
      <c r="E14" s="31"/>
      <c r="F14" s="11">
        <v>10302.48</v>
      </c>
      <c r="G14" s="26"/>
      <c r="H14" s="27"/>
      <c r="I14" s="27"/>
      <c r="J14" s="28"/>
      <c r="K14"/>
    </row>
    <row r="15" spans="1:13" ht="21.95" customHeight="1" x14ac:dyDescent="0.25">
      <c r="A15"/>
      <c r="B15" s="10">
        <v>5</v>
      </c>
      <c r="C15" s="29" t="s">
        <v>8</v>
      </c>
      <c r="D15" s="30"/>
      <c r="E15" s="31"/>
      <c r="F15" s="11">
        <v>31220.91</v>
      </c>
      <c r="G15" s="26"/>
      <c r="H15" s="27"/>
      <c r="I15" s="27"/>
      <c r="J15" s="28"/>
      <c r="K15"/>
    </row>
    <row r="16" spans="1:13" ht="21.95" customHeight="1" x14ac:dyDescent="0.25">
      <c r="A16"/>
      <c r="B16" s="10">
        <v>6</v>
      </c>
      <c r="C16" s="29" t="s">
        <v>9</v>
      </c>
      <c r="D16" s="30"/>
      <c r="E16" s="31"/>
      <c r="F16" s="11">
        <v>20933.599999999999</v>
      </c>
      <c r="G16" s="26"/>
      <c r="H16" s="27"/>
      <c r="I16" s="27"/>
      <c r="J16" s="28"/>
      <c r="K16"/>
    </row>
    <row r="17" spans="1:13" ht="21.95" customHeight="1" x14ac:dyDescent="0.25">
      <c r="A17"/>
      <c r="B17" s="10">
        <v>7</v>
      </c>
      <c r="C17" s="29" t="s">
        <v>10</v>
      </c>
      <c r="D17" s="30"/>
      <c r="E17" s="31"/>
      <c r="F17" s="11">
        <v>18139.39</v>
      </c>
      <c r="G17" s="26"/>
      <c r="H17" s="27"/>
      <c r="I17" s="27"/>
      <c r="J17" s="28"/>
      <c r="K17"/>
    </row>
    <row r="18" spans="1:13" ht="21" customHeight="1" x14ac:dyDescent="0.25">
      <c r="A18"/>
      <c r="B18" s="10">
        <v>8</v>
      </c>
      <c r="C18" s="29" t="s">
        <v>19</v>
      </c>
      <c r="D18" s="30"/>
      <c r="E18" s="31"/>
      <c r="F18" s="11">
        <v>6713.64</v>
      </c>
      <c r="G18" s="26"/>
      <c r="H18" s="27"/>
      <c r="I18" s="27"/>
      <c r="J18" s="28"/>
      <c r="K18"/>
    </row>
    <row r="19" spans="1:13" ht="21.95" customHeight="1" x14ac:dyDescent="0.25">
      <c r="A19"/>
      <c r="B19" s="10">
        <v>9</v>
      </c>
      <c r="C19" s="29" t="s">
        <v>11</v>
      </c>
      <c r="D19" s="30"/>
      <c r="E19" s="31"/>
      <c r="F19" s="11">
        <v>2320.31</v>
      </c>
      <c r="G19" s="26"/>
      <c r="H19" s="27"/>
      <c r="I19" s="27"/>
      <c r="J19" s="28"/>
      <c r="K19"/>
    </row>
    <row r="20" spans="1:13" ht="21.95" customHeight="1" x14ac:dyDescent="0.25">
      <c r="A20"/>
      <c r="B20" s="10">
        <v>10</v>
      </c>
      <c r="C20" s="29" t="s">
        <v>20</v>
      </c>
      <c r="D20" s="30"/>
      <c r="E20" s="31"/>
      <c r="F20" s="11">
        <v>2250.3000000000002</v>
      </c>
      <c r="G20" s="26"/>
      <c r="H20" s="27"/>
      <c r="I20" s="27"/>
      <c r="J20" s="28"/>
      <c r="K20"/>
    </row>
    <row r="21" spans="1:13" ht="21.95" customHeight="1" x14ac:dyDescent="0.25">
      <c r="A21"/>
      <c r="B21" s="10">
        <v>11</v>
      </c>
      <c r="C21" s="29" t="s">
        <v>22</v>
      </c>
      <c r="D21" s="30"/>
      <c r="E21" s="31"/>
      <c r="F21" s="11">
        <v>1966.14</v>
      </c>
      <c r="G21" s="26"/>
      <c r="H21" s="27"/>
      <c r="I21" s="27"/>
      <c r="J21" s="28"/>
      <c r="K21"/>
    </row>
    <row r="22" spans="1:13" ht="21.95" customHeight="1" x14ac:dyDescent="0.25">
      <c r="A22"/>
      <c r="B22" s="10">
        <v>12</v>
      </c>
      <c r="C22" s="29" t="s">
        <v>21</v>
      </c>
      <c r="D22" s="30"/>
      <c r="E22" s="31"/>
      <c r="F22" s="11">
        <v>9600</v>
      </c>
      <c r="G22" s="26"/>
      <c r="H22" s="27"/>
      <c r="I22" s="27"/>
      <c r="J22" s="28"/>
      <c r="K22"/>
    </row>
    <row r="23" spans="1:13" ht="31.5" customHeight="1" x14ac:dyDescent="0.25">
      <c r="A23"/>
      <c r="B23" s="23" t="s">
        <v>17</v>
      </c>
      <c r="C23" s="24"/>
      <c r="D23" s="24"/>
      <c r="E23" s="24"/>
      <c r="F23" s="12">
        <f>SUM(F11:F22)</f>
        <v>309583.59000000003</v>
      </c>
      <c r="G23" s="43">
        <f>SUM(G11:J22)</f>
        <v>0</v>
      </c>
      <c r="H23" s="44"/>
      <c r="I23" s="44"/>
      <c r="J23" s="45"/>
      <c r="K23"/>
    </row>
    <row r="24" spans="1:13" ht="21.95" customHeight="1" x14ac:dyDescent="0.25">
      <c r="A24"/>
      <c r="B24" s="61"/>
      <c r="C24" s="62"/>
      <c r="D24" s="62"/>
      <c r="E24" s="63"/>
      <c r="F24" s="16" t="s">
        <v>2</v>
      </c>
      <c r="G24" s="43">
        <f>0.13*G23</f>
        <v>0</v>
      </c>
      <c r="H24" s="44"/>
      <c r="I24" s="44"/>
      <c r="J24" s="45"/>
      <c r="K24"/>
    </row>
    <row r="25" spans="1:13" ht="21.95" customHeight="1" x14ac:dyDescent="0.25">
      <c r="A25"/>
      <c r="B25" s="13"/>
      <c r="C25" s="14"/>
      <c r="D25" s="14"/>
      <c r="E25" s="15"/>
      <c r="F25" s="16" t="s">
        <v>3</v>
      </c>
      <c r="G25" s="43">
        <f>0.06*G23</f>
        <v>0</v>
      </c>
      <c r="H25" s="44"/>
      <c r="I25" s="44"/>
      <c r="J25" s="45"/>
      <c r="K25"/>
    </row>
    <row r="26" spans="1:13" ht="41.25" customHeight="1" x14ac:dyDescent="0.25">
      <c r="A26"/>
      <c r="B26" s="23" t="s">
        <v>23</v>
      </c>
      <c r="C26" s="24"/>
      <c r="D26" s="24"/>
      <c r="E26" s="24"/>
      <c r="F26" s="17">
        <f>F23+0.13*F23+0.06*F23</f>
        <v>368404.47210000001</v>
      </c>
      <c r="G26" s="64">
        <f>G23+G24+G25</f>
        <v>0</v>
      </c>
      <c r="H26" s="65"/>
      <c r="I26" s="65"/>
      <c r="J26" s="66"/>
      <c r="K26"/>
    </row>
    <row r="27" spans="1:13" ht="21.95" customHeight="1" x14ac:dyDescent="0.25">
      <c r="A27"/>
      <c r="B27" s="13"/>
      <c r="C27" s="14"/>
      <c r="D27" s="14"/>
      <c r="E27" s="15"/>
      <c r="F27" s="18"/>
      <c r="G27" s="46"/>
      <c r="H27" s="47"/>
      <c r="I27" s="47"/>
      <c r="J27" s="48"/>
      <c r="K27"/>
    </row>
    <row r="28" spans="1:13" ht="52.5" customHeight="1" x14ac:dyDescent="0.25">
      <c r="A28"/>
      <c r="B28" s="24" t="s">
        <v>0</v>
      </c>
      <c r="C28" s="24"/>
      <c r="D28" s="24"/>
      <c r="E28" s="24"/>
      <c r="F28" s="7" t="s">
        <v>14</v>
      </c>
      <c r="G28" s="24" t="s">
        <v>13</v>
      </c>
      <c r="H28" s="24"/>
      <c r="I28" s="24"/>
      <c r="J28" s="24"/>
      <c r="K28"/>
      <c r="L28" s="41"/>
      <c r="M28" s="42"/>
    </row>
    <row r="29" spans="1:13" ht="32.25" customHeight="1" x14ac:dyDescent="0.25">
      <c r="A29"/>
      <c r="B29" s="35" t="s">
        <v>16</v>
      </c>
      <c r="C29" s="21"/>
      <c r="D29" s="21"/>
      <c r="E29" s="22"/>
      <c r="F29" s="19">
        <v>15000</v>
      </c>
      <c r="G29" s="32">
        <f>+F29</f>
        <v>15000</v>
      </c>
      <c r="H29" s="33">
        <f t="shared" ref="H29:J29" si="0">15000/1.19</f>
        <v>12605.042016806723</v>
      </c>
      <c r="I29" s="33">
        <f t="shared" si="0"/>
        <v>12605.042016806723</v>
      </c>
      <c r="J29" s="34">
        <f t="shared" si="0"/>
        <v>12605.042016806723</v>
      </c>
      <c r="K29"/>
      <c r="L29" s="5"/>
      <c r="M29" s="6"/>
    </row>
    <row r="30" spans="1:13" ht="88.5" customHeight="1" x14ac:dyDescent="0.25">
      <c r="A30"/>
      <c r="B30" s="49" t="s">
        <v>24</v>
      </c>
      <c r="C30" s="50"/>
      <c r="D30" s="50"/>
      <c r="E30" s="51"/>
      <c r="F30" s="17">
        <f>F26+F29</f>
        <v>383404.47210000001</v>
      </c>
      <c r="G30" s="23" t="s">
        <v>25</v>
      </c>
      <c r="H30" s="24"/>
      <c r="I30" s="25">
        <f>G26+G29</f>
        <v>15000</v>
      </c>
      <c r="J30" s="25"/>
      <c r="K30"/>
    </row>
  </sheetData>
  <sheetProtection algorithmName="SHA-512" hashValue="A/WLBO8Q7+ryNHgUsSTHWL4pH9NhNli25EylMMoQYSZgkZobLYH8NR/eiuYflDrqrYLz6ykiRIrXCv5yGJNT6A==" saltValue="oXFIh19i7toAMIPgE7Wl5Q==" spinCount="100000" sheet="1" objects="1" scenarios="1"/>
  <mergeCells count="48">
    <mergeCell ref="G27:J27"/>
    <mergeCell ref="B30:E30"/>
    <mergeCell ref="B2:J5"/>
    <mergeCell ref="B24:E24"/>
    <mergeCell ref="G25:J25"/>
    <mergeCell ref="B26:E26"/>
    <mergeCell ref="G26:J26"/>
    <mergeCell ref="C12:E12"/>
    <mergeCell ref="C17:E17"/>
    <mergeCell ref="G8:J8"/>
    <mergeCell ref="C13:E13"/>
    <mergeCell ref="C14:E14"/>
    <mergeCell ref="C15:E15"/>
    <mergeCell ref="C16:E16"/>
    <mergeCell ref="G13:J13"/>
    <mergeCell ref="G14:J14"/>
    <mergeCell ref="G10:J10"/>
    <mergeCell ref="L28:M28"/>
    <mergeCell ref="C18:E18"/>
    <mergeCell ref="G18:J18"/>
    <mergeCell ref="C19:E19"/>
    <mergeCell ref="G19:J19"/>
    <mergeCell ref="C20:E20"/>
    <mergeCell ref="G20:J20"/>
    <mergeCell ref="C22:E22"/>
    <mergeCell ref="G22:J22"/>
    <mergeCell ref="C21:E21"/>
    <mergeCell ref="G21:J21"/>
    <mergeCell ref="B28:E28"/>
    <mergeCell ref="G28:J28"/>
    <mergeCell ref="G23:J23"/>
    <mergeCell ref="G24:J24"/>
    <mergeCell ref="B7:J7"/>
    <mergeCell ref="G30:H30"/>
    <mergeCell ref="I30:J30"/>
    <mergeCell ref="G11:J11"/>
    <mergeCell ref="G12:J12"/>
    <mergeCell ref="C11:E11"/>
    <mergeCell ref="B23:E23"/>
    <mergeCell ref="G29:J29"/>
    <mergeCell ref="B29:E29"/>
    <mergeCell ref="G15:J15"/>
    <mergeCell ref="G16:J16"/>
    <mergeCell ref="G17:J17"/>
    <mergeCell ref="B8:E8"/>
    <mergeCell ref="B10:E10"/>
    <mergeCell ref="G9:J9"/>
    <mergeCell ref="B9:E9"/>
  </mergeCells>
  <pageMargins left="0.7" right="0.7" top="0.75" bottom="0.75" header="0.3" footer="0.3"/>
  <pageSetup paperSize="9" orientation="portrait"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DESGLOSE OFERTA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Indira Cedeño</dc:creator>
  <cp:lastModifiedBy>Adriana Bastidas</cp:lastModifiedBy>
  <dcterms:created xsi:type="dcterms:W3CDTF">2024-11-29T09:40:24Z</dcterms:created>
  <dcterms:modified xsi:type="dcterms:W3CDTF">2026-03-13T12:01:29Z</dcterms:modified>
</cp:coreProperties>
</file>