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Y:\2026\26-036 Suministro de mat. de ferretería IFEMA\3 Pliego y calendario\CCC\"/>
    </mc:Choice>
  </mc:AlternateContent>
  <xr:revisionPtr revIDLastSave="0" documentId="13_ncr:1_{8CD207FB-C1B6-4198-AAEC-3FF615F58644}" xr6:coauthVersionLast="47" xr6:coauthVersionMax="47" xr10:uidLastSave="{00000000-0000-0000-0000-000000000000}"/>
  <bookViews>
    <workbookView xWindow="-110" yWindow="-110" windowWidth="19420" windowHeight="10300" xr2:uid="{00000000-000D-0000-FFFF-FFFF00000000}"/>
  </bookViews>
  <sheets>
    <sheet name="ANEXO IX-B Lote 1" sheetId="7" r:id="rId1"/>
  </sheets>
  <definedNames>
    <definedName name="_xlnm._FilterDatabase" localSheetId="0" hidden="1">'ANEXO IX-B Lote 1'!$I$2:$I$36</definedName>
    <definedName name="_xlnm.Print_Area" localSheetId="0">'ANEXO IX-B Lote 1'!$A$2:$L$12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 i="7" l="1"/>
  <c r="O5" i="7"/>
  <c r="O6" i="7"/>
  <c r="O7" i="7"/>
  <c r="O8" i="7"/>
  <c r="O9" i="7"/>
  <c r="O10" i="7"/>
  <c r="O3" i="7"/>
  <c r="N4" i="7"/>
  <c r="N5" i="7"/>
  <c r="P5" i="7" s="1"/>
  <c r="N6" i="7"/>
  <c r="N7" i="7"/>
  <c r="N8" i="7"/>
  <c r="P8" i="7" s="1"/>
  <c r="N9" i="7"/>
  <c r="P9" i="7" s="1"/>
  <c r="N10" i="7"/>
  <c r="P10" i="7" s="1"/>
  <c r="N3" i="7"/>
  <c r="I3" i="7"/>
  <c r="J3" i="7"/>
  <c r="I4" i="7"/>
  <c r="K4" i="7" s="1"/>
  <c r="J4" i="7"/>
  <c r="I5" i="7"/>
  <c r="J5" i="7"/>
  <c r="I6" i="7"/>
  <c r="J6" i="7"/>
  <c r="I7" i="7"/>
  <c r="J7" i="7"/>
  <c r="K7" i="7" s="1"/>
  <c r="I8" i="7"/>
  <c r="J8" i="7"/>
  <c r="P6" i="7" l="1"/>
  <c r="P7" i="7"/>
  <c r="P4" i="7"/>
  <c r="N11" i="7"/>
  <c r="O11" i="7"/>
  <c r="P3" i="7"/>
  <c r="P11" i="7" s="1"/>
  <c r="K6" i="7"/>
  <c r="K3" i="7"/>
  <c r="K5" i="7"/>
  <c r="K8" i="7"/>
  <c r="J10" i="7"/>
  <c r="I10" i="7"/>
  <c r="K10" i="7" l="1"/>
  <c r="J9" i="7" l="1"/>
  <c r="I9" i="7"/>
  <c r="I11" i="7" l="1"/>
  <c r="J11" i="7"/>
  <c r="K9" i="7"/>
  <c r="K11" i="7" l="1"/>
</calcChain>
</file>

<file path=xl/sharedStrings.xml><?xml version="1.0" encoding="utf-8"?>
<sst xmlns="http://schemas.openxmlformats.org/spreadsheetml/2006/main" count="49" uniqueCount="39">
  <si>
    <t>DESCRIPCION</t>
  </si>
  <si>
    <t>1CK05004</t>
  </si>
  <si>
    <t>1CK05021</t>
  </si>
  <si>
    <t>1CA17001</t>
  </si>
  <si>
    <t>1CA17013</t>
  </si>
  <si>
    <t>1CK05013</t>
  </si>
  <si>
    <t>CÓDIGO</t>
  </si>
  <si>
    <t>1CA17042</t>
  </si>
  <si>
    <t>1CA17022</t>
  </si>
  <si>
    <t>Precio Unit. Actual</t>
  </si>
  <si>
    <t>IMPORTE TOTAL</t>
  </si>
  <si>
    <t xml:space="preserve">ANTIPANICO GL1S908NR GLOBAL TESA </t>
  </si>
  <si>
    <t xml:space="preserve">CERRADURA TESA NIQUEL C/C </t>
  </si>
  <si>
    <t>CERRADURA TESA 2210</t>
  </si>
  <si>
    <t xml:space="preserve">CERRADURA CORTAFUEGOS 7770-CE  </t>
  </si>
  <si>
    <t>MARCA DE REFERENCIA</t>
  </si>
  <si>
    <t>OBLIGATORIA</t>
  </si>
  <si>
    <t>NO OBLIGATORIA</t>
  </si>
  <si>
    <t>TESA</t>
  </si>
  <si>
    <t>CISA</t>
  </si>
  <si>
    <t>CVL</t>
  </si>
  <si>
    <t xml:space="preserve">CERRADURA 1995V-32 AL </t>
  </si>
  <si>
    <t xml:space="preserve">MANILLA EXTERIOR  INOXIDABLE 72MM AGUJA </t>
  </si>
  <si>
    <t>TOTAL PRESUPUESTO BASE DE LICITACIÓN IVA EXCLUIDO-LOTE 1</t>
  </si>
  <si>
    <t>Precio Unitario Máximo  1º año</t>
  </si>
  <si>
    <t>Estimación de unidades</t>
  </si>
  <si>
    <r>
      <t xml:space="preserve">ANTIPÁNICO CISA  59301 </t>
    </r>
    <r>
      <rPr>
        <sz val="10"/>
        <color rgb="FFFF0000"/>
        <rFont val="Barlow"/>
      </rPr>
      <t xml:space="preserve"> </t>
    </r>
  </si>
  <si>
    <t>Precio Unitario Máximo 2º año</t>
  </si>
  <si>
    <t>Importe Máximo 1º AÑO</t>
  </si>
  <si>
    <t>Importe Máximo 2º AÑO</t>
  </si>
  <si>
    <t>Importe ofertado 1º AÑO</t>
  </si>
  <si>
    <t>Importe ofertado 2º AÑO</t>
  </si>
  <si>
    <t xml:space="preserve">IMPORTE TOTAL OFERTADO </t>
  </si>
  <si>
    <t>SUBTOTAL OFERTADO</t>
  </si>
  <si>
    <t>Precio U.ofertado 1º año</t>
  </si>
  <si>
    <t>Precio U.ofertado 2º año</t>
  </si>
  <si>
    <r>
      <t xml:space="preserve">
</t>
    </r>
    <r>
      <rPr>
        <b/>
        <sz val="10"/>
        <color theme="1"/>
        <rFont val="Barlow"/>
      </rPr>
      <t xml:space="preserve">LOTE 1- FICHA DE PRECIOS UNITARIOS
INSTRUCCIONES DE CUMPLIMENTACIÓN DE LA TABLA:
</t>
    </r>
    <r>
      <rPr>
        <sz val="10"/>
        <color theme="1"/>
        <rFont val="Barlow"/>
      </rPr>
      <t xml:space="preserve">
El licitador deberá cumplimentar ÚNICAMENTE las celdas sombreadas en AZUL de la columna "PRECIO U.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</si>
  <si>
    <t>(*) Esta cantidad es la que deberá expresar en el Modelo de Oferta Económica del Lote 1</t>
  </si>
  <si>
    <t>PARTIDA FIJA NO LICITABLE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</si>
</sst>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2"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b/>
      <sz val="10"/>
      <name val="Barlow"/>
    </font>
    <font>
      <sz val="10"/>
      <color theme="1"/>
      <name val="Barlow"/>
    </font>
    <font>
      <sz val="10"/>
      <color rgb="FFFF0000"/>
      <name val="Barlow"/>
    </font>
    <font>
      <sz val="10"/>
      <color rgb="FF000000"/>
      <name val="Barlow"/>
    </font>
    <font>
      <sz val="10"/>
      <name val="Barlow"/>
    </font>
    <font>
      <b/>
      <sz val="10"/>
      <color rgb="FFFF0000"/>
      <name val="Barlow"/>
    </font>
    <font>
      <b/>
      <sz val="10"/>
      <color theme="1"/>
      <name val="Barlow"/>
    </font>
    <font>
      <b/>
      <sz val="12"/>
      <color theme="1"/>
      <name val="Barlow"/>
    </font>
  </fonts>
  <fills count="4">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s>
  <cellStyleXfs count="3">
    <xf numFmtId="0" fontId="0" fillId="0" borderId="0"/>
    <xf numFmtId="0" fontId="2" fillId="0" borderId="0"/>
    <xf numFmtId="44" fontId="1" fillId="0" borderId="0" applyFont="0" applyFill="0" applyBorder="0" applyAlignment="0" applyProtection="0"/>
  </cellStyleXfs>
  <cellXfs count="44">
    <xf numFmtId="0" fontId="0" fillId="0" borderId="0" xfId="0"/>
    <xf numFmtId="164" fontId="5" fillId="3" borderId="1" xfId="0" applyNumberFormat="1" applyFont="1" applyFill="1" applyBorder="1" applyAlignment="1" applyProtection="1">
      <alignment horizontal="center" vertical="center"/>
      <protection locked="0"/>
    </xf>
    <xf numFmtId="164" fontId="5" fillId="3" borderId="3" xfId="0" applyNumberFormat="1" applyFont="1" applyFill="1" applyBorder="1" applyAlignment="1" applyProtection="1">
      <alignment horizontal="center" vertical="center"/>
      <protection locked="0"/>
    </xf>
    <xf numFmtId="164" fontId="5" fillId="3" borderId="6" xfId="0" applyNumberFormat="1" applyFont="1" applyFill="1" applyBorder="1" applyAlignment="1" applyProtection="1">
      <alignment horizontal="center" vertical="center"/>
      <protection locked="0"/>
    </xf>
    <xf numFmtId="0" fontId="5" fillId="0" borderId="0" xfId="0" applyFont="1"/>
    <xf numFmtId="2" fontId="4" fillId="2" borderId="1" xfId="0" applyNumberFormat="1" applyFont="1" applyFill="1" applyBorder="1" applyAlignment="1">
      <alignment horizontal="center" vertical="center" wrapText="1"/>
    </xf>
    <xf numFmtId="2" fontId="4" fillId="2" borderId="3" xfId="0" applyNumberFormat="1"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3" fontId="5"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5" fillId="0" borderId="3" xfId="0" applyNumberFormat="1" applyFont="1" applyBorder="1" applyAlignment="1">
      <alignment horizontal="center" vertical="center"/>
    </xf>
    <xf numFmtId="0" fontId="7" fillId="0" borderId="1" xfId="0" applyFont="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justify" vertical="center" wrapText="1"/>
    </xf>
    <xf numFmtId="0" fontId="9" fillId="0" borderId="0" xfId="0" applyFont="1" applyAlignment="1">
      <alignment horizontal="left" vertical="center" indent="1"/>
    </xf>
    <xf numFmtId="0" fontId="5" fillId="0" borderId="6" xfId="0" applyFont="1" applyBorder="1" applyAlignment="1">
      <alignment horizontal="justify" vertical="center" wrapText="1"/>
    </xf>
    <xf numFmtId="0" fontId="5" fillId="0" borderId="6" xfId="0" applyFont="1" applyBorder="1" applyAlignment="1">
      <alignment horizontal="center" vertical="center" wrapText="1"/>
    </xf>
    <xf numFmtId="0" fontId="8" fillId="0" borderId="6" xfId="0" applyFont="1" applyBorder="1" applyAlignment="1">
      <alignment horizontal="justify" vertical="center" wrapText="1"/>
    </xf>
    <xf numFmtId="3" fontId="5" fillId="0" borderId="6" xfId="0" applyNumberFormat="1" applyFont="1" applyBorder="1" applyAlignment="1">
      <alignment horizontal="center" vertical="center"/>
    </xf>
    <xf numFmtId="164" fontId="5" fillId="0" borderId="6" xfId="0" applyNumberFormat="1" applyFont="1" applyBorder="1" applyAlignment="1">
      <alignment horizontal="center" vertical="center"/>
    </xf>
    <xf numFmtId="0" fontId="5" fillId="0" borderId="2" xfId="0" applyFont="1" applyBorder="1" applyAlignment="1">
      <alignment horizontal="center" vertical="center"/>
    </xf>
    <xf numFmtId="0" fontId="10" fillId="0" borderId="1" xfId="0" applyFont="1" applyBorder="1" applyAlignment="1">
      <alignment horizontal="justify" vertical="center" wrapText="1"/>
    </xf>
    <xf numFmtId="164" fontId="10" fillId="0" borderId="5" xfId="0" applyNumberFormat="1" applyFont="1" applyBorder="1" applyAlignment="1">
      <alignment horizontal="center" vertical="center"/>
    </xf>
    <xf numFmtId="164" fontId="10" fillId="2" borderId="5" xfId="0" applyNumberFormat="1"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justify" vertical="center" wrapText="1"/>
    </xf>
    <xf numFmtId="0" fontId="5" fillId="0" borderId="0" xfId="0" applyFont="1" applyAlignment="1">
      <alignment horizontal="center" vertical="center" wrapText="1"/>
    </xf>
    <xf numFmtId="164" fontId="5" fillId="0" borderId="0" xfId="0" applyNumberFormat="1"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xf>
    <xf numFmtId="0" fontId="5" fillId="0" borderId="10" xfId="0" applyFont="1" applyBorder="1" applyAlignment="1">
      <alignment horizontal="center" wrapText="1"/>
    </xf>
    <xf numFmtId="2" fontId="4" fillId="2" borderId="3" xfId="0" applyNumberFormat="1" applyFont="1" applyFill="1" applyBorder="1" applyAlignment="1">
      <alignment horizontal="center" vertical="center" wrapText="1"/>
    </xf>
    <xf numFmtId="2" fontId="4" fillId="2" borderId="4" xfId="0" applyNumberFormat="1"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1" fillId="0" borderId="0" xfId="0" applyFont="1" applyAlignment="1">
      <alignment horizontal="center" vertical="center"/>
    </xf>
  </cellXfs>
  <cellStyles count="3">
    <cellStyle name="Moneda 2" xfId="2" xr:uid="{D39D5967-707F-469B-86FA-459E15DE3E01}"/>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12DB1-11E2-4E64-B15C-DA84CE19B263}">
  <dimension ref="A1:Q29"/>
  <sheetViews>
    <sheetView showGridLines="0" tabSelected="1" topLeftCell="B4" zoomScaleNormal="100" zoomScaleSheetLayoutView="90" workbookViewId="0">
      <selection activeCell="E2" sqref="E2"/>
    </sheetView>
  </sheetViews>
  <sheetFormatPr baseColWidth="10" defaultColWidth="10.81640625" defaultRowHeight="15" x14ac:dyDescent="0.4"/>
  <cols>
    <col min="1" max="1" width="19.54296875" style="4" hidden="1" customWidth="1"/>
    <col min="2" max="2" width="31.1796875" style="4" customWidth="1"/>
    <col min="3" max="3" width="11.1796875" style="4" customWidth="1"/>
    <col min="4" max="4" width="15.453125" style="4" customWidth="1"/>
    <col min="5" max="5" width="13.1796875" style="4" customWidth="1"/>
    <col min="6" max="6" width="16.1796875" style="4" hidden="1" customWidth="1"/>
    <col min="7" max="7" width="15.453125" style="29" customWidth="1"/>
    <col min="8" max="8" width="14.453125" style="29" customWidth="1"/>
    <col min="9" max="9" width="13.453125" style="34" customWidth="1"/>
    <col min="10" max="10" width="14.453125" style="34" customWidth="1"/>
    <col min="11" max="11" width="14" style="34" customWidth="1"/>
    <col min="12" max="12" width="13.54296875" style="29" customWidth="1"/>
    <col min="13" max="14" width="14.54296875" style="4" customWidth="1"/>
    <col min="15" max="15" width="15" style="4" customWidth="1"/>
    <col min="16" max="16" width="17.453125" style="4" customWidth="1"/>
    <col min="17" max="16384" width="10.81640625" style="4"/>
  </cols>
  <sheetData>
    <row r="1" spans="1:17" ht="177" customHeight="1" x14ac:dyDescent="0.4">
      <c r="A1" s="35" t="s">
        <v>36</v>
      </c>
      <c r="B1" s="35"/>
      <c r="C1" s="35"/>
      <c r="D1" s="35"/>
      <c r="E1" s="35"/>
      <c r="F1" s="35"/>
      <c r="G1" s="35"/>
      <c r="H1" s="35"/>
      <c r="I1" s="35"/>
      <c r="J1" s="35"/>
      <c r="K1" s="35"/>
      <c r="L1" s="35"/>
      <c r="M1" s="35"/>
      <c r="N1" s="35"/>
      <c r="O1" s="35"/>
      <c r="P1" s="35"/>
    </row>
    <row r="2" spans="1:17" ht="47.5" customHeight="1" x14ac:dyDescent="0.4">
      <c r="A2" s="5" t="s">
        <v>6</v>
      </c>
      <c r="B2" s="5" t="s">
        <v>0</v>
      </c>
      <c r="C2" s="36" t="s">
        <v>15</v>
      </c>
      <c r="D2" s="37"/>
      <c r="E2" s="5" t="s">
        <v>25</v>
      </c>
      <c r="F2" s="5" t="s">
        <v>9</v>
      </c>
      <c r="G2" s="5" t="s">
        <v>24</v>
      </c>
      <c r="H2" s="6" t="s">
        <v>27</v>
      </c>
      <c r="I2" s="5" t="s">
        <v>28</v>
      </c>
      <c r="J2" s="5" t="s">
        <v>29</v>
      </c>
      <c r="K2" s="5" t="s">
        <v>10</v>
      </c>
      <c r="L2" s="7" t="s">
        <v>34</v>
      </c>
      <c r="M2" s="7" t="s">
        <v>35</v>
      </c>
      <c r="N2" s="7" t="s">
        <v>30</v>
      </c>
      <c r="O2" s="7" t="s">
        <v>31</v>
      </c>
      <c r="P2" s="7" t="s">
        <v>33</v>
      </c>
    </row>
    <row r="3" spans="1:17" ht="25.4" customHeight="1" x14ac:dyDescent="0.4">
      <c r="A3" s="8" t="s">
        <v>1</v>
      </c>
      <c r="B3" s="9" t="s">
        <v>11</v>
      </c>
      <c r="C3" s="10" t="s">
        <v>18</v>
      </c>
      <c r="D3" s="11" t="s">
        <v>16</v>
      </c>
      <c r="E3" s="12">
        <v>120</v>
      </c>
      <c r="F3" s="13">
        <v>118</v>
      </c>
      <c r="G3" s="13">
        <v>122</v>
      </c>
      <c r="H3" s="14">
        <v>127</v>
      </c>
      <c r="I3" s="13">
        <f>E3*G3</f>
        <v>14640</v>
      </c>
      <c r="J3" s="13">
        <f t="shared" ref="J3:J10" si="0">E3*H3</f>
        <v>15240</v>
      </c>
      <c r="K3" s="13">
        <f t="shared" ref="K3:K10" si="1">I3+J3</f>
        <v>29880</v>
      </c>
      <c r="L3" s="1"/>
      <c r="M3" s="2"/>
      <c r="N3" s="13">
        <f>+E3*L3</f>
        <v>0</v>
      </c>
      <c r="O3" s="13">
        <f>+E3*M3</f>
        <v>0</v>
      </c>
      <c r="P3" s="13">
        <f>+N3+O3</f>
        <v>0</v>
      </c>
    </row>
    <row r="4" spans="1:17" ht="25.4" customHeight="1" x14ac:dyDescent="0.4">
      <c r="A4" s="8" t="s">
        <v>4</v>
      </c>
      <c r="B4" s="15" t="s">
        <v>12</v>
      </c>
      <c r="C4" s="10" t="s">
        <v>18</v>
      </c>
      <c r="D4" s="11" t="s">
        <v>16</v>
      </c>
      <c r="E4" s="8">
        <v>5</v>
      </c>
      <c r="F4" s="13">
        <v>49.9</v>
      </c>
      <c r="G4" s="13">
        <v>55</v>
      </c>
      <c r="H4" s="14">
        <v>57</v>
      </c>
      <c r="I4" s="13">
        <f t="shared" ref="I4:I5" si="2">E4*G4</f>
        <v>275</v>
      </c>
      <c r="J4" s="13">
        <f t="shared" si="0"/>
        <v>285</v>
      </c>
      <c r="K4" s="13">
        <f t="shared" si="1"/>
        <v>560</v>
      </c>
      <c r="L4" s="1"/>
      <c r="M4" s="2"/>
      <c r="N4" s="13">
        <f t="shared" ref="N4:N10" si="3">+E4*L4</f>
        <v>0</v>
      </c>
      <c r="O4" s="13">
        <f t="shared" ref="O4:O10" si="4">+E4*M4</f>
        <v>0</v>
      </c>
      <c r="P4" s="13">
        <f t="shared" ref="P4:P10" si="5">+N4+O4</f>
        <v>0</v>
      </c>
    </row>
    <row r="5" spans="1:17" ht="25.4" customHeight="1" x14ac:dyDescent="0.4">
      <c r="A5" s="16" t="s">
        <v>7</v>
      </c>
      <c r="B5" s="17" t="s">
        <v>13</v>
      </c>
      <c r="C5" s="10" t="s">
        <v>18</v>
      </c>
      <c r="D5" s="11" t="s">
        <v>16</v>
      </c>
      <c r="E5" s="12">
        <v>10</v>
      </c>
      <c r="F5" s="13">
        <v>22.29</v>
      </c>
      <c r="G5" s="13">
        <v>25</v>
      </c>
      <c r="H5" s="14">
        <v>26</v>
      </c>
      <c r="I5" s="13">
        <f t="shared" si="2"/>
        <v>250</v>
      </c>
      <c r="J5" s="13">
        <f t="shared" si="0"/>
        <v>260</v>
      </c>
      <c r="K5" s="13">
        <f t="shared" si="1"/>
        <v>510</v>
      </c>
      <c r="L5" s="1"/>
      <c r="M5" s="2"/>
      <c r="N5" s="13">
        <f t="shared" si="3"/>
        <v>0</v>
      </c>
      <c r="O5" s="13">
        <f t="shared" si="4"/>
        <v>0</v>
      </c>
      <c r="P5" s="13">
        <f t="shared" si="5"/>
        <v>0</v>
      </c>
    </row>
    <row r="6" spans="1:17" ht="31.5" customHeight="1" x14ac:dyDescent="0.4">
      <c r="A6" s="8" t="s">
        <v>2</v>
      </c>
      <c r="B6" s="9" t="s">
        <v>22</v>
      </c>
      <c r="C6" s="11" t="s">
        <v>18</v>
      </c>
      <c r="D6" s="11" t="s">
        <v>16</v>
      </c>
      <c r="E6" s="12">
        <v>5</v>
      </c>
      <c r="F6" s="13">
        <v>59.77</v>
      </c>
      <c r="G6" s="13">
        <v>66</v>
      </c>
      <c r="H6" s="14">
        <v>69</v>
      </c>
      <c r="I6" s="13">
        <f>E6*G6</f>
        <v>330</v>
      </c>
      <c r="J6" s="13">
        <f t="shared" si="0"/>
        <v>345</v>
      </c>
      <c r="K6" s="13">
        <f t="shared" si="1"/>
        <v>675</v>
      </c>
      <c r="L6" s="1"/>
      <c r="M6" s="2"/>
      <c r="N6" s="13">
        <f t="shared" si="3"/>
        <v>0</v>
      </c>
      <c r="O6" s="13">
        <f t="shared" si="4"/>
        <v>0</v>
      </c>
      <c r="P6" s="13">
        <f t="shared" si="5"/>
        <v>0</v>
      </c>
    </row>
    <row r="7" spans="1:17" ht="25.4" customHeight="1" x14ac:dyDescent="0.4">
      <c r="A7" s="8" t="s">
        <v>8</v>
      </c>
      <c r="B7" s="18" t="s">
        <v>14</v>
      </c>
      <c r="C7" s="10" t="s">
        <v>19</v>
      </c>
      <c r="D7" s="18" t="s">
        <v>17</v>
      </c>
      <c r="E7" s="12">
        <v>10</v>
      </c>
      <c r="F7" s="13">
        <v>18.8</v>
      </c>
      <c r="G7" s="13">
        <v>21</v>
      </c>
      <c r="H7" s="14">
        <v>22</v>
      </c>
      <c r="I7" s="13">
        <f>E7*G7</f>
        <v>210</v>
      </c>
      <c r="J7" s="13">
        <f t="shared" si="0"/>
        <v>220</v>
      </c>
      <c r="K7" s="13">
        <f t="shared" si="1"/>
        <v>430</v>
      </c>
      <c r="L7" s="1"/>
      <c r="M7" s="2"/>
      <c r="N7" s="13">
        <f t="shared" si="3"/>
        <v>0</v>
      </c>
      <c r="O7" s="13">
        <f t="shared" si="4"/>
        <v>0</v>
      </c>
      <c r="P7" s="13">
        <f t="shared" si="5"/>
        <v>0</v>
      </c>
      <c r="Q7" s="19"/>
    </row>
    <row r="8" spans="1:17" ht="25.4" customHeight="1" x14ac:dyDescent="0.4">
      <c r="A8" s="8" t="s">
        <v>5</v>
      </c>
      <c r="B8" s="9" t="s">
        <v>26</v>
      </c>
      <c r="C8" s="10" t="s">
        <v>19</v>
      </c>
      <c r="D8" s="18" t="s">
        <v>17</v>
      </c>
      <c r="E8" s="12">
        <v>5</v>
      </c>
      <c r="F8" s="13">
        <v>187.98</v>
      </c>
      <c r="G8" s="13">
        <v>192</v>
      </c>
      <c r="H8" s="14">
        <v>200</v>
      </c>
      <c r="I8" s="13">
        <f>E8*G8</f>
        <v>960</v>
      </c>
      <c r="J8" s="13">
        <f t="shared" si="0"/>
        <v>1000</v>
      </c>
      <c r="K8" s="13">
        <f t="shared" si="1"/>
        <v>1960</v>
      </c>
      <c r="L8" s="1"/>
      <c r="M8" s="2"/>
      <c r="N8" s="13">
        <f t="shared" si="3"/>
        <v>0</v>
      </c>
      <c r="O8" s="13">
        <f t="shared" si="4"/>
        <v>0</v>
      </c>
      <c r="P8" s="13">
        <f t="shared" si="5"/>
        <v>0</v>
      </c>
      <c r="Q8" s="19"/>
    </row>
    <row r="9" spans="1:17" ht="25.4" customHeight="1" x14ac:dyDescent="0.4">
      <c r="A9" s="8" t="s">
        <v>3</v>
      </c>
      <c r="B9" s="20" t="s">
        <v>21</v>
      </c>
      <c r="C9" s="21" t="s">
        <v>20</v>
      </c>
      <c r="D9" s="22" t="s">
        <v>17</v>
      </c>
      <c r="E9" s="23">
        <v>10</v>
      </c>
      <c r="F9" s="24">
        <v>48.89</v>
      </c>
      <c r="G9" s="24">
        <v>55</v>
      </c>
      <c r="H9" s="24">
        <v>57</v>
      </c>
      <c r="I9" s="24">
        <f>E9*G9</f>
        <v>550</v>
      </c>
      <c r="J9" s="24">
        <f t="shared" si="0"/>
        <v>570</v>
      </c>
      <c r="K9" s="24">
        <f t="shared" si="1"/>
        <v>1120</v>
      </c>
      <c r="L9" s="3"/>
      <c r="M9" s="3"/>
      <c r="N9" s="13">
        <f t="shared" si="3"/>
        <v>0</v>
      </c>
      <c r="O9" s="13">
        <f t="shared" si="4"/>
        <v>0</v>
      </c>
      <c r="P9" s="13">
        <f t="shared" si="5"/>
        <v>0</v>
      </c>
      <c r="Q9" s="19"/>
    </row>
    <row r="10" spans="1:17" ht="25.4" customHeight="1" x14ac:dyDescent="0.4">
      <c r="A10" s="25"/>
      <c r="B10" s="26" t="s">
        <v>38</v>
      </c>
      <c r="C10" s="20"/>
      <c r="D10" s="11" t="s">
        <v>16</v>
      </c>
      <c r="E10" s="12">
        <v>1</v>
      </c>
      <c r="F10" s="13"/>
      <c r="G10" s="13">
        <v>1649.89</v>
      </c>
      <c r="H10" s="14">
        <v>1649.9</v>
      </c>
      <c r="I10" s="13">
        <f>E10*G10</f>
        <v>1649.89</v>
      </c>
      <c r="J10" s="13">
        <f t="shared" si="0"/>
        <v>1649.9</v>
      </c>
      <c r="K10" s="24">
        <f t="shared" si="1"/>
        <v>3299.79</v>
      </c>
      <c r="L10" s="13">
        <v>1649.89</v>
      </c>
      <c r="M10" s="14">
        <v>1649.9</v>
      </c>
      <c r="N10" s="13">
        <f t="shared" si="3"/>
        <v>1649.89</v>
      </c>
      <c r="O10" s="13">
        <f t="shared" si="4"/>
        <v>1649.9</v>
      </c>
      <c r="P10" s="13">
        <f t="shared" si="5"/>
        <v>3299.79</v>
      </c>
    </row>
    <row r="11" spans="1:17" ht="39.75" customHeight="1" x14ac:dyDescent="0.4">
      <c r="A11" s="25"/>
      <c r="B11" s="38" t="s">
        <v>23</v>
      </c>
      <c r="C11" s="39"/>
      <c r="D11" s="39"/>
      <c r="E11" s="39"/>
      <c r="F11" s="39"/>
      <c r="G11" s="39"/>
      <c r="H11" s="40"/>
      <c r="I11" s="27">
        <f>SUM(I3:I10)</f>
        <v>18864.89</v>
      </c>
      <c r="J11" s="27">
        <f>SUM(J3:J10)</f>
        <v>19569.900000000001</v>
      </c>
      <c r="K11" s="27">
        <f>SUM(K3:K10)</f>
        <v>38434.79</v>
      </c>
      <c r="L11" s="41" t="s">
        <v>32</v>
      </c>
      <c r="M11" s="42"/>
      <c r="N11" s="27">
        <f>SUM(N3:N10)</f>
        <v>1649.89</v>
      </c>
      <c r="O11" s="27">
        <f>SUM(O3:O10)</f>
        <v>1649.9</v>
      </c>
      <c r="P11" s="28">
        <f>SUM(P3:P10)</f>
        <v>3299.79</v>
      </c>
    </row>
    <row r="12" spans="1:17" ht="25.4" customHeight="1" x14ac:dyDescent="0.4">
      <c r="A12" s="29"/>
      <c r="B12" s="30"/>
      <c r="C12" s="31"/>
      <c r="D12" s="31"/>
      <c r="E12" s="31"/>
      <c r="F12" s="32"/>
      <c r="G12" s="32"/>
      <c r="H12" s="32"/>
      <c r="I12" s="32"/>
      <c r="J12" s="32"/>
      <c r="K12" s="32"/>
      <c r="L12" s="33"/>
    </row>
    <row r="13" spans="1:17" x14ac:dyDescent="0.4">
      <c r="E13" s="29"/>
      <c r="F13" s="29"/>
    </row>
    <row r="14" spans="1:17" x14ac:dyDescent="0.4">
      <c r="A14" s="43" t="s">
        <v>37</v>
      </c>
      <c r="B14" s="43"/>
      <c r="C14" s="43"/>
      <c r="D14" s="43"/>
      <c r="E14" s="43"/>
      <c r="F14" s="43"/>
      <c r="G14" s="43"/>
      <c r="H14" s="43"/>
      <c r="I14" s="43"/>
      <c r="J14" s="43"/>
      <c r="K14" s="43"/>
      <c r="L14" s="43"/>
      <c r="M14" s="43"/>
      <c r="N14" s="43"/>
      <c r="O14" s="43"/>
      <c r="P14" s="43"/>
    </row>
    <row r="15" spans="1:17" x14ac:dyDescent="0.4">
      <c r="A15" s="43"/>
      <c r="B15" s="43"/>
      <c r="C15" s="43"/>
      <c r="D15" s="43"/>
      <c r="E15" s="43"/>
      <c r="F15" s="43"/>
      <c r="G15" s="43"/>
      <c r="H15" s="43"/>
      <c r="I15" s="43"/>
      <c r="J15" s="43"/>
      <c r="K15" s="43"/>
      <c r="L15" s="43"/>
      <c r="M15" s="43"/>
      <c r="N15" s="43"/>
      <c r="O15" s="43"/>
      <c r="P15" s="43"/>
    </row>
    <row r="16" spans="1:17" x14ac:dyDescent="0.4">
      <c r="E16" s="29"/>
      <c r="F16" s="29"/>
    </row>
    <row r="17" spans="5:6" x14ac:dyDescent="0.4">
      <c r="E17" s="29"/>
      <c r="F17" s="29"/>
    </row>
    <row r="18" spans="5:6" x14ac:dyDescent="0.4">
      <c r="F18" s="29"/>
    </row>
    <row r="19" spans="5:6" x14ac:dyDescent="0.4">
      <c r="F19" s="29"/>
    </row>
    <row r="20" spans="5:6" x14ac:dyDescent="0.4">
      <c r="F20" s="29"/>
    </row>
    <row r="21" spans="5:6" x14ac:dyDescent="0.4">
      <c r="F21" s="29"/>
    </row>
    <row r="22" spans="5:6" x14ac:dyDescent="0.4">
      <c r="F22" s="29"/>
    </row>
    <row r="23" spans="5:6" x14ac:dyDescent="0.4">
      <c r="F23" s="29"/>
    </row>
    <row r="24" spans="5:6" x14ac:dyDescent="0.4">
      <c r="F24" s="29"/>
    </row>
    <row r="25" spans="5:6" x14ac:dyDescent="0.4">
      <c r="F25" s="29"/>
    </row>
    <row r="26" spans="5:6" x14ac:dyDescent="0.4">
      <c r="F26" s="29"/>
    </row>
    <row r="27" spans="5:6" x14ac:dyDescent="0.4">
      <c r="F27" s="29"/>
    </row>
    <row r="28" spans="5:6" x14ac:dyDescent="0.4">
      <c r="F28" s="29"/>
    </row>
    <row r="29" spans="5:6" x14ac:dyDescent="0.4">
      <c r="F29" s="29"/>
    </row>
  </sheetData>
  <sheetProtection algorithmName="SHA-512" hashValue="7zC4RcPnRJsEe7VwGdN92O9AI2Q0lgBvmu3bgzE22QYjx3HfyPe+E8KD4MYtZBtJ19uLLwkNpVwK6coZ5WkvPw==" saltValue="UOIGIJlO0XAlLMOawzY2Ng==" spinCount="100000" sheet="1" objects="1" scenarios="1"/>
  <sortState xmlns:xlrd2="http://schemas.microsoft.com/office/spreadsheetml/2017/richdata2" ref="A2:L12">
    <sortCondition descending="1" ref="I2:I12"/>
  </sortState>
  <mergeCells count="5">
    <mergeCell ref="A1:P1"/>
    <mergeCell ref="C2:D2"/>
    <mergeCell ref="B11:H11"/>
    <mergeCell ref="L11:M11"/>
    <mergeCell ref="A14:P15"/>
  </mergeCells>
  <phoneticPr fontId="3" type="noConversion"/>
  <pageMargins left="0.31496062992125984" right="0.31496062992125984" top="0.55118110236220474" bottom="0.55118110236220474" header="0.31496062992125984" footer="0.11811023622047245"/>
  <pageSetup paperSize="9" scale="40" fitToHeight="0" orientation="portrait" r:id="rId1"/>
  <customProperties>
    <customPr name="EpmWorksheetKeyString_GUID" r:id="rId2"/>
  </customProperties>
</worksheet>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IX-B Lote 1</vt:lpstr>
      <vt:lpstr>'ANEXO IX-B Lote 1'!Área_de_impresión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Anais Escudero</dc:creator>
  <cp:lastModifiedBy>Adriana Bastidas</cp:lastModifiedBy>
  <cp:lastPrinted>2025-11-25T14:18:37Z</cp:lastPrinted>
  <dcterms:created xsi:type="dcterms:W3CDTF">2019-09-11T11:45:24Z</dcterms:created>
  <dcterms:modified xsi:type="dcterms:W3CDTF">2026-03-27T12:25:38Z</dcterms:modified>
</cp:coreProperties>
</file>