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Y:\2026\26-036 Suministro de mat. de ferretería IFEMA\3 Pliego y calendario\CCC\"/>
    </mc:Choice>
  </mc:AlternateContent>
  <xr:revisionPtr revIDLastSave="0" documentId="13_ncr:1_{E69A83DB-874F-4A4E-AA70-A9F84CAD5CB0}" xr6:coauthVersionLast="47" xr6:coauthVersionMax="47" xr10:uidLastSave="{00000000-0000-0000-0000-000000000000}"/>
  <bookViews>
    <workbookView xWindow="-110" yWindow="-110" windowWidth="19420" windowHeight="10300" xr2:uid="{00000000-000D-0000-FFFF-FFFF00000000}"/>
  </bookViews>
  <sheets>
    <sheet name="ANEXO IX-B LOTE 2" sheetId="7" r:id="rId1"/>
  </sheets>
  <definedNames>
    <definedName name="_xlnm._FilterDatabase" localSheetId="0" hidden="1">'ANEXO IX-B LOTE 2'!$I$1:$I$84</definedName>
    <definedName name="_xlnm.Print_Area" localSheetId="0">'ANEXO IX-B LOTE 2'!$A$1:$L$53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4" i="7" l="1"/>
  <c r="O5" i="7"/>
  <c r="O6" i="7"/>
  <c r="O7" i="7"/>
  <c r="O8" i="7"/>
  <c r="O9" i="7"/>
  <c r="O10" i="7"/>
  <c r="O11" i="7"/>
  <c r="O12" i="7"/>
  <c r="O13" i="7"/>
  <c r="O14" i="7"/>
  <c r="O15" i="7"/>
  <c r="O16" i="7"/>
  <c r="O17" i="7"/>
  <c r="O18" i="7"/>
  <c r="O19" i="7"/>
  <c r="O20" i="7"/>
  <c r="O21" i="7"/>
  <c r="O22" i="7"/>
  <c r="O23" i="7"/>
  <c r="O24" i="7"/>
  <c r="O25" i="7"/>
  <c r="O26" i="7"/>
  <c r="O27" i="7"/>
  <c r="O28" i="7"/>
  <c r="O29" i="7"/>
  <c r="O30" i="7"/>
  <c r="O31" i="7"/>
  <c r="O32" i="7"/>
  <c r="O33" i="7"/>
  <c r="O34" i="7"/>
  <c r="O35" i="7"/>
  <c r="O36" i="7"/>
  <c r="O37" i="7"/>
  <c r="O38" i="7"/>
  <c r="O39" i="7"/>
  <c r="O40" i="7"/>
  <c r="O41" i="7"/>
  <c r="O42" i="7"/>
  <c r="O43" i="7"/>
  <c r="O44" i="7"/>
  <c r="O45" i="7"/>
  <c r="O46" i="7"/>
  <c r="O47" i="7"/>
  <c r="O48" i="7"/>
  <c r="O49" i="7"/>
  <c r="O50" i="7"/>
  <c r="O51" i="7"/>
  <c r="O3" i="7"/>
  <c r="N4" i="7"/>
  <c r="N5" i="7"/>
  <c r="P5" i="7" s="1"/>
  <c r="N6" i="7"/>
  <c r="N7" i="7"/>
  <c r="P7" i="7" s="1"/>
  <c r="N8" i="7"/>
  <c r="N9" i="7"/>
  <c r="P9" i="7" s="1"/>
  <c r="N10" i="7"/>
  <c r="N11" i="7"/>
  <c r="P11" i="7" s="1"/>
  <c r="N12" i="7"/>
  <c r="P12" i="7" s="1"/>
  <c r="N13" i="7"/>
  <c r="P13" i="7" s="1"/>
  <c r="N14" i="7"/>
  <c r="N15" i="7"/>
  <c r="P15" i="7" s="1"/>
  <c r="N16" i="7"/>
  <c r="P16" i="7" s="1"/>
  <c r="N17" i="7"/>
  <c r="P17" i="7" s="1"/>
  <c r="N18" i="7"/>
  <c r="N19" i="7"/>
  <c r="P19" i="7" s="1"/>
  <c r="N20" i="7"/>
  <c r="P20" i="7" s="1"/>
  <c r="N21" i="7"/>
  <c r="P21" i="7" s="1"/>
  <c r="N22" i="7"/>
  <c r="N23" i="7"/>
  <c r="P23" i="7" s="1"/>
  <c r="N24" i="7"/>
  <c r="P24" i="7" s="1"/>
  <c r="N25" i="7"/>
  <c r="P25" i="7" s="1"/>
  <c r="N26" i="7"/>
  <c r="N27" i="7"/>
  <c r="P27" i="7" s="1"/>
  <c r="N28" i="7"/>
  <c r="P28" i="7" s="1"/>
  <c r="N29" i="7"/>
  <c r="P29" i="7" s="1"/>
  <c r="N30" i="7"/>
  <c r="N31" i="7"/>
  <c r="P31" i="7" s="1"/>
  <c r="N32" i="7"/>
  <c r="P32" i="7" s="1"/>
  <c r="N33" i="7"/>
  <c r="P33" i="7" s="1"/>
  <c r="N34" i="7"/>
  <c r="N35" i="7"/>
  <c r="P35" i="7" s="1"/>
  <c r="N36" i="7"/>
  <c r="P36" i="7" s="1"/>
  <c r="N37" i="7"/>
  <c r="P37" i="7" s="1"/>
  <c r="N38" i="7"/>
  <c r="N39" i="7"/>
  <c r="P39" i="7" s="1"/>
  <c r="N40" i="7"/>
  <c r="P40" i="7" s="1"/>
  <c r="N41" i="7"/>
  <c r="P41" i="7" s="1"/>
  <c r="N42" i="7"/>
  <c r="N43" i="7"/>
  <c r="P43" i="7" s="1"/>
  <c r="N44" i="7"/>
  <c r="P44" i="7" s="1"/>
  <c r="N45" i="7"/>
  <c r="P45" i="7" s="1"/>
  <c r="N46" i="7"/>
  <c r="N47" i="7"/>
  <c r="P47" i="7" s="1"/>
  <c r="N48" i="7"/>
  <c r="P48" i="7" s="1"/>
  <c r="N49" i="7"/>
  <c r="P49" i="7" s="1"/>
  <c r="N50" i="7"/>
  <c r="N51" i="7"/>
  <c r="P51" i="7" s="1"/>
  <c r="N3" i="7"/>
  <c r="P3" i="7" s="1"/>
  <c r="I51" i="7"/>
  <c r="J51" i="7"/>
  <c r="J46" i="7"/>
  <c r="I46" i="7"/>
  <c r="P46" i="7" l="1"/>
  <c r="P38" i="7"/>
  <c r="P50" i="7"/>
  <c r="P42" i="7"/>
  <c r="P34" i="7"/>
  <c r="P26" i="7"/>
  <c r="P18" i="7"/>
  <c r="P8" i="7"/>
  <c r="P10" i="7"/>
  <c r="O52" i="7"/>
  <c r="P30" i="7"/>
  <c r="P22" i="7"/>
  <c r="P14" i="7"/>
  <c r="P6" i="7"/>
  <c r="P4" i="7"/>
  <c r="P52" i="7" s="1"/>
  <c r="N52" i="7"/>
  <c r="K51" i="7"/>
  <c r="K46" i="7"/>
  <c r="J14" i="7"/>
  <c r="J15" i="7"/>
  <c r="J29" i="7" l="1"/>
  <c r="I14" i="7"/>
  <c r="K14" i="7" s="1"/>
  <c r="I15" i="7"/>
  <c r="K15" i="7" s="1"/>
  <c r="J3" i="7"/>
  <c r="J4" i="7"/>
  <c r="J5" i="7"/>
  <c r="J6" i="7"/>
  <c r="J7" i="7"/>
  <c r="J12" i="7"/>
  <c r="J8" i="7"/>
  <c r="J13" i="7"/>
  <c r="J9" i="7"/>
  <c r="J10" i="7"/>
  <c r="J11" i="7"/>
  <c r="J16" i="7"/>
  <c r="J17" i="7"/>
  <c r="J19" i="7"/>
  <c r="J18" i="7"/>
  <c r="J20" i="7"/>
  <c r="J21" i="7"/>
  <c r="J22" i="7"/>
  <c r="J23" i="7"/>
  <c r="J24" i="7"/>
  <c r="J25" i="7"/>
  <c r="J26" i="7"/>
  <c r="J27" i="7"/>
  <c r="J28" i="7"/>
  <c r="J30" i="7"/>
  <c r="J31" i="7"/>
  <c r="J32" i="7"/>
  <c r="J33" i="7"/>
  <c r="J34" i="7"/>
  <c r="J35" i="7"/>
  <c r="J36" i="7"/>
  <c r="J37" i="7"/>
  <c r="J38" i="7"/>
  <c r="J39" i="7"/>
  <c r="J41" i="7"/>
  <c r="J42" i="7"/>
  <c r="J43" i="7"/>
  <c r="J40" i="7"/>
  <c r="J44" i="7"/>
  <c r="J45" i="7"/>
  <c r="J47" i="7"/>
  <c r="J48" i="7"/>
  <c r="J49" i="7"/>
  <c r="J50" i="7"/>
  <c r="I11" i="7"/>
  <c r="I48" i="7"/>
  <c r="I31" i="7"/>
  <c r="I40" i="7"/>
  <c r="I37" i="7"/>
  <c r="I38" i="7"/>
  <c r="I36" i="7"/>
  <c r="I23" i="7"/>
  <c r="I9" i="7"/>
  <c r="I10" i="7"/>
  <c r="I25" i="7"/>
  <c r="I8" i="7"/>
  <c r="I41" i="7"/>
  <c r="I28" i="7"/>
  <c r="I27" i="7"/>
  <c r="I39" i="7"/>
  <c r="I26" i="7"/>
  <c r="I30" i="7"/>
  <c r="I29" i="7"/>
  <c r="I24" i="7"/>
  <c r="I47" i="7"/>
  <c r="I45" i="7"/>
  <c r="I7" i="7"/>
  <c r="I6" i="7"/>
  <c r="I13" i="7"/>
  <c r="I42" i="7"/>
  <c r="I5" i="7"/>
  <c r="I4" i="7"/>
  <c r="I3" i="7"/>
  <c r="I43" i="7"/>
  <c r="I12" i="7"/>
  <c r="I16" i="7"/>
  <c r="I17" i="7"/>
  <c r="I19" i="7"/>
  <c r="I18" i="7"/>
  <c r="I21" i="7"/>
  <c r="I20" i="7"/>
  <c r="I22" i="7"/>
  <c r="I44" i="7"/>
  <c r="I50" i="7"/>
  <c r="I49" i="7"/>
  <c r="I35" i="7"/>
  <c r="I34" i="7"/>
  <c r="I33" i="7"/>
  <c r="I32" i="7"/>
  <c r="I52" i="7" l="1"/>
  <c r="J52" i="7"/>
  <c r="K49" i="7"/>
  <c r="K24" i="7"/>
  <c r="K29" i="7"/>
  <c r="K50" i="7"/>
  <c r="K21" i="7"/>
  <c r="K48" i="7"/>
  <c r="K26" i="7"/>
  <c r="K37" i="7"/>
  <c r="K25" i="7"/>
  <c r="K17" i="7"/>
  <c r="K6" i="7"/>
  <c r="K5" i="7"/>
  <c r="K12" i="7"/>
  <c r="K35" i="7"/>
  <c r="K31" i="7"/>
  <c r="K20" i="7"/>
  <c r="K10" i="7"/>
  <c r="K7" i="7"/>
  <c r="K36" i="7"/>
  <c r="K47" i="7"/>
  <c r="K4" i="7"/>
  <c r="K3" i="7"/>
  <c r="K42" i="7"/>
  <c r="K11" i="7"/>
  <c r="K19" i="7"/>
  <c r="K23" i="7"/>
  <c r="K9" i="7"/>
  <c r="K38" i="7"/>
  <c r="K45" i="7"/>
  <c r="K33" i="7"/>
  <c r="K16" i="7"/>
  <c r="K44" i="7"/>
  <c r="K32" i="7"/>
  <c r="K22" i="7"/>
  <c r="K34" i="7"/>
  <c r="K30" i="7"/>
  <c r="K18" i="7"/>
  <c r="K41" i="7"/>
  <c r="K28" i="7"/>
  <c r="K13" i="7"/>
  <c r="K40" i="7"/>
  <c r="K43" i="7"/>
  <c r="K39" i="7"/>
  <c r="K27" i="7"/>
  <c r="K8" i="7"/>
  <c r="K52" i="7" l="1"/>
</calcChain>
</file>

<file path=xl/sharedStrings.xml><?xml version="1.0" encoding="utf-8"?>
<sst xmlns="http://schemas.openxmlformats.org/spreadsheetml/2006/main" count="213" uniqueCount="141">
  <si>
    <t>DESCRIPCION</t>
  </si>
  <si>
    <t>1CA28006</t>
  </si>
  <si>
    <t>1CA29003</t>
  </si>
  <si>
    <t>1CA34022</t>
  </si>
  <si>
    <t>1CA29001</t>
  </si>
  <si>
    <t>1CA29004</t>
  </si>
  <si>
    <t>1CA22010</t>
  </si>
  <si>
    <t>1CA22007</t>
  </si>
  <si>
    <t>1CD06002</t>
  </si>
  <si>
    <t>1CA34013</t>
  </si>
  <si>
    <t>1CA28003</t>
  </si>
  <si>
    <t>1CA34014</t>
  </si>
  <si>
    <t>1CA34128</t>
  </si>
  <si>
    <t>1CC14039</t>
  </si>
  <si>
    <t>1CA34176</t>
  </si>
  <si>
    <t>1CA23013</t>
  </si>
  <si>
    <t>1CA23012</t>
  </si>
  <si>
    <t>1CA23017</t>
  </si>
  <si>
    <t>1CI02013</t>
  </si>
  <si>
    <t>1CA22002</t>
  </si>
  <si>
    <t>1CA21004</t>
  </si>
  <si>
    <t>1CA31089</t>
  </si>
  <si>
    <t>1CA34012</t>
  </si>
  <si>
    <t>1CE45061</t>
  </si>
  <si>
    <t>3XX01071</t>
  </si>
  <si>
    <t>3XX01060</t>
  </si>
  <si>
    <t>3XX01025</t>
  </si>
  <si>
    <t>2DA24008</t>
  </si>
  <si>
    <t>ROLLO FILM RETRACT.PALET 23 MIC. TRANSPARENTE</t>
  </si>
  <si>
    <t>1CK05028</t>
  </si>
  <si>
    <t>CUADRADILLO ANTIPANICO PARTIDO 8/9 - 9/8</t>
  </si>
  <si>
    <t>1CA14005</t>
  </si>
  <si>
    <t>CERROJILO ALUMINIO DE 75 MM</t>
  </si>
  <si>
    <t>1CA23002</t>
  </si>
  <si>
    <t>1CA28004</t>
  </si>
  <si>
    <t>CINTA LISA ADHE. 36MMX45M (CARROCERO)</t>
  </si>
  <si>
    <t>1CA28012</t>
  </si>
  <si>
    <t>CINTA EMBALAJE 66MX50 MM MARRON</t>
  </si>
  <si>
    <t>1CA31249</t>
  </si>
  <si>
    <t>CÓDIGO</t>
  </si>
  <si>
    <t>1CA07012</t>
  </si>
  <si>
    <t>1CA12003</t>
  </si>
  <si>
    <t>1CA12004</t>
  </si>
  <si>
    <t>1CA28015</t>
  </si>
  <si>
    <t>1CA34071</t>
  </si>
  <si>
    <t>1CA34079</t>
  </si>
  <si>
    <t>KITT PUERTA CORREDERA NIQUEL</t>
  </si>
  <si>
    <t>1CI02012</t>
  </si>
  <si>
    <t>CODIFICAR</t>
  </si>
  <si>
    <t>1CA07013</t>
  </si>
  <si>
    <t>1CA07014</t>
  </si>
  <si>
    <t>1CA07001</t>
  </si>
  <si>
    <t>Precio Unit. Actual</t>
  </si>
  <si>
    <t>1CA34110</t>
  </si>
  <si>
    <t>MANILLA NEGRA REF.2080 IZQ.</t>
  </si>
  <si>
    <t xml:space="preserve">MANILLA NEGRA REF.2080 DCHA. </t>
  </si>
  <si>
    <t>ROLLO SIKA MULTISEAL BT ANCHO 10CM. ALUM</t>
  </si>
  <si>
    <t xml:space="preserve">MASILLA MULTIUSOS SIKAFLEX 111 GRIS </t>
  </si>
  <si>
    <t xml:space="preserve">CANDADO IFAM 45 MM LLAVE 14810 </t>
  </si>
  <si>
    <t xml:space="preserve">CANDADO IFAM CABLE A LLAVE 57260/50  </t>
  </si>
  <si>
    <t>GUANTE CUERO FLOR VACUNO MASTER NB10 T8 - 10 (PAR)</t>
  </si>
  <si>
    <t>1CA34052</t>
  </si>
  <si>
    <t>1CA34054</t>
  </si>
  <si>
    <t xml:space="preserve">IMAN 20mm BASE NEODIMIO AVELLANADO 4.5  5mm ESPESOR </t>
  </si>
  <si>
    <t xml:space="preserve">ACEITE MULTIUOSOS 200 ML </t>
  </si>
  <si>
    <t>MARCA DE REFERENCIA</t>
  </si>
  <si>
    <t>OBLIGATORIA</t>
  </si>
  <si>
    <t>NO OBLIGATORIA</t>
  </si>
  <si>
    <t xml:space="preserve">BRIDA 2237 NEGRA  UNEX </t>
  </si>
  <si>
    <t xml:space="preserve">PILA 1,5 V LR06 - AA VARTA (4 UNID.) </t>
  </si>
  <si>
    <t xml:space="preserve">PILA 1,5 V LR03 - AAA VARTA (4 UNID.) </t>
  </si>
  <si>
    <t xml:space="preserve">PILA 1,5 V LR14 VARTA (4 UNID.) </t>
  </si>
  <si>
    <t xml:space="preserve">REVESTIDAN FIBER GRIS (20KG) </t>
  </si>
  <si>
    <t xml:space="preserve">CINTA SEÑALIZACIÓN BLANCA Y ROJA GAL 400 - 2 CARAS 200MX10CM </t>
  </si>
  <si>
    <t>SIKA</t>
  </si>
  <si>
    <t xml:space="preserve">SILICONA SIKA FLEX 11 FC BLANCA </t>
  </si>
  <si>
    <t xml:space="preserve">ACTIVADOR 205 (BOTE 750CM) </t>
  </si>
  <si>
    <t xml:space="preserve">SILICONA SIKA FLEX 11 FC GRIS </t>
  </si>
  <si>
    <t>IFAM</t>
  </si>
  <si>
    <t>ANDRÓMEDA</t>
  </si>
  <si>
    <t>UNEX</t>
  </si>
  <si>
    <t xml:space="preserve">BRIDA 2278 NEGRA/BLANCA </t>
  </si>
  <si>
    <t xml:space="preserve">BRIDA 2249 NEGRA/BLANCA  </t>
  </si>
  <si>
    <t xml:space="preserve">BRIDA 2244 NEGRA/BLANCA  </t>
  </si>
  <si>
    <t>TECNODIN</t>
  </si>
  <si>
    <t>POMO BOLA DIN 319.E 4N 11000216301 M4-16</t>
  </si>
  <si>
    <t>VARTA</t>
  </si>
  <si>
    <t>LOCTITE</t>
  </si>
  <si>
    <t>KRAFFT</t>
  </si>
  <si>
    <t>PREBEN</t>
  </si>
  <si>
    <t>PAVA</t>
  </si>
  <si>
    <t>RUTILO</t>
  </si>
  <si>
    <t>FISCHER</t>
  </si>
  <si>
    <t>GRASA LITICA CONSISTENTE (5 KG)</t>
  </si>
  <si>
    <t xml:space="preserve">SPRAY AVISPEROS 750 ML </t>
  </si>
  <si>
    <t>ESSAB</t>
  </si>
  <si>
    <t xml:space="preserve">ELECTRODO 2,5  O.K.A. </t>
  </si>
  <si>
    <t xml:space="preserve">ELECTRODO OK 46 3,25X50 (PK189) </t>
  </si>
  <si>
    <t xml:space="preserve">TACO N.5 DUOPOWER  (CAJA 100 UNID.) </t>
  </si>
  <si>
    <t xml:space="preserve">TACO N.6 DUOPOWER (CAJA 100 UNID.) </t>
  </si>
  <si>
    <t xml:space="preserve">TACO N.8 DUOPOWER (CAJA 100 UNID.) </t>
  </si>
  <si>
    <t>PAQUETE  60 INSERTOS PINCHAZOS PAVA000240</t>
  </si>
  <si>
    <t>3L</t>
  </si>
  <si>
    <t xml:space="preserve">GUANTE NYLON SUPERCONTACT NEG. C2000 (TALLA 8 y 9) </t>
  </si>
  <si>
    <t xml:space="preserve">GUANTE NITRILO SUPERFLEX SN-349  GRIS (TALLA 9 - 10) </t>
  </si>
  <si>
    <t>BOSCH</t>
  </si>
  <si>
    <t>TAJIMA</t>
  </si>
  <si>
    <t xml:space="preserve">DISCO CORTE BOSCH 115X1X22,23 INOX. </t>
  </si>
  <si>
    <t xml:space="preserve">CUTTER DE 18MM TAJIMA </t>
  </si>
  <si>
    <t>---</t>
  </si>
  <si>
    <t xml:space="preserve">PEGAMENTO EXTRAFUERTE (20 ML) </t>
  </si>
  <si>
    <t>DANOSA</t>
  </si>
  <si>
    <t>MICEL</t>
  </si>
  <si>
    <t>QUILOSA</t>
  </si>
  <si>
    <t>MIARCO</t>
  </si>
  <si>
    <t>JBM</t>
  </si>
  <si>
    <t>1CC14065</t>
  </si>
  <si>
    <t>INOFIX</t>
  </si>
  <si>
    <t>CINTA ADHESIVA FOTOLUMINISCENTE DIRECCIONAL  12,5M X 5CM</t>
  </si>
  <si>
    <t>ESPUMA POLIURETANO  IGNIFUGA CANULA</t>
  </si>
  <si>
    <t>CAJA KIT ANTIPINCHAZOS TIPO MOCO JBM 52663</t>
  </si>
  <si>
    <t xml:space="preserve">TACO N.10 DUOPOWER (CAJA 50 UNID.) </t>
  </si>
  <si>
    <t xml:space="preserve">TOPE PUERTA INOX. REF. 3164-7 </t>
  </si>
  <si>
    <t>Precio Unitario Máximo  1º año</t>
  </si>
  <si>
    <t>Estimación de unidades</t>
  </si>
  <si>
    <r>
      <t xml:space="preserve">FILTRO MASCARA ANDRÓMEDA </t>
    </r>
    <r>
      <rPr>
        <sz val="10"/>
        <color theme="1"/>
        <rFont val="Barlow"/>
      </rPr>
      <t>2288-FNCP3  </t>
    </r>
  </si>
  <si>
    <t>TOTAL PRESUPUESTO BASE DE LICITACIÓN IVA EXCLUIDO-LOTE 2</t>
  </si>
  <si>
    <t>Precio Unitario Máximo 2º año</t>
  </si>
  <si>
    <t xml:space="preserve">Total, Presupuesto Base (Total importe 1º año+ Total importe 2º año) </t>
  </si>
  <si>
    <t>total Importe 1º AÑO</t>
  </si>
  <si>
    <t>Total Importe 2º AÑO</t>
  </si>
  <si>
    <t xml:space="preserve">IMPORTE TOTAL OFERTADO </t>
  </si>
  <si>
    <t>SUB TOTAL OFERTADO</t>
  </si>
  <si>
    <t>Importe ofertado 1º año</t>
  </si>
  <si>
    <t>Importe ofertado 2º año</t>
  </si>
  <si>
    <t>Precio U. ofertado 1º año</t>
  </si>
  <si>
    <t>Precio U. ofertado 2º año</t>
  </si>
  <si>
    <t xml:space="preserve">
LOTE 2- FICHA DE PRECIOS UNITARIOS
INSTRUCCIONES DE CUMPLIMENTACIÓN DE LA TABLA:
El licitador deberá cumplimentar ÚNICAMENTE las celdas sombreadas en AZUL de la columna ""PRECIO U. OFERTADO" - IVA EXCLUIDO. En estas celdas tendrá que introducir los importes unitarios ofertados para cada partida.
Tanto los valores de la columna ""Subtotal ofertado"", como el de ""Total ofertado"" se calcularán automáticamente a partir de los importes unitarios ofertados introducidos.
El resto de las celdas se encuentran bloqueadas, por lo que, el licitador no podrá introducir en ellas ni modificar ningún dato.
El IMPORTE TOTAL OFERTADO que aparezca en este documento deberá coincidir con el señalado en el Modelo de oferta económica del Pliego Administrativo.
										</t>
  </si>
  <si>
    <t>PARTIDA FIJA NO LICITABLE</t>
  </si>
  <si>
    <t xml:space="preserve">(*) Esta cantidad es la que deberá expresar en el Modelo de Oferta Económica del Lote 2
</t>
  </si>
  <si>
    <r>
      <t xml:space="preserve">POMO ACERO INOXIDABLE REF 54504 </t>
    </r>
    <r>
      <rPr>
        <sz val="10"/>
        <color rgb="FFFF0000"/>
        <rFont val="Barlow"/>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</si>
</sst>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00\ &quot;€&quot;"/>
    <numFmt numFmtId="165" formatCode="#,##0.000\ &quot;€&quot;"/>
  </numFmts>
  <fonts count="11" x14ac:knownFonts="1">
    <font>
      <sz val="11"/>
      <color theme="1"/>
      <name val="Calibri"/>
      <family val="2"/>
      <scheme val="minor"/>
    </font>
    <font>
      <sz val="11"/>
      <color theme="1"/>
      <name val="Calibri"/>
      <family val="2"/>
      <scheme val="minor"/>
    </font>
    <font>
      <sz val="10"/>
      <name val="Arial"/>
      <family val="2"/>
    </font>
    <font>
      <sz val="8"/>
      <name val="Calibri"/>
      <family val="2"/>
      <scheme val="minor"/>
    </font>
    <font>
      <b/>
      <sz val="10"/>
      <name val="Barlow"/>
    </font>
    <font>
      <sz val="10"/>
      <color theme="1"/>
      <name val="Barlow"/>
    </font>
    <font>
      <sz val="10"/>
      <color rgb="FFFF0000"/>
      <name val="Barlow"/>
    </font>
    <font>
      <sz val="10"/>
      <color rgb="FF000000"/>
      <name val="Barlow"/>
    </font>
    <font>
      <sz val="10"/>
      <name val="Barlow"/>
    </font>
    <font>
      <b/>
      <sz val="10"/>
      <color theme="1"/>
      <name val="Barlow"/>
    </font>
    <font>
      <b/>
      <sz val="12"/>
      <color theme="1"/>
      <name val="Barlow"/>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3" tint="0.79998168889431442"/>
        <bgColor indexed="64"/>
      </patternFill>
    </fill>
  </fills>
  <borders count="7">
    <border>
      <left/>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bottom style="hair">
        <color indexed="64"/>
      </bottom>
      <diagonal/>
    </border>
  </borders>
  <cellStyleXfs count="4">
    <xf numFmtId="0" fontId="0" fillId="0" borderId="0"/>
    <xf numFmtId="0" fontId="2" fillId="0" borderId="0"/>
    <xf numFmtId="44" fontId="1" fillId="0" borderId="0" applyFont="0" applyFill="0" applyBorder="0" applyAlignment="0" applyProtection="0"/>
    <xf numFmtId="44" fontId="1" fillId="0" borderId="0" applyFont="0" applyFill="0" applyBorder="0" applyAlignment="0" applyProtection="0"/>
  </cellStyleXfs>
  <cellXfs count="53">
    <xf numFmtId="0" fontId="0" fillId="0" borderId="0" xfId="0"/>
    <xf numFmtId="164" fontId="5" fillId="4" borderId="1" xfId="0" applyNumberFormat="1" applyFont="1" applyFill="1" applyBorder="1" applyAlignment="1" applyProtection="1">
      <alignment horizontal="center" vertical="center"/>
      <protection locked="0"/>
    </xf>
    <xf numFmtId="165" fontId="5" fillId="4" borderId="1" xfId="0" applyNumberFormat="1" applyFont="1" applyFill="1" applyBorder="1" applyAlignment="1" applyProtection="1">
      <alignment horizontal="center" vertical="center"/>
      <protection locked="0"/>
    </xf>
    <xf numFmtId="164" fontId="5" fillId="4" borderId="6" xfId="0" applyNumberFormat="1" applyFont="1" applyFill="1" applyBorder="1" applyAlignment="1" applyProtection="1">
      <alignment horizontal="center" vertical="center"/>
      <protection locked="0"/>
    </xf>
    <xf numFmtId="164" fontId="5" fillId="4" borderId="3" xfId="0" applyNumberFormat="1" applyFont="1" applyFill="1" applyBorder="1" applyAlignment="1" applyProtection="1">
      <alignment horizontal="center" vertical="center"/>
      <protection locked="0"/>
    </xf>
    <xf numFmtId="0" fontId="5" fillId="0" borderId="0" xfId="0" applyFont="1"/>
    <xf numFmtId="2" fontId="4" fillId="3" borderId="2" xfId="0" applyNumberFormat="1" applyFont="1" applyFill="1" applyBorder="1" applyAlignment="1">
      <alignment horizontal="center" vertical="center" wrapText="1"/>
    </xf>
    <xf numFmtId="2" fontId="4" fillId="4" borderId="2" xfId="0" applyNumberFormat="1" applyFont="1" applyFill="1" applyBorder="1" applyAlignment="1">
      <alignment horizontal="center" vertical="center" wrapText="1"/>
    </xf>
    <xf numFmtId="0" fontId="5" fillId="0" borderId="6" xfId="0" applyFont="1" applyBorder="1" applyAlignment="1">
      <alignment horizontal="center" vertical="center"/>
    </xf>
    <xf numFmtId="0" fontId="5" fillId="0" borderId="6" xfId="0" applyFont="1" applyBorder="1" applyAlignment="1">
      <alignment horizontal="justify" vertical="center" wrapText="1"/>
    </xf>
    <xf numFmtId="0" fontId="8" fillId="0" borderId="6" xfId="0" applyFont="1" applyBorder="1" applyAlignment="1">
      <alignment horizontal="center" vertical="center" wrapText="1"/>
    </xf>
    <xf numFmtId="3" fontId="5" fillId="0" borderId="6" xfId="0" applyNumberFormat="1" applyFont="1" applyBorder="1" applyAlignment="1">
      <alignment horizontal="center" vertical="center"/>
    </xf>
    <xf numFmtId="164" fontId="5" fillId="0" borderId="6" xfId="0" applyNumberFormat="1"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justify" vertical="center" wrapText="1"/>
    </xf>
    <xf numFmtId="0" fontId="8" fillId="0" borderId="1" xfId="0" applyFont="1" applyBorder="1" applyAlignment="1">
      <alignment horizontal="center" vertical="center" wrapText="1"/>
    </xf>
    <xf numFmtId="3" fontId="5"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8" fillId="0" borderId="1" xfId="0" applyFont="1" applyBorder="1" applyAlignment="1">
      <alignment horizontal="justify" vertical="center" wrapText="1"/>
    </xf>
    <xf numFmtId="0" fontId="8" fillId="0" borderId="1" xfId="0" applyFont="1" applyBorder="1" applyAlignment="1">
      <alignment horizontal="center" vertical="center"/>
    </xf>
    <xf numFmtId="0" fontId="8" fillId="0" borderId="1" xfId="0" applyFont="1" applyBorder="1" applyAlignment="1">
      <alignment horizontal="left" vertical="center" wrapText="1"/>
    </xf>
    <xf numFmtId="0" fontId="5" fillId="2" borderId="1" xfId="0" applyFont="1" applyFill="1" applyBorder="1" applyAlignment="1">
      <alignment horizontal="center" vertical="center"/>
    </xf>
    <xf numFmtId="0" fontId="7" fillId="0" borderId="1" xfId="0" applyFont="1" applyBorder="1" applyAlignment="1">
      <alignment vertical="center"/>
    </xf>
    <xf numFmtId="0" fontId="8" fillId="0" borderId="1" xfId="0" quotePrefix="1" applyFont="1" applyBorder="1" applyAlignment="1">
      <alignment horizontal="center" vertical="center"/>
    </xf>
    <xf numFmtId="0" fontId="8" fillId="0" borderId="1" xfId="0" applyFont="1" applyBorder="1" applyAlignment="1">
      <alignment horizontal="left" vertical="center"/>
    </xf>
    <xf numFmtId="0" fontId="5" fillId="0" borderId="1" xfId="0" applyFont="1" applyBorder="1" applyAlignment="1">
      <alignment horizontal="center" vertical="center" wrapText="1"/>
    </xf>
    <xf numFmtId="0" fontId="7" fillId="0" borderId="1" xfId="0" quotePrefix="1" applyFont="1" applyBorder="1" applyAlignment="1">
      <alignment horizontal="center" vertical="center"/>
    </xf>
    <xf numFmtId="165" fontId="5" fillId="0" borderId="1" xfId="0" applyNumberFormat="1" applyFont="1" applyBorder="1" applyAlignment="1">
      <alignment horizontal="center" vertical="center"/>
    </xf>
    <xf numFmtId="3" fontId="8" fillId="0" borderId="1" xfId="0" applyNumberFormat="1" applyFont="1" applyBorder="1" applyAlignment="1">
      <alignment horizontal="center" vertical="center"/>
    </xf>
    <xf numFmtId="0" fontId="5" fillId="0" borderId="0" xfId="0" applyFont="1" applyAlignment="1">
      <alignment horizontal="center" vertical="center"/>
    </xf>
    <xf numFmtId="0" fontId="5" fillId="0" borderId="0" xfId="0" applyFont="1" applyAlignment="1">
      <alignment horizontal="left" vertical="center"/>
    </xf>
    <xf numFmtId="0" fontId="8" fillId="0" borderId="3" xfId="0" applyFont="1" applyBorder="1" applyAlignment="1">
      <alignment horizontal="left" vertical="center"/>
    </xf>
    <xf numFmtId="0" fontId="7" fillId="0" borderId="3" xfId="0" quotePrefix="1" applyFont="1" applyBorder="1" applyAlignment="1">
      <alignment horizontal="center" vertical="center"/>
    </xf>
    <xf numFmtId="3" fontId="5" fillId="0" borderId="3" xfId="0" applyNumberFormat="1" applyFont="1" applyBorder="1" applyAlignment="1">
      <alignment horizontal="center" vertical="center"/>
    </xf>
    <xf numFmtId="164" fontId="5" fillId="0" borderId="3" xfId="0" applyNumberFormat="1" applyFont="1" applyBorder="1" applyAlignment="1">
      <alignment horizontal="center" vertical="center"/>
    </xf>
    <xf numFmtId="0" fontId="9" fillId="0" borderId="1" xfId="0" applyFont="1" applyBorder="1" applyAlignment="1">
      <alignment horizontal="justify" vertical="center" wrapText="1"/>
    </xf>
    <xf numFmtId="4" fontId="4" fillId="0" borderId="2" xfId="0" applyNumberFormat="1" applyFont="1" applyBorder="1" applyAlignment="1">
      <alignment horizontal="center" vertical="center"/>
    </xf>
    <xf numFmtId="164" fontId="9" fillId="0" borderId="2" xfId="0" applyNumberFormat="1" applyFont="1" applyBorder="1" applyAlignment="1">
      <alignment horizontal="center" vertical="center"/>
    </xf>
    <xf numFmtId="164" fontId="9" fillId="3" borderId="2" xfId="0" applyNumberFormat="1" applyFont="1" applyFill="1" applyBorder="1" applyAlignment="1">
      <alignment horizontal="center" vertical="center"/>
    </xf>
    <xf numFmtId="0" fontId="8" fillId="0" borderId="0" xfId="0" applyFont="1" applyAlignment="1">
      <alignment horizontal="center" vertical="center"/>
    </xf>
    <xf numFmtId="4" fontId="8" fillId="0" borderId="0" xfId="0" applyNumberFormat="1" applyFont="1" applyAlignment="1">
      <alignment horizontal="center" vertical="center"/>
    </xf>
    <xf numFmtId="164" fontId="5" fillId="0" borderId="0" xfId="0" applyNumberFormat="1" applyFont="1" applyAlignment="1">
      <alignment horizontal="center" vertical="center"/>
    </xf>
    <xf numFmtId="0" fontId="8" fillId="0" borderId="0" xfId="0" applyFont="1" applyAlignment="1">
      <alignment horizontal="right" vertical="center"/>
    </xf>
    <xf numFmtId="0" fontId="5" fillId="0" borderId="0" xfId="0" applyFont="1" applyAlignment="1">
      <alignment horizontal="center"/>
    </xf>
    <xf numFmtId="0" fontId="10" fillId="0" borderId="0" xfId="0" applyFont="1" applyAlignment="1">
      <alignment horizontal="center" vertical="center" wrapText="1"/>
    </xf>
    <xf numFmtId="0" fontId="10" fillId="0" borderId="0" xfId="0" applyFont="1" applyAlignment="1">
      <alignment horizontal="center" vertical="center"/>
    </xf>
    <xf numFmtId="0" fontId="5" fillId="3" borderId="0" xfId="0" applyFont="1" applyFill="1" applyAlignment="1">
      <alignment horizontal="center" vertical="center" wrapText="1"/>
    </xf>
    <xf numFmtId="0" fontId="5" fillId="3" borderId="0" xfId="0" applyFont="1" applyFill="1" applyAlignment="1">
      <alignment horizontal="center" vertical="center"/>
    </xf>
    <xf numFmtId="0" fontId="9" fillId="4" borderId="4"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8" fillId="0" borderId="0" xfId="0" applyFont="1" applyAlignment="1">
      <alignment horizontal="right" vertical="center"/>
    </xf>
    <xf numFmtId="2" fontId="4" fillId="3" borderId="2" xfId="0" applyNumberFormat="1" applyFont="1" applyFill="1" applyBorder="1" applyAlignment="1">
      <alignment horizontal="center" vertical="center" wrapText="1"/>
    </xf>
    <xf numFmtId="0" fontId="4" fillId="0" borderId="2" xfId="0" applyFont="1" applyBorder="1" applyAlignment="1">
      <alignment horizontal="center" vertical="center"/>
    </xf>
  </cellXfs>
  <cellStyles count="4">
    <cellStyle name="Moneda 2" xfId="2" xr:uid="{D39D5967-707F-469B-86FA-459E15DE3E01}"/>
    <cellStyle name="Moneda 2 2" xfId="3" xr:uid="{CA934A1D-426F-4590-9873-6B87ABAB6562}"/>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12DB1-11E2-4E64-B15C-DA84CE19B263}">
  <dimension ref="A1:Q77"/>
  <sheetViews>
    <sheetView showGridLines="0" tabSelected="1" topLeftCell="B38" zoomScale="70" zoomScaleNormal="70" zoomScaleSheetLayoutView="90" workbookViewId="0">
      <selection activeCell="K48" sqref="K48"/>
    </sheetView>
  </sheetViews>
  <sheetFormatPr baseColWidth="10" defaultColWidth="10.81640625" defaultRowHeight="15" x14ac:dyDescent="0.4"/>
  <cols>
    <col min="1" max="1" width="14" style="5" hidden="1" customWidth="1"/>
    <col min="2" max="2" width="53.1796875" style="5" customWidth="1"/>
    <col min="3" max="3" width="12.1796875" style="5" customWidth="1"/>
    <col min="4" max="4" width="15.81640625" style="5" customWidth="1"/>
    <col min="5" max="5" width="13" style="5" customWidth="1"/>
    <col min="6" max="6" width="14.81640625" style="5" hidden="1" customWidth="1"/>
    <col min="7" max="7" width="14.81640625" style="29" customWidth="1"/>
    <col min="8" max="8" width="13.54296875" style="29" customWidth="1"/>
    <col min="9" max="9" width="11" style="43" customWidth="1"/>
    <col min="10" max="10" width="11.81640625" style="43" customWidth="1"/>
    <col min="11" max="11" width="20.453125" style="43" customWidth="1"/>
    <col min="12" max="12" width="14.7265625" style="29" customWidth="1"/>
    <col min="13" max="13" width="14.7265625" style="5" customWidth="1"/>
    <col min="14" max="14" width="15.453125" style="5" customWidth="1"/>
    <col min="15" max="15" width="14.7265625" style="5" customWidth="1"/>
    <col min="16" max="16" width="15.54296875" style="5" customWidth="1"/>
    <col min="17" max="16384" width="10.81640625" style="5"/>
  </cols>
  <sheetData>
    <row r="1" spans="1:17" ht="200.5" customHeight="1" x14ac:dyDescent="0.4">
      <c r="A1" s="46" t="s">
        <v>137</v>
      </c>
      <c r="B1" s="47"/>
      <c r="C1" s="47"/>
      <c r="D1" s="47"/>
      <c r="E1" s="47"/>
      <c r="F1" s="47"/>
      <c r="G1" s="47"/>
      <c r="H1" s="47"/>
      <c r="I1" s="47"/>
      <c r="J1" s="47"/>
      <c r="K1" s="47"/>
      <c r="L1" s="47"/>
      <c r="M1" s="47"/>
      <c r="N1" s="47"/>
      <c r="O1" s="47"/>
      <c r="P1" s="47"/>
    </row>
    <row r="2" spans="1:17" ht="67.5" customHeight="1" x14ac:dyDescent="0.4">
      <c r="A2" s="6" t="s">
        <v>39</v>
      </c>
      <c r="B2" s="6" t="s">
        <v>0</v>
      </c>
      <c r="C2" s="51" t="s">
        <v>65</v>
      </c>
      <c r="D2" s="51"/>
      <c r="E2" s="6" t="s">
        <v>124</v>
      </c>
      <c r="F2" s="6" t="s">
        <v>52</v>
      </c>
      <c r="G2" s="6" t="s">
        <v>123</v>
      </c>
      <c r="H2" s="6" t="s">
        <v>127</v>
      </c>
      <c r="I2" s="6" t="s">
        <v>129</v>
      </c>
      <c r="J2" s="6" t="s">
        <v>130</v>
      </c>
      <c r="K2" s="6" t="s">
        <v>128</v>
      </c>
      <c r="L2" s="7" t="s">
        <v>135</v>
      </c>
      <c r="M2" s="7" t="s">
        <v>136</v>
      </c>
      <c r="N2" s="7" t="s">
        <v>133</v>
      </c>
      <c r="O2" s="7" t="s">
        <v>134</v>
      </c>
      <c r="P2" s="7" t="s">
        <v>132</v>
      </c>
    </row>
    <row r="3" spans="1:17" ht="33.75" customHeight="1" x14ac:dyDescent="0.4">
      <c r="A3" s="8" t="s">
        <v>1</v>
      </c>
      <c r="B3" s="9" t="s">
        <v>56</v>
      </c>
      <c r="C3" s="10" t="s">
        <v>74</v>
      </c>
      <c r="D3" s="10" t="s">
        <v>66</v>
      </c>
      <c r="E3" s="11">
        <v>150</v>
      </c>
      <c r="F3" s="12">
        <v>24.22</v>
      </c>
      <c r="G3" s="12">
        <v>26</v>
      </c>
      <c r="H3" s="12">
        <v>27</v>
      </c>
      <c r="I3" s="12">
        <f t="shared" ref="I3:I7" si="0">E3*G3</f>
        <v>3900</v>
      </c>
      <c r="J3" s="12">
        <f t="shared" ref="J3:J44" si="1">E3*H3</f>
        <v>4050</v>
      </c>
      <c r="K3" s="12">
        <f t="shared" ref="K3:K44" si="2">I3+J3</f>
        <v>7950</v>
      </c>
      <c r="L3" s="3"/>
      <c r="M3" s="3"/>
      <c r="N3" s="12">
        <f>+E3*L3</f>
        <v>0</v>
      </c>
      <c r="O3" s="12">
        <f>+E3*M3</f>
        <v>0</v>
      </c>
      <c r="P3" s="12">
        <f>+N3+O3</f>
        <v>0</v>
      </c>
    </row>
    <row r="4" spans="1:17" ht="25" customHeight="1" x14ac:dyDescent="0.4">
      <c r="A4" s="13" t="s">
        <v>2</v>
      </c>
      <c r="B4" s="14" t="s">
        <v>57</v>
      </c>
      <c r="C4" s="15" t="s">
        <v>74</v>
      </c>
      <c r="D4" s="15" t="s">
        <v>66</v>
      </c>
      <c r="E4" s="16">
        <v>204</v>
      </c>
      <c r="F4" s="17">
        <v>8.39</v>
      </c>
      <c r="G4" s="17">
        <v>9</v>
      </c>
      <c r="H4" s="17">
        <v>9.5</v>
      </c>
      <c r="I4" s="17">
        <f t="shared" si="0"/>
        <v>1836</v>
      </c>
      <c r="J4" s="17">
        <f t="shared" si="1"/>
        <v>1938</v>
      </c>
      <c r="K4" s="17">
        <f t="shared" si="2"/>
        <v>3774</v>
      </c>
      <c r="L4" s="1"/>
      <c r="M4" s="1"/>
      <c r="N4" s="12">
        <f t="shared" ref="N4:N51" si="3">+E4*L4</f>
        <v>0</v>
      </c>
      <c r="O4" s="12">
        <f t="shared" ref="O4:O51" si="4">+E4*M4</f>
        <v>0</v>
      </c>
      <c r="P4" s="12">
        <f t="shared" ref="P4:P51" si="5">+N4+O4</f>
        <v>0</v>
      </c>
    </row>
    <row r="5" spans="1:17" ht="25" customHeight="1" x14ac:dyDescent="0.4">
      <c r="A5" s="13" t="s">
        <v>3</v>
      </c>
      <c r="B5" s="14" t="s">
        <v>76</v>
      </c>
      <c r="C5" s="15" t="s">
        <v>74</v>
      </c>
      <c r="D5" s="15" t="s">
        <v>66</v>
      </c>
      <c r="E5" s="16">
        <v>45</v>
      </c>
      <c r="F5" s="17">
        <v>21.38</v>
      </c>
      <c r="G5" s="17">
        <v>22</v>
      </c>
      <c r="H5" s="17">
        <v>23</v>
      </c>
      <c r="I5" s="17">
        <f t="shared" si="0"/>
        <v>990</v>
      </c>
      <c r="J5" s="17">
        <f t="shared" si="1"/>
        <v>1035</v>
      </c>
      <c r="K5" s="17">
        <f t="shared" si="2"/>
        <v>2025</v>
      </c>
      <c r="L5" s="1"/>
      <c r="M5" s="1"/>
      <c r="N5" s="12">
        <f t="shared" si="3"/>
        <v>0</v>
      </c>
      <c r="O5" s="12">
        <f t="shared" si="4"/>
        <v>0</v>
      </c>
      <c r="P5" s="12">
        <f t="shared" si="5"/>
        <v>0</v>
      </c>
    </row>
    <row r="6" spans="1:17" ht="25" customHeight="1" x14ac:dyDescent="0.4">
      <c r="A6" s="13" t="s">
        <v>4</v>
      </c>
      <c r="B6" s="14" t="s">
        <v>77</v>
      </c>
      <c r="C6" s="15" t="s">
        <v>74</v>
      </c>
      <c r="D6" s="18" t="s">
        <v>67</v>
      </c>
      <c r="E6" s="16">
        <v>96</v>
      </c>
      <c r="F6" s="17">
        <v>6.6</v>
      </c>
      <c r="G6" s="17">
        <v>7.5</v>
      </c>
      <c r="H6" s="17">
        <v>8</v>
      </c>
      <c r="I6" s="17">
        <f t="shared" si="0"/>
        <v>720</v>
      </c>
      <c r="J6" s="17">
        <f t="shared" si="1"/>
        <v>768</v>
      </c>
      <c r="K6" s="17">
        <f t="shared" si="2"/>
        <v>1488</v>
      </c>
      <c r="L6" s="1"/>
      <c r="M6" s="1"/>
      <c r="N6" s="12">
        <f t="shared" si="3"/>
        <v>0</v>
      </c>
      <c r="O6" s="12">
        <f t="shared" si="4"/>
        <v>0</v>
      </c>
      <c r="P6" s="12">
        <f t="shared" si="5"/>
        <v>0</v>
      </c>
    </row>
    <row r="7" spans="1:17" ht="25" customHeight="1" x14ac:dyDescent="0.4">
      <c r="A7" s="13" t="s">
        <v>5</v>
      </c>
      <c r="B7" s="14" t="s">
        <v>75</v>
      </c>
      <c r="C7" s="15" t="s">
        <v>74</v>
      </c>
      <c r="D7" s="18" t="s">
        <v>67</v>
      </c>
      <c r="E7" s="16">
        <v>60</v>
      </c>
      <c r="F7" s="17">
        <v>6.65</v>
      </c>
      <c r="G7" s="17">
        <v>7.5</v>
      </c>
      <c r="H7" s="17">
        <v>8</v>
      </c>
      <c r="I7" s="17">
        <f t="shared" si="0"/>
        <v>450</v>
      </c>
      <c r="J7" s="17">
        <f t="shared" si="1"/>
        <v>480</v>
      </c>
      <c r="K7" s="17">
        <f t="shared" si="2"/>
        <v>930</v>
      </c>
      <c r="L7" s="1"/>
      <c r="M7" s="1"/>
      <c r="N7" s="12">
        <f t="shared" si="3"/>
        <v>0</v>
      </c>
      <c r="O7" s="12">
        <f t="shared" si="4"/>
        <v>0</v>
      </c>
      <c r="P7" s="12">
        <f t="shared" si="5"/>
        <v>0</v>
      </c>
    </row>
    <row r="8" spans="1:17" ht="25" customHeight="1" x14ac:dyDescent="0.4">
      <c r="A8" s="13" t="s">
        <v>8</v>
      </c>
      <c r="B8" s="14" t="s">
        <v>72</v>
      </c>
      <c r="C8" s="15" t="s">
        <v>111</v>
      </c>
      <c r="D8" s="15" t="s">
        <v>67</v>
      </c>
      <c r="E8" s="16">
        <v>10</v>
      </c>
      <c r="F8" s="17">
        <v>87.6</v>
      </c>
      <c r="G8" s="17">
        <v>100</v>
      </c>
      <c r="H8" s="17">
        <v>105</v>
      </c>
      <c r="I8" s="17">
        <f t="shared" ref="I8:I19" si="6">E8*G8</f>
        <v>1000</v>
      </c>
      <c r="J8" s="17">
        <f t="shared" si="1"/>
        <v>1050</v>
      </c>
      <c r="K8" s="17">
        <f t="shared" si="2"/>
        <v>2050</v>
      </c>
      <c r="L8" s="1"/>
      <c r="M8" s="1"/>
      <c r="N8" s="12">
        <f t="shared" si="3"/>
        <v>0</v>
      </c>
      <c r="O8" s="12">
        <f t="shared" si="4"/>
        <v>0</v>
      </c>
      <c r="P8" s="12">
        <f t="shared" si="5"/>
        <v>0</v>
      </c>
      <c r="Q8" s="17"/>
    </row>
    <row r="9" spans="1:17" ht="25" customHeight="1" x14ac:dyDescent="0.4">
      <c r="A9" s="13" t="s">
        <v>18</v>
      </c>
      <c r="B9" s="18" t="s">
        <v>58</v>
      </c>
      <c r="C9" s="15" t="s">
        <v>78</v>
      </c>
      <c r="D9" s="15" t="s">
        <v>66</v>
      </c>
      <c r="E9" s="16">
        <v>60</v>
      </c>
      <c r="F9" s="17">
        <v>9.3800000000000008</v>
      </c>
      <c r="G9" s="17">
        <v>12</v>
      </c>
      <c r="H9" s="17">
        <v>12.5</v>
      </c>
      <c r="I9" s="17">
        <f t="shared" si="6"/>
        <v>720</v>
      </c>
      <c r="J9" s="17">
        <f t="shared" si="1"/>
        <v>750</v>
      </c>
      <c r="K9" s="17">
        <f t="shared" si="2"/>
        <v>1470</v>
      </c>
      <c r="L9" s="1"/>
      <c r="M9" s="1"/>
      <c r="N9" s="12">
        <f t="shared" si="3"/>
        <v>0</v>
      </c>
      <c r="O9" s="12">
        <f t="shared" si="4"/>
        <v>0</v>
      </c>
      <c r="P9" s="12">
        <f t="shared" si="5"/>
        <v>0</v>
      </c>
    </row>
    <row r="10" spans="1:17" ht="25" customHeight="1" x14ac:dyDescent="0.4">
      <c r="A10" s="19" t="s">
        <v>47</v>
      </c>
      <c r="B10" s="20" t="s">
        <v>59</v>
      </c>
      <c r="C10" s="15" t="s">
        <v>78</v>
      </c>
      <c r="D10" s="15" t="s">
        <v>66</v>
      </c>
      <c r="E10" s="16">
        <v>20</v>
      </c>
      <c r="F10" s="17">
        <v>22.29</v>
      </c>
      <c r="G10" s="17">
        <v>24</v>
      </c>
      <c r="H10" s="17">
        <v>25</v>
      </c>
      <c r="I10" s="17">
        <f t="shared" si="6"/>
        <v>480</v>
      </c>
      <c r="J10" s="17">
        <f t="shared" si="1"/>
        <v>500</v>
      </c>
      <c r="K10" s="17">
        <f t="shared" si="2"/>
        <v>980</v>
      </c>
      <c r="L10" s="1"/>
      <c r="M10" s="1"/>
      <c r="N10" s="12">
        <f t="shared" si="3"/>
        <v>0</v>
      </c>
      <c r="O10" s="12">
        <f t="shared" si="4"/>
        <v>0</v>
      </c>
      <c r="P10" s="12">
        <f t="shared" si="5"/>
        <v>0</v>
      </c>
    </row>
    <row r="11" spans="1:17" ht="25" customHeight="1" x14ac:dyDescent="0.4">
      <c r="A11" s="21" t="s">
        <v>48</v>
      </c>
      <c r="B11" s="22" t="s">
        <v>125</v>
      </c>
      <c r="C11" s="19" t="s">
        <v>79</v>
      </c>
      <c r="D11" s="15" t="s">
        <v>66</v>
      </c>
      <c r="E11" s="16">
        <v>15</v>
      </c>
      <c r="F11" s="17">
        <v>29.17</v>
      </c>
      <c r="G11" s="17">
        <v>32</v>
      </c>
      <c r="H11" s="17">
        <v>33.5</v>
      </c>
      <c r="I11" s="17">
        <f>E11*G11</f>
        <v>480</v>
      </c>
      <c r="J11" s="17">
        <f>E11*H11</f>
        <v>502.5</v>
      </c>
      <c r="K11" s="17">
        <f>I11+J11</f>
        <v>982.5</v>
      </c>
      <c r="L11" s="1"/>
      <c r="M11" s="1"/>
      <c r="N11" s="12">
        <f t="shared" si="3"/>
        <v>0</v>
      </c>
      <c r="O11" s="12">
        <f t="shared" si="4"/>
        <v>0</v>
      </c>
      <c r="P11" s="12">
        <f t="shared" si="5"/>
        <v>0</v>
      </c>
    </row>
    <row r="12" spans="1:17" ht="25" customHeight="1" x14ac:dyDescent="0.4">
      <c r="A12" s="13" t="s">
        <v>10</v>
      </c>
      <c r="B12" s="22" t="s">
        <v>73</v>
      </c>
      <c r="C12" s="23" t="s">
        <v>109</v>
      </c>
      <c r="D12" s="15" t="s">
        <v>67</v>
      </c>
      <c r="E12" s="16">
        <v>100</v>
      </c>
      <c r="F12" s="17">
        <v>9.3000000000000007</v>
      </c>
      <c r="G12" s="17">
        <v>10</v>
      </c>
      <c r="H12" s="17">
        <v>10.5</v>
      </c>
      <c r="I12" s="17">
        <f>E12*G12</f>
        <v>1000</v>
      </c>
      <c r="J12" s="17">
        <f>E12*H12</f>
        <v>1050</v>
      </c>
      <c r="K12" s="17">
        <f>I12+J12</f>
        <v>2050</v>
      </c>
      <c r="L12" s="1"/>
      <c r="M12" s="1"/>
      <c r="N12" s="12">
        <f t="shared" si="3"/>
        <v>0</v>
      </c>
      <c r="O12" s="12">
        <f t="shared" si="4"/>
        <v>0</v>
      </c>
      <c r="P12" s="12">
        <f t="shared" si="5"/>
        <v>0</v>
      </c>
    </row>
    <row r="13" spans="1:17" ht="24.75" customHeight="1" x14ac:dyDescent="0.4">
      <c r="A13" s="19" t="s">
        <v>43</v>
      </c>
      <c r="B13" s="24" t="s">
        <v>118</v>
      </c>
      <c r="C13" s="23" t="s">
        <v>109</v>
      </c>
      <c r="D13" s="15" t="s">
        <v>67</v>
      </c>
      <c r="E13" s="16">
        <v>10</v>
      </c>
      <c r="F13" s="17">
        <v>72</v>
      </c>
      <c r="G13" s="17">
        <v>75</v>
      </c>
      <c r="H13" s="17">
        <v>78</v>
      </c>
      <c r="I13" s="17">
        <f>E13*G13</f>
        <v>750</v>
      </c>
      <c r="J13" s="17">
        <f>E13*H13</f>
        <v>780</v>
      </c>
      <c r="K13" s="17">
        <f>I13+J13</f>
        <v>1530</v>
      </c>
      <c r="L13" s="1"/>
      <c r="M13" s="1"/>
      <c r="N13" s="12">
        <f t="shared" si="3"/>
        <v>0</v>
      </c>
      <c r="O13" s="12">
        <f t="shared" si="4"/>
        <v>0</v>
      </c>
      <c r="P13" s="12">
        <f t="shared" si="5"/>
        <v>0</v>
      </c>
    </row>
    <row r="14" spans="1:17" ht="36" customHeight="1" x14ac:dyDescent="0.4">
      <c r="A14" s="13" t="s">
        <v>62</v>
      </c>
      <c r="B14" s="18" t="s">
        <v>63</v>
      </c>
      <c r="C14" s="15" t="s">
        <v>112</v>
      </c>
      <c r="D14" s="15" t="s">
        <v>67</v>
      </c>
      <c r="E14" s="16">
        <v>700</v>
      </c>
      <c r="F14" s="17">
        <v>1.2</v>
      </c>
      <c r="G14" s="17">
        <v>1.3</v>
      </c>
      <c r="H14" s="17">
        <v>1.35</v>
      </c>
      <c r="I14" s="17">
        <f>E14*G14</f>
        <v>910</v>
      </c>
      <c r="J14" s="17">
        <f t="shared" si="1"/>
        <v>945.00000000000011</v>
      </c>
      <c r="K14" s="17">
        <f>I14+J14</f>
        <v>1855</v>
      </c>
      <c r="L14" s="1"/>
      <c r="M14" s="1"/>
      <c r="N14" s="12">
        <f t="shared" si="3"/>
        <v>0</v>
      </c>
      <c r="O14" s="12">
        <f t="shared" si="4"/>
        <v>0</v>
      </c>
      <c r="P14" s="12">
        <f t="shared" si="5"/>
        <v>0</v>
      </c>
    </row>
    <row r="15" spans="1:17" ht="25" customHeight="1" x14ac:dyDescent="0.4">
      <c r="A15" s="13" t="s">
        <v>61</v>
      </c>
      <c r="B15" s="18" t="s">
        <v>85</v>
      </c>
      <c r="C15" s="15" t="s">
        <v>84</v>
      </c>
      <c r="D15" s="18" t="s">
        <v>67</v>
      </c>
      <c r="E15" s="16">
        <v>600</v>
      </c>
      <c r="F15" s="17">
        <v>0.55000000000000004</v>
      </c>
      <c r="G15" s="17">
        <v>0.6</v>
      </c>
      <c r="H15" s="17">
        <v>0.62</v>
      </c>
      <c r="I15" s="17">
        <f>E15*G15</f>
        <v>360</v>
      </c>
      <c r="J15" s="17">
        <f t="shared" si="1"/>
        <v>372</v>
      </c>
      <c r="K15" s="17">
        <f>I15+J15</f>
        <v>732</v>
      </c>
      <c r="L15" s="1"/>
      <c r="M15" s="1"/>
      <c r="N15" s="12">
        <f t="shared" si="3"/>
        <v>0</v>
      </c>
      <c r="O15" s="12">
        <f t="shared" si="4"/>
        <v>0</v>
      </c>
      <c r="P15" s="12">
        <f t="shared" si="5"/>
        <v>0</v>
      </c>
    </row>
    <row r="16" spans="1:17" ht="25" customHeight="1" x14ac:dyDescent="0.4">
      <c r="A16" s="13" t="s">
        <v>17</v>
      </c>
      <c r="B16" s="18" t="s">
        <v>81</v>
      </c>
      <c r="C16" s="15" t="s">
        <v>80</v>
      </c>
      <c r="D16" s="18" t="s">
        <v>67</v>
      </c>
      <c r="E16" s="16">
        <v>2000</v>
      </c>
      <c r="F16" s="17">
        <v>0.54</v>
      </c>
      <c r="G16" s="17">
        <v>0.57999999999999996</v>
      </c>
      <c r="H16" s="17">
        <v>0.6</v>
      </c>
      <c r="I16" s="17">
        <f t="shared" si="6"/>
        <v>1160</v>
      </c>
      <c r="J16" s="17">
        <f t="shared" si="1"/>
        <v>1200</v>
      </c>
      <c r="K16" s="17">
        <f t="shared" si="2"/>
        <v>2360</v>
      </c>
      <c r="L16" s="1"/>
      <c r="M16" s="1"/>
      <c r="N16" s="12">
        <f t="shared" si="3"/>
        <v>0</v>
      </c>
      <c r="O16" s="12">
        <f t="shared" si="4"/>
        <v>0</v>
      </c>
      <c r="P16" s="12">
        <f t="shared" si="5"/>
        <v>0</v>
      </c>
    </row>
    <row r="17" spans="1:16" ht="25" customHeight="1" x14ac:dyDescent="0.4">
      <c r="A17" s="13" t="s">
        <v>15</v>
      </c>
      <c r="B17" s="18" t="s">
        <v>82</v>
      </c>
      <c r="C17" s="15" t="s">
        <v>80</v>
      </c>
      <c r="D17" s="18" t="s">
        <v>67</v>
      </c>
      <c r="E17" s="16">
        <v>3000</v>
      </c>
      <c r="F17" s="17">
        <v>0.13</v>
      </c>
      <c r="G17" s="17">
        <v>0.14000000000000001</v>
      </c>
      <c r="H17" s="17">
        <v>0.15</v>
      </c>
      <c r="I17" s="17">
        <f t="shared" si="6"/>
        <v>420.00000000000006</v>
      </c>
      <c r="J17" s="17">
        <f t="shared" si="1"/>
        <v>450</v>
      </c>
      <c r="K17" s="17">
        <f t="shared" si="2"/>
        <v>870</v>
      </c>
      <c r="L17" s="1"/>
      <c r="M17" s="1"/>
      <c r="N17" s="12">
        <f t="shared" si="3"/>
        <v>0</v>
      </c>
      <c r="O17" s="12">
        <f t="shared" si="4"/>
        <v>0</v>
      </c>
      <c r="P17" s="12">
        <f t="shared" si="5"/>
        <v>0</v>
      </c>
    </row>
    <row r="18" spans="1:16" ht="25" customHeight="1" x14ac:dyDescent="0.4">
      <c r="A18" s="13" t="s">
        <v>33</v>
      </c>
      <c r="B18" s="18" t="s">
        <v>83</v>
      </c>
      <c r="C18" s="15" t="s">
        <v>80</v>
      </c>
      <c r="D18" s="18" t="s">
        <v>67</v>
      </c>
      <c r="E18" s="16">
        <v>2500</v>
      </c>
      <c r="F18" s="17">
        <v>0.06</v>
      </c>
      <c r="G18" s="17">
        <v>7.0000000000000007E-2</v>
      </c>
      <c r="H18" s="17">
        <v>7.0000000000000007E-2</v>
      </c>
      <c r="I18" s="17">
        <f>E18*G18</f>
        <v>175.00000000000003</v>
      </c>
      <c r="J18" s="17">
        <f>E18*H18</f>
        <v>175.00000000000003</v>
      </c>
      <c r="K18" s="17">
        <f>I18+J18</f>
        <v>350.00000000000006</v>
      </c>
      <c r="L18" s="1"/>
      <c r="M18" s="1"/>
      <c r="N18" s="12">
        <f t="shared" si="3"/>
        <v>0</v>
      </c>
      <c r="O18" s="12">
        <f t="shared" si="4"/>
        <v>0</v>
      </c>
      <c r="P18" s="12">
        <f t="shared" si="5"/>
        <v>0</v>
      </c>
    </row>
    <row r="19" spans="1:16" ht="25" customHeight="1" x14ac:dyDescent="0.4">
      <c r="A19" s="13" t="s">
        <v>16</v>
      </c>
      <c r="B19" s="18" t="s">
        <v>68</v>
      </c>
      <c r="C19" s="15" t="s">
        <v>80</v>
      </c>
      <c r="D19" s="18" t="s">
        <v>67</v>
      </c>
      <c r="E19" s="16">
        <v>2000</v>
      </c>
      <c r="F19" s="17">
        <v>0.08</v>
      </c>
      <c r="G19" s="17">
        <v>0.09</v>
      </c>
      <c r="H19" s="17">
        <v>0.09</v>
      </c>
      <c r="I19" s="17">
        <f t="shared" si="6"/>
        <v>180</v>
      </c>
      <c r="J19" s="17">
        <f t="shared" si="1"/>
        <v>180</v>
      </c>
      <c r="K19" s="17">
        <f t="shared" si="2"/>
        <v>360</v>
      </c>
      <c r="L19" s="1"/>
      <c r="M19" s="1"/>
      <c r="N19" s="12">
        <f t="shared" si="3"/>
        <v>0</v>
      </c>
      <c r="O19" s="12">
        <f t="shared" si="4"/>
        <v>0</v>
      </c>
      <c r="P19" s="12">
        <f t="shared" si="5"/>
        <v>0</v>
      </c>
    </row>
    <row r="20" spans="1:16" ht="25" customHeight="1" x14ac:dyDescent="0.4">
      <c r="A20" s="13" t="s">
        <v>7</v>
      </c>
      <c r="B20" s="18" t="s">
        <v>69</v>
      </c>
      <c r="C20" s="15" t="s">
        <v>86</v>
      </c>
      <c r="D20" s="18" t="s">
        <v>67</v>
      </c>
      <c r="E20" s="16">
        <v>300</v>
      </c>
      <c r="F20" s="17">
        <v>1.2</v>
      </c>
      <c r="G20" s="17">
        <v>1.4</v>
      </c>
      <c r="H20" s="17">
        <v>1.46</v>
      </c>
      <c r="I20" s="17">
        <f>E20*G20</f>
        <v>420</v>
      </c>
      <c r="J20" s="17">
        <f t="shared" si="1"/>
        <v>438</v>
      </c>
      <c r="K20" s="17">
        <f t="shared" si="2"/>
        <v>858</v>
      </c>
      <c r="L20" s="1"/>
      <c r="M20" s="1"/>
      <c r="N20" s="12">
        <f t="shared" si="3"/>
        <v>0</v>
      </c>
      <c r="O20" s="12">
        <f t="shared" si="4"/>
        <v>0</v>
      </c>
      <c r="P20" s="12">
        <f t="shared" si="5"/>
        <v>0</v>
      </c>
    </row>
    <row r="21" spans="1:16" ht="25" customHeight="1" x14ac:dyDescent="0.4">
      <c r="A21" s="13" t="s">
        <v>6</v>
      </c>
      <c r="B21" s="18" t="s">
        <v>70</v>
      </c>
      <c r="C21" s="15" t="s">
        <v>86</v>
      </c>
      <c r="D21" s="18" t="s">
        <v>67</v>
      </c>
      <c r="E21" s="16">
        <v>125</v>
      </c>
      <c r="F21" s="17">
        <v>1.4</v>
      </c>
      <c r="G21" s="17">
        <v>1.7</v>
      </c>
      <c r="H21" s="17">
        <v>1.77</v>
      </c>
      <c r="I21" s="17">
        <f>E21*G21</f>
        <v>212.5</v>
      </c>
      <c r="J21" s="17">
        <f t="shared" si="1"/>
        <v>221.25</v>
      </c>
      <c r="K21" s="17">
        <f t="shared" si="2"/>
        <v>433.75</v>
      </c>
      <c r="L21" s="1"/>
      <c r="M21" s="1"/>
      <c r="N21" s="12">
        <f t="shared" si="3"/>
        <v>0</v>
      </c>
      <c r="O21" s="12">
        <f t="shared" si="4"/>
        <v>0</v>
      </c>
      <c r="P21" s="12">
        <f t="shared" si="5"/>
        <v>0</v>
      </c>
    </row>
    <row r="22" spans="1:16" ht="25" customHeight="1" x14ac:dyDescent="0.4">
      <c r="A22" s="13" t="s">
        <v>19</v>
      </c>
      <c r="B22" s="18" t="s">
        <v>71</v>
      </c>
      <c r="C22" s="15" t="s">
        <v>86</v>
      </c>
      <c r="D22" s="18" t="s">
        <v>67</v>
      </c>
      <c r="E22" s="16">
        <v>100</v>
      </c>
      <c r="F22" s="17">
        <v>0.94</v>
      </c>
      <c r="G22" s="17">
        <v>1.05</v>
      </c>
      <c r="H22" s="17">
        <v>1.0900000000000001</v>
      </c>
      <c r="I22" s="17">
        <f>E22*G22</f>
        <v>105</v>
      </c>
      <c r="J22" s="17">
        <f t="shared" si="1"/>
        <v>109.00000000000001</v>
      </c>
      <c r="K22" s="17">
        <f t="shared" si="2"/>
        <v>214</v>
      </c>
      <c r="L22" s="1"/>
      <c r="M22" s="1"/>
      <c r="N22" s="12">
        <f t="shared" si="3"/>
        <v>0</v>
      </c>
      <c r="O22" s="12">
        <f t="shared" si="4"/>
        <v>0</v>
      </c>
      <c r="P22" s="12">
        <f t="shared" si="5"/>
        <v>0</v>
      </c>
    </row>
    <row r="23" spans="1:16" x14ac:dyDescent="0.4">
      <c r="A23" s="13" t="s">
        <v>27</v>
      </c>
      <c r="B23" s="18" t="s">
        <v>28</v>
      </c>
      <c r="C23" s="15" t="s">
        <v>86</v>
      </c>
      <c r="D23" s="18" t="s">
        <v>67</v>
      </c>
      <c r="E23" s="16">
        <v>90</v>
      </c>
      <c r="F23" s="17">
        <v>3.8</v>
      </c>
      <c r="G23" s="17">
        <v>4.5</v>
      </c>
      <c r="H23" s="17">
        <v>4.7</v>
      </c>
      <c r="I23" s="17">
        <f t="shared" ref="I23:I35" si="7">E23*G23</f>
        <v>405</v>
      </c>
      <c r="J23" s="17">
        <f t="shared" si="1"/>
        <v>423</v>
      </c>
      <c r="K23" s="17">
        <f t="shared" si="2"/>
        <v>828</v>
      </c>
      <c r="L23" s="1"/>
      <c r="M23" s="1"/>
      <c r="N23" s="12">
        <f t="shared" si="3"/>
        <v>0</v>
      </c>
      <c r="O23" s="12">
        <f t="shared" si="4"/>
        <v>0</v>
      </c>
      <c r="P23" s="12">
        <f t="shared" si="5"/>
        <v>0</v>
      </c>
    </row>
    <row r="24" spans="1:16" ht="25" customHeight="1" x14ac:dyDescent="0.4">
      <c r="A24" s="13" t="s">
        <v>9</v>
      </c>
      <c r="B24" s="18" t="s">
        <v>110</v>
      </c>
      <c r="C24" s="15" t="s">
        <v>87</v>
      </c>
      <c r="D24" s="15" t="s">
        <v>67</v>
      </c>
      <c r="E24" s="16">
        <v>40</v>
      </c>
      <c r="F24" s="17">
        <v>7.9</v>
      </c>
      <c r="G24" s="17">
        <v>9.5</v>
      </c>
      <c r="H24" s="17">
        <v>9.9</v>
      </c>
      <c r="I24" s="17">
        <f t="shared" si="7"/>
        <v>380</v>
      </c>
      <c r="J24" s="17">
        <f t="shared" si="1"/>
        <v>396</v>
      </c>
      <c r="K24" s="17">
        <f t="shared" si="2"/>
        <v>776</v>
      </c>
      <c r="L24" s="1"/>
      <c r="M24" s="1"/>
      <c r="N24" s="12">
        <f t="shared" si="3"/>
        <v>0</v>
      </c>
      <c r="O24" s="12">
        <f t="shared" si="4"/>
        <v>0</v>
      </c>
      <c r="P24" s="12">
        <f t="shared" si="5"/>
        <v>0</v>
      </c>
    </row>
    <row r="25" spans="1:16" ht="25" customHeight="1" x14ac:dyDescent="0.4">
      <c r="A25" s="13" t="s">
        <v>23</v>
      </c>
      <c r="B25" s="14" t="s">
        <v>93</v>
      </c>
      <c r="C25" s="15" t="s">
        <v>88</v>
      </c>
      <c r="D25" s="15" t="s">
        <v>67</v>
      </c>
      <c r="E25" s="16">
        <v>10</v>
      </c>
      <c r="F25" s="17">
        <v>47</v>
      </c>
      <c r="G25" s="17">
        <v>48</v>
      </c>
      <c r="H25" s="17">
        <v>50</v>
      </c>
      <c r="I25" s="17">
        <f t="shared" si="7"/>
        <v>480</v>
      </c>
      <c r="J25" s="17">
        <f t="shared" si="1"/>
        <v>500</v>
      </c>
      <c r="K25" s="17">
        <f t="shared" si="2"/>
        <v>980</v>
      </c>
      <c r="L25" s="1"/>
      <c r="M25" s="1"/>
      <c r="N25" s="12">
        <f t="shared" si="3"/>
        <v>0</v>
      </c>
      <c r="O25" s="12">
        <f t="shared" si="4"/>
        <v>0</v>
      </c>
      <c r="P25" s="12">
        <f t="shared" si="5"/>
        <v>0</v>
      </c>
    </row>
    <row r="26" spans="1:16" ht="25" customHeight="1" x14ac:dyDescent="0.4">
      <c r="A26" s="19" t="s">
        <v>44</v>
      </c>
      <c r="B26" s="24" t="s">
        <v>94</v>
      </c>
      <c r="C26" s="15" t="s">
        <v>89</v>
      </c>
      <c r="D26" s="15" t="s">
        <v>67</v>
      </c>
      <c r="E26" s="16">
        <v>20</v>
      </c>
      <c r="F26" s="17">
        <v>16</v>
      </c>
      <c r="G26" s="17">
        <v>18</v>
      </c>
      <c r="H26" s="17">
        <v>19</v>
      </c>
      <c r="I26" s="17">
        <f t="shared" si="7"/>
        <v>360</v>
      </c>
      <c r="J26" s="17">
        <f t="shared" si="1"/>
        <v>380</v>
      </c>
      <c r="K26" s="17">
        <f t="shared" si="2"/>
        <v>740</v>
      </c>
      <c r="L26" s="1"/>
      <c r="M26" s="1"/>
      <c r="N26" s="12">
        <f t="shared" si="3"/>
        <v>0</v>
      </c>
      <c r="O26" s="12">
        <f t="shared" si="4"/>
        <v>0</v>
      </c>
      <c r="P26" s="12">
        <f t="shared" si="5"/>
        <v>0</v>
      </c>
    </row>
    <row r="27" spans="1:16" x14ac:dyDescent="0.4">
      <c r="A27" s="13" t="s">
        <v>12</v>
      </c>
      <c r="B27" s="14" t="s">
        <v>120</v>
      </c>
      <c r="C27" s="15" t="s">
        <v>115</v>
      </c>
      <c r="D27" s="15" t="s">
        <v>67</v>
      </c>
      <c r="E27" s="16">
        <v>5</v>
      </c>
      <c r="F27" s="17">
        <v>57.94</v>
      </c>
      <c r="G27" s="17">
        <v>65</v>
      </c>
      <c r="H27" s="17">
        <v>68</v>
      </c>
      <c r="I27" s="17">
        <f t="shared" si="7"/>
        <v>325</v>
      </c>
      <c r="J27" s="17">
        <f t="shared" si="1"/>
        <v>340</v>
      </c>
      <c r="K27" s="17">
        <f t="shared" si="2"/>
        <v>665</v>
      </c>
      <c r="L27" s="1"/>
      <c r="M27" s="1"/>
      <c r="N27" s="12">
        <f t="shared" si="3"/>
        <v>0</v>
      </c>
      <c r="O27" s="12">
        <f t="shared" si="4"/>
        <v>0</v>
      </c>
      <c r="P27" s="12">
        <f t="shared" si="5"/>
        <v>0</v>
      </c>
    </row>
    <row r="28" spans="1:16" x14ac:dyDescent="0.4">
      <c r="A28" s="13" t="s">
        <v>14</v>
      </c>
      <c r="B28" s="18" t="s">
        <v>101</v>
      </c>
      <c r="C28" s="15" t="s">
        <v>90</v>
      </c>
      <c r="D28" s="25" t="s">
        <v>67</v>
      </c>
      <c r="E28" s="16">
        <v>5</v>
      </c>
      <c r="F28" s="17">
        <v>20</v>
      </c>
      <c r="G28" s="17">
        <v>23</v>
      </c>
      <c r="H28" s="17">
        <v>24</v>
      </c>
      <c r="I28" s="17">
        <f t="shared" si="7"/>
        <v>115</v>
      </c>
      <c r="J28" s="17">
        <f t="shared" si="1"/>
        <v>120</v>
      </c>
      <c r="K28" s="17">
        <f t="shared" si="2"/>
        <v>235</v>
      </c>
      <c r="L28" s="1"/>
      <c r="M28" s="1"/>
      <c r="N28" s="12">
        <f t="shared" si="3"/>
        <v>0</v>
      </c>
      <c r="O28" s="12">
        <f t="shared" si="4"/>
        <v>0</v>
      </c>
      <c r="P28" s="12">
        <f t="shared" si="5"/>
        <v>0</v>
      </c>
    </row>
    <row r="29" spans="1:16" ht="25" customHeight="1" x14ac:dyDescent="0.4">
      <c r="A29" s="13" t="s">
        <v>11</v>
      </c>
      <c r="B29" s="18" t="s">
        <v>96</v>
      </c>
      <c r="C29" s="15" t="s">
        <v>95</v>
      </c>
      <c r="D29" s="25" t="s">
        <v>67</v>
      </c>
      <c r="E29" s="16">
        <v>2304</v>
      </c>
      <c r="F29" s="17">
        <v>0.11650000000000001</v>
      </c>
      <c r="G29" s="17">
        <v>0.14000000000000001</v>
      </c>
      <c r="H29" s="17">
        <v>0.15</v>
      </c>
      <c r="I29" s="17">
        <f t="shared" si="7"/>
        <v>322.56000000000006</v>
      </c>
      <c r="J29" s="17">
        <f>E29*H29</f>
        <v>345.59999999999997</v>
      </c>
      <c r="K29" s="17">
        <f t="shared" si="2"/>
        <v>668.16000000000008</v>
      </c>
      <c r="L29" s="1"/>
      <c r="M29" s="1"/>
      <c r="N29" s="12">
        <f t="shared" si="3"/>
        <v>0</v>
      </c>
      <c r="O29" s="12">
        <f t="shared" si="4"/>
        <v>0</v>
      </c>
      <c r="P29" s="12">
        <f t="shared" si="5"/>
        <v>0</v>
      </c>
    </row>
    <row r="30" spans="1:16" ht="25" customHeight="1" x14ac:dyDescent="0.4">
      <c r="A30" s="13" t="s">
        <v>53</v>
      </c>
      <c r="B30" s="14" t="s">
        <v>97</v>
      </c>
      <c r="C30" s="15" t="s">
        <v>91</v>
      </c>
      <c r="D30" s="25" t="s">
        <v>67</v>
      </c>
      <c r="E30" s="16">
        <v>1134</v>
      </c>
      <c r="F30" s="17">
        <v>0.21</v>
      </c>
      <c r="G30" s="17">
        <v>0.23</v>
      </c>
      <c r="H30" s="17">
        <v>0.24</v>
      </c>
      <c r="I30" s="17">
        <f t="shared" si="7"/>
        <v>260.82</v>
      </c>
      <c r="J30" s="17">
        <f t="shared" si="1"/>
        <v>272.15999999999997</v>
      </c>
      <c r="K30" s="17">
        <f t="shared" si="2"/>
        <v>532.98</v>
      </c>
      <c r="L30" s="1"/>
      <c r="M30" s="1"/>
      <c r="N30" s="12">
        <f t="shared" si="3"/>
        <v>0</v>
      </c>
      <c r="O30" s="12">
        <f t="shared" si="4"/>
        <v>0</v>
      </c>
      <c r="P30" s="12">
        <f t="shared" si="5"/>
        <v>0</v>
      </c>
    </row>
    <row r="31" spans="1:16" ht="25" customHeight="1" x14ac:dyDescent="0.4">
      <c r="A31" s="13" t="s">
        <v>38</v>
      </c>
      <c r="B31" s="22" t="s">
        <v>119</v>
      </c>
      <c r="C31" s="15" t="s">
        <v>113</v>
      </c>
      <c r="D31" s="26" t="s">
        <v>67</v>
      </c>
      <c r="E31" s="13">
        <v>30</v>
      </c>
      <c r="F31" s="17">
        <v>9.4</v>
      </c>
      <c r="G31" s="17">
        <v>10</v>
      </c>
      <c r="H31" s="17">
        <v>10.4</v>
      </c>
      <c r="I31" s="17">
        <f t="shared" si="7"/>
        <v>300</v>
      </c>
      <c r="J31" s="17">
        <f t="shared" si="1"/>
        <v>312</v>
      </c>
      <c r="K31" s="17">
        <f t="shared" si="2"/>
        <v>612</v>
      </c>
      <c r="L31" s="1"/>
      <c r="M31" s="1"/>
      <c r="N31" s="12">
        <f t="shared" si="3"/>
        <v>0</v>
      </c>
      <c r="O31" s="12">
        <f t="shared" si="4"/>
        <v>0</v>
      </c>
      <c r="P31" s="12">
        <f t="shared" si="5"/>
        <v>0</v>
      </c>
    </row>
    <row r="32" spans="1:16" ht="25" customHeight="1" x14ac:dyDescent="0.4">
      <c r="A32" s="19" t="s">
        <v>51</v>
      </c>
      <c r="B32" s="24" t="s">
        <v>98</v>
      </c>
      <c r="C32" s="15" t="s">
        <v>92</v>
      </c>
      <c r="D32" s="25" t="s">
        <v>67</v>
      </c>
      <c r="E32" s="16">
        <v>2000</v>
      </c>
      <c r="F32" s="27">
        <v>4.5999999999999999E-2</v>
      </c>
      <c r="G32" s="27">
        <v>0.05</v>
      </c>
      <c r="H32" s="27">
        <v>0.06</v>
      </c>
      <c r="I32" s="17">
        <f t="shared" si="7"/>
        <v>100</v>
      </c>
      <c r="J32" s="17">
        <f t="shared" si="1"/>
        <v>120</v>
      </c>
      <c r="K32" s="17">
        <f t="shared" si="2"/>
        <v>220</v>
      </c>
      <c r="L32" s="2"/>
      <c r="M32" s="2"/>
      <c r="N32" s="12">
        <f t="shared" si="3"/>
        <v>0</v>
      </c>
      <c r="O32" s="12">
        <f t="shared" si="4"/>
        <v>0</v>
      </c>
      <c r="P32" s="12">
        <f t="shared" si="5"/>
        <v>0</v>
      </c>
    </row>
    <row r="33" spans="1:16" ht="25" customHeight="1" x14ac:dyDescent="0.4">
      <c r="A33" s="19" t="s">
        <v>40</v>
      </c>
      <c r="B33" s="24" t="s">
        <v>99</v>
      </c>
      <c r="C33" s="15" t="s">
        <v>92</v>
      </c>
      <c r="D33" s="25" t="s">
        <v>67</v>
      </c>
      <c r="E33" s="28">
        <v>2000</v>
      </c>
      <c r="F33" s="27">
        <v>6.0999999999999999E-2</v>
      </c>
      <c r="G33" s="27">
        <v>7.0000000000000007E-2</v>
      </c>
      <c r="H33" s="27">
        <v>7.0000000000000007E-2</v>
      </c>
      <c r="I33" s="17">
        <f t="shared" si="7"/>
        <v>140</v>
      </c>
      <c r="J33" s="17">
        <f t="shared" si="1"/>
        <v>140</v>
      </c>
      <c r="K33" s="17">
        <f t="shared" si="2"/>
        <v>280</v>
      </c>
      <c r="L33" s="2"/>
      <c r="M33" s="2"/>
      <c r="N33" s="12">
        <f t="shared" si="3"/>
        <v>0</v>
      </c>
      <c r="O33" s="12">
        <f t="shared" si="4"/>
        <v>0</v>
      </c>
      <c r="P33" s="12">
        <f t="shared" si="5"/>
        <v>0</v>
      </c>
    </row>
    <row r="34" spans="1:16" ht="25" customHeight="1" x14ac:dyDescent="0.4">
      <c r="A34" s="19" t="s">
        <v>49</v>
      </c>
      <c r="B34" s="24" t="s">
        <v>100</v>
      </c>
      <c r="C34" s="15" t="s">
        <v>92</v>
      </c>
      <c r="D34" s="25" t="s">
        <v>67</v>
      </c>
      <c r="E34" s="16">
        <v>2000</v>
      </c>
      <c r="F34" s="27">
        <v>0.09</v>
      </c>
      <c r="G34" s="27">
        <v>0.1</v>
      </c>
      <c r="H34" s="27">
        <v>0.1</v>
      </c>
      <c r="I34" s="17">
        <f t="shared" si="7"/>
        <v>200</v>
      </c>
      <c r="J34" s="17">
        <f t="shared" si="1"/>
        <v>200</v>
      </c>
      <c r="K34" s="17">
        <f t="shared" si="2"/>
        <v>400</v>
      </c>
      <c r="L34" s="2"/>
      <c r="M34" s="2"/>
      <c r="N34" s="12">
        <f t="shared" si="3"/>
        <v>0</v>
      </c>
      <c r="O34" s="12">
        <f t="shared" si="4"/>
        <v>0</v>
      </c>
      <c r="P34" s="12">
        <f t="shared" si="5"/>
        <v>0</v>
      </c>
    </row>
    <row r="35" spans="1:16" ht="25" customHeight="1" x14ac:dyDescent="0.4">
      <c r="A35" s="19" t="s">
        <v>50</v>
      </c>
      <c r="B35" s="24" t="s">
        <v>121</v>
      </c>
      <c r="C35" s="15" t="s">
        <v>92</v>
      </c>
      <c r="D35" s="25" t="s">
        <v>67</v>
      </c>
      <c r="E35" s="16">
        <v>2000</v>
      </c>
      <c r="F35" s="27">
        <v>0.17699999999999999</v>
      </c>
      <c r="G35" s="27">
        <v>0.18</v>
      </c>
      <c r="H35" s="27">
        <v>0.19</v>
      </c>
      <c r="I35" s="17">
        <f t="shared" si="7"/>
        <v>360</v>
      </c>
      <c r="J35" s="17">
        <f t="shared" si="1"/>
        <v>380</v>
      </c>
      <c r="K35" s="17">
        <f t="shared" si="2"/>
        <v>740</v>
      </c>
      <c r="L35" s="2"/>
      <c r="M35" s="2"/>
      <c r="N35" s="12">
        <f t="shared" si="3"/>
        <v>0</v>
      </c>
      <c r="O35" s="12">
        <f t="shared" si="4"/>
        <v>0</v>
      </c>
      <c r="P35" s="12">
        <f t="shared" si="5"/>
        <v>0</v>
      </c>
    </row>
    <row r="36" spans="1:16" x14ac:dyDescent="0.4">
      <c r="A36" s="13" t="s">
        <v>26</v>
      </c>
      <c r="B36" s="18" t="s">
        <v>60</v>
      </c>
      <c r="C36" s="15" t="s">
        <v>102</v>
      </c>
      <c r="D36" s="25" t="s">
        <v>67</v>
      </c>
      <c r="E36" s="16">
        <v>150</v>
      </c>
      <c r="F36" s="17">
        <v>2.76</v>
      </c>
      <c r="G36" s="17">
        <v>3</v>
      </c>
      <c r="H36" s="17">
        <v>3.2</v>
      </c>
      <c r="I36" s="17">
        <f>E36*G36</f>
        <v>450</v>
      </c>
      <c r="J36" s="17">
        <f t="shared" si="1"/>
        <v>480</v>
      </c>
      <c r="K36" s="17">
        <f t="shared" si="2"/>
        <v>930</v>
      </c>
      <c r="L36" s="1"/>
      <c r="M36" s="1"/>
      <c r="N36" s="12">
        <f t="shared" si="3"/>
        <v>0</v>
      </c>
      <c r="O36" s="12">
        <f t="shared" si="4"/>
        <v>0</v>
      </c>
      <c r="P36" s="12">
        <f t="shared" si="5"/>
        <v>0</v>
      </c>
    </row>
    <row r="37" spans="1:16" x14ac:dyDescent="0.4">
      <c r="A37" s="13" t="s">
        <v>24</v>
      </c>
      <c r="B37" s="18" t="s">
        <v>103</v>
      </c>
      <c r="C37" s="15" t="s">
        <v>102</v>
      </c>
      <c r="D37" s="25" t="s">
        <v>67</v>
      </c>
      <c r="E37" s="16">
        <v>100</v>
      </c>
      <c r="F37" s="17">
        <v>0.85</v>
      </c>
      <c r="G37" s="17">
        <v>1</v>
      </c>
      <c r="H37" s="17">
        <v>1.04</v>
      </c>
      <c r="I37" s="17">
        <f>E37*G37</f>
        <v>100</v>
      </c>
      <c r="J37" s="17">
        <f t="shared" si="1"/>
        <v>104</v>
      </c>
      <c r="K37" s="17">
        <f t="shared" si="2"/>
        <v>204</v>
      </c>
      <c r="L37" s="1"/>
      <c r="M37" s="1"/>
      <c r="N37" s="12">
        <f t="shared" si="3"/>
        <v>0</v>
      </c>
      <c r="O37" s="12">
        <f t="shared" si="4"/>
        <v>0</v>
      </c>
      <c r="P37" s="12">
        <f t="shared" si="5"/>
        <v>0</v>
      </c>
    </row>
    <row r="38" spans="1:16" x14ac:dyDescent="0.4">
      <c r="A38" s="13" t="s">
        <v>25</v>
      </c>
      <c r="B38" s="18" t="s">
        <v>104</v>
      </c>
      <c r="C38" s="15" t="s">
        <v>102</v>
      </c>
      <c r="D38" s="25" t="s">
        <v>67</v>
      </c>
      <c r="E38" s="16">
        <v>50</v>
      </c>
      <c r="F38" s="17">
        <v>3.06</v>
      </c>
      <c r="G38" s="17">
        <v>3.4</v>
      </c>
      <c r="H38" s="17">
        <v>3.55</v>
      </c>
      <c r="I38" s="17">
        <f>E38*G38</f>
        <v>170</v>
      </c>
      <c r="J38" s="17">
        <f t="shared" si="1"/>
        <v>177.5</v>
      </c>
      <c r="K38" s="17">
        <f t="shared" si="2"/>
        <v>347.5</v>
      </c>
      <c r="L38" s="1"/>
      <c r="M38" s="1"/>
      <c r="N38" s="12">
        <f t="shared" si="3"/>
        <v>0</v>
      </c>
      <c r="O38" s="12">
        <f t="shared" si="4"/>
        <v>0</v>
      </c>
      <c r="P38" s="12">
        <f t="shared" si="5"/>
        <v>0</v>
      </c>
    </row>
    <row r="39" spans="1:16" ht="25" customHeight="1" x14ac:dyDescent="0.4">
      <c r="A39" s="19" t="s">
        <v>45</v>
      </c>
      <c r="B39" s="24" t="s">
        <v>46</v>
      </c>
      <c r="C39" s="15" t="s">
        <v>112</v>
      </c>
      <c r="D39" s="15" t="s">
        <v>67</v>
      </c>
      <c r="E39" s="16">
        <v>25</v>
      </c>
      <c r="F39" s="17">
        <v>9.75</v>
      </c>
      <c r="G39" s="17">
        <v>11</v>
      </c>
      <c r="H39" s="17">
        <v>11.5</v>
      </c>
      <c r="I39" s="17">
        <f t="shared" ref="I39:I50" si="8">E39*G39</f>
        <v>275</v>
      </c>
      <c r="J39" s="17">
        <f t="shared" si="1"/>
        <v>287.5</v>
      </c>
      <c r="K39" s="17">
        <f t="shared" si="2"/>
        <v>562.5</v>
      </c>
      <c r="L39" s="1"/>
      <c r="M39" s="1"/>
      <c r="N39" s="12">
        <f t="shared" si="3"/>
        <v>0</v>
      </c>
      <c r="O39" s="12">
        <f t="shared" si="4"/>
        <v>0</v>
      </c>
      <c r="P39" s="12">
        <f t="shared" si="5"/>
        <v>0</v>
      </c>
    </row>
    <row r="40" spans="1:16" ht="25" customHeight="1" x14ac:dyDescent="0.4">
      <c r="A40" s="13" t="s">
        <v>31</v>
      </c>
      <c r="B40" s="22" t="s">
        <v>32</v>
      </c>
      <c r="C40" s="15" t="s">
        <v>112</v>
      </c>
      <c r="D40" s="15" t="s">
        <v>67</v>
      </c>
      <c r="E40" s="13">
        <v>100</v>
      </c>
      <c r="F40" s="17">
        <v>2.5099999999999998</v>
      </c>
      <c r="G40" s="17">
        <v>2.6</v>
      </c>
      <c r="H40" s="17">
        <v>2.7</v>
      </c>
      <c r="I40" s="17">
        <f>E40*G40</f>
        <v>260</v>
      </c>
      <c r="J40" s="17">
        <f>E40*H40</f>
        <v>270</v>
      </c>
      <c r="K40" s="17">
        <f>I40+J40</f>
        <v>530</v>
      </c>
      <c r="L40" s="1"/>
      <c r="M40" s="1"/>
      <c r="N40" s="12">
        <f t="shared" si="3"/>
        <v>0</v>
      </c>
      <c r="O40" s="12">
        <f t="shared" si="4"/>
        <v>0</v>
      </c>
      <c r="P40" s="12">
        <f t="shared" si="5"/>
        <v>0</v>
      </c>
    </row>
    <row r="41" spans="1:16" ht="28.5" customHeight="1" x14ac:dyDescent="0.4">
      <c r="A41" s="13" t="s">
        <v>13</v>
      </c>
      <c r="B41" s="18" t="s">
        <v>122</v>
      </c>
      <c r="C41" s="15" t="s">
        <v>117</v>
      </c>
      <c r="D41" s="15" t="s">
        <v>67</v>
      </c>
      <c r="E41" s="16">
        <v>50</v>
      </c>
      <c r="F41" s="17">
        <v>4.9800000000000004</v>
      </c>
      <c r="G41" s="17">
        <v>5.5</v>
      </c>
      <c r="H41" s="17">
        <v>5.7</v>
      </c>
      <c r="I41" s="17">
        <f t="shared" si="8"/>
        <v>275</v>
      </c>
      <c r="J41" s="17">
        <f t="shared" si="1"/>
        <v>285</v>
      </c>
      <c r="K41" s="17">
        <f t="shared" si="2"/>
        <v>560</v>
      </c>
      <c r="L41" s="1"/>
      <c r="M41" s="1"/>
      <c r="N41" s="12">
        <f t="shared" si="3"/>
        <v>0</v>
      </c>
      <c r="O41" s="12">
        <f t="shared" si="4"/>
        <v>0</v>
      </c>
      <c r="P41" s="12">
        <f t="shared" si="5"/>
        <v>0</v>
      </c>
    </row>
    <row r="42" spans="1:16" ht="25" customHeight="1" x14ac:dyDescent="0.4">
      <c r="A42" s="13" t="s">
        <v>36</v>
      </c>
      <c r="B42" s="22" t="s">
        <v>37</v>
      </c>
      <c r="C42" s="15" t="s">
        <v>114</v>
      </c>
      <c r="D42" s="15" t="s">
        <v>67</v>
      </c>
      <c r="E42" s="16">
        <v>100</v>
      </c>
      <c r="F42" s="17">
        <v>2.65</v>
      </c>
      <c r="G42" s="17">
        <v>2.7</v>
      </c>
      <c r="H42" s="17">
        <v>2.9</v>
      </c>
      <c r="I42" s="17">
        <f t="shared" si="8"/>
        <v>270</v>
      </c>
      <c r="J42" s="17">
        <f t="shared" si="1"/>
        <v>290</v>
      </c>
      <c r="K42" s="17">
        <f t="shared" si="2"/>
        <v>560</v>
      </c>
      <c r="L42" s="1"/>
      <c r="M42" s="1"/>
      <c r="N42" s="12">
        <f t="shared" si="3"/>
        <v>0</v>
      </c>
      <c r="O42" s="12">
        <f t="shared" si="4"/>
        <v>0</v>
      </c>
      <c r="P42" s="12">
        <f t="shared" si="5"/>
        <v>0</v>
      </c>
    </row>
    <row r="43" spans="1:16" ht="25" customHeight="1" x14ac:dyDescent="0.4">
      <c r="A43" s="13" t="s">
        <v>34</v>
      </c>
      <c r="B43" s="22" t="s">
        <v>35</v>
      </c>
      <c r="C43" s="15" t="s">
        <v>114</v>
      </c>
      <c r="D43" s="15" t="s">
        <v>67</v>
      </c>
      <c r="E43" s="16">
        <v>200</v>
      </c>
      <c r="F43" s="17">
        <v>1.05</v>
      </c>
      <c r="G43" s="17">
        <v>1.3</v>
      </c>
      <c r="H43" s="17">
        <v>1.4</v>
      </c>
      <c r="I43" s="17">
        <f t="shared" si="8"/>
        <v>260</v>
      </c>
      <c r="J43" s="17">
        <f t="shared" si="1"/>
        <v>280</v>
      </c>
      <c r="K43" s="17">
        <f t="shared" si="2"/>
        <v>540</v>
      </c>
      <c r="L43" s="1"/>
      <c r="M43" s="1"/>
      <c r="N43" s="12">
        <f t="shared" si="3"/>
        <v>0</v>
      </c>
      <c r="O43" s="12">
        <f t="shared" si="4"/>
        <v>0</v>
      </c>
      <c r="P43" s="12">
        <f t="shared" si="5"/>
        <v>0</v>
      </c>
    </row>
    <row r="44" spans="1:16" ht="25" customHeight="1" x14ac:dyDescent="0.4">
      <c r="A44" s="13" t="s">
        <v>20</v>
      </c>
      <c r="B44" s="14" t="s">
        <v>107</v>
      </c>
      <c r="C44" s="25" t="s">
        <v>105</v>
      </c>
      <c r="D44" s="25" t="s">
        <v>67</v>
      </c>
      <c r="E44" s="16">
        <v>400</v>
      </c>
      <c r="F44" s="17">
        <v>0.47</v>
      </c>
      <c r="G44" s="17">
        <v>0.6</v>
      </c>
      <c r="H44" s="17">
        <v>0.64</v>
      </c>
      <c r="I44" s="17">
        <f t="shared" si="8"/>
        <v>240</v>
      </c>
      <c r="J44" s="17">
        <f t="shared" si="1"/>
        <v>256</v>
      </c>
      <c r="K44" s="17">
        <f t="shared" si="2"/>
        <v>496</v>
      </c>
      <c r="L44" s="1"/>
      <c r="M44" s="1"/>
      <c r="N44" s="12">
        <f t="shared" si="3"/>
        <v>0</v>
      </c>
      <c r="O44" s="12">
        <f t="shared" si="4"/>
        <v>0</v>
      </c>
      <c r="P44" s="12">
        <f t="shared" si="5"/>
        <v>0</v>
      </c>
    </row>
    <row r="45" spans="1:16" ht="25" customHeight="1" x14ac:dyDescent="0.4">
      <c r="A45" s="13" t="s">
        <v>21</v>
      </c>
      <c r="B45" s="18" t="s">
        <v>108</v>
      </c>
      <c r="C45" s="15" t="s">
        <v>106</v>
      </c>
      <c r="D45" s="25" t="s">
        <v>67</v>
      </c>
      <c r="E45" s="16">
        <v>40</v>
      </c>
      <c r="F45" s="17">
        <v>4.18</v>
      </c>
      <c r="G45" s="17">
        <v>4.62</v>
      </c>
      <c r="H45" s="17">
        <v>4.8</v>
      </c>
      <c r="I45" s="17">
        <f t="shared" si="8"/>
        <v>184.8</v>
      </c>
      <c r="J45" s="17">
        <f t="shared" ref="J45:J50" si="9">E45*H45</f>
        <v>192</v>
      </c>
      <c r="K45" s="17">
        <f t="shared" ref="K45:K51" si="10">I45+J45</f>
        <v>376.8</v>
      </c>
      <c r="L45" s="1"/>
      <c r="M45" s="1"/>
      <c r="N45" s="12">
        <f t="shared" si="3"/>
        <v>0</v>
      </c>
      <c r="O45" s="12">
        <f t="shared" si="4"/>
        <v>0</v>
      </c>
      <c r="P45" s="12">
        <f t="shared" si="5"/>
        <v>0</v>
      </c>
    </row>
    <row r="46" spans="1:16" ht="25" customHeight="1" x14ac:dyDescent="0.4">
      <c r="A46" s="29" t="s">
        <v>116</v>
      </c>
      <c r="B46" s="30" t="s">
        <v>140</v>
      </c>
      <c r="C46" s="26" t="s">
        <v>109</v>
      </c>
      <c r="D46" s="25" t="s">
        <v>67</v>
      </c>
      <c r="E46" s="16">
        <v>30</v>
      </c>
      <c r="F46" s="17">
        <v>4.38</v>
      </c>
      <c r="G46" s="17">
        <v>5.5</v>
      </c>
      <c r="H46" s="17">
        <v>5.8</v>
      </c>
      <c r="I46" s="17">
        <f>E46*G46</f>
        <v>165</v>
      </c>
      <c r="J46" s="17">
        <f>E46*H46</f>
        <v>174</v>
      </c>
      <c r="K46" s="17">
        <f>I46+J46</f>
        <v>339</v>
      </c>
      <c r="L46" s="1"/>
      <c r="M46" s="1"/>
      <c r="N46" s="12">
        <f t="shared" si="3"/>
        <v>0</v>
      </c>
      <c r="O46" s="12">
        <f t="shared" si="4"/>
        <v>0</v>
      </c>
      <c r="P46" s="12">
        <f t="shared" si="5"/>
        <v>0</v>
      </c>
    </row>
    <row r="47" spans="1:16" ht="25" customHeight="1" x14ac:dyDescent="0.4">
      <c r="A47" s="13" t="s">
        <v>22</v>
      </c>
      <c r="B47" s="18" t="s">
        <v>64</v>
      </c>
      <c r="C47" s="26" t="s">
        <v>109</v>
      </c>
      <c r="D47" s="25" t="s">
        <v>67</v>
      </c>
      <c r="E47" s="16">
        <v>50</v>
      </c>
      <c r="F47" s="17">
        <v>1.9</v>
      </c>
      <c r="G47" s="17">
        <v>2.5</v>
      </c>
      <c r="H47" s="17">
        <v>2.6</v>
      </c>
      <c r="I47" s="17">
        <f t="shared" si="8"/>
        <v>125</v>
      </c>
      <c r="J47" s="17">
        <f t="shared" si="9"/>
        <v>130</v>
      </c>
      <c r="K47" s="17">
        <f t="shared" si="10"/>
        <v>255</v>
      </c>
      <c r="L47" s="1"/>
      <c r="M47" s="1"/>
      <c r="N47" s="12">
        <f t="shared" si="3"/>
        <v>0</v>
      </c>
      <c r="O47" s="12">
        <f t="shared" si="4"/>
        <v>0</v>
      </c>
      <c r="P47" s="12">
        <f t="shared" si="5"/>
        <v>0</v>
      </c>
    </row>
    <row r="48" spans="1:16" ht="25" customHeight="1" x14ac:dyDescent="0.4">
      <c r="A48" s="13" t="s">
        <v>29</v>
      </c>
      <c r="B48" s="22" t="s">
        <v>30</v>
      </c>
      <c r="C48" s="26" t="s">
        <v>109</v>
      </c>
      <c r="D48" s="25" t="s">
        <v>67</v>
      </c>
      <c r="E48" s="13">
        <v>20</v>
      </c>
      <c r="F48" s="17">
        <v>5.9</v>
      </c>
      <c r="G48" s="17">
        <v>6</v>
      </c>
      <c r="H48" s="17">
        <v>6.25</v>
      </c>
      <c r="I48" s="17">
        <f t="shared" si="8"/>
        <v>120</v>
      </c>
      <c r="J48" s="17">
        <f t="shared" si="9"/>
        <v>125</v>
      </c>
      <c r="K48" s="17">
        <f t="shared" si="10"/>
        <v>245</v>
      </c>
      <c r="L48" s="1"/>
      <c r="M48" s="1"/>
      <c r="N48" s="12">
        <f t="shared" si="3"/>
        <v>0</v>
      </c>
      <c r="O48" s="12">
        <f t="shared" si="4"/>
        <v>0</v>
      </c>
      <c r="P48" s="12">
        <f t="shared" si="5"/>
        <v>0</v>
      </c>
    </row>
    <row r="49" spans="1:16" ht="25" customHeight="1" x14ac:dyDescent="0.4">
      <c r="A49" s="19" t="s">
        <v>41</v>
      </c>
      <c r="B49" s="24" t="s">
        <v>54</v>
      </c>
      <c r="C49" s="26" t="s">
        <v>109</v>
      </c>
      <c r="D49" s="25" t="s">
        <v>67</v>
      </c>
      <c r="E49" s="16">
        <v>10</v>
      </c>
      <c r="F49" s="17">
        <v>10.57</v>
      </c>
      <c r="G49" s="17">
        <v>11.63</v>
      </c>
      <c r="H49" s="17">
        <v>12.1</v>
      </c>
      <c r="I49" s="17">
        <f t="shared" si="8"/>
        <v>116.30000000000001</v>
      </c>
      <c r="J49" s="17">
        <f t="shared" si="9"/>
        <v>121</v>
      </c>
      <c r="K49" s="17">
        <f t="shared" si="10"/>
        <v>237.3</v>
      </c>
      <c r="L49" s="1"/>
      <c r="M49" s="1"/>
      <c r="N49" s="12">
        <f t="shared" si="3"/>
        <v>0</v>
      </c>
      <c r="O49" s="12">
        <f t="shared" si="4"/>
        <v>0</v>
      </c>
      <c r="P49" s="12">
        <f t="shared" si="5"/>
        <v>0</v>
      </c>
    </row>
    <row r="50" spans="1:16" ht="25" customHeight="1" x14ac:dyDescent="0.4">
      <c r="A50" s="19" t="s">
        <v>42</v>
      </c>
      <c r="B50" s="31" t="s">
        <v>55</v>
      </c>
      <c r="C50" s="32" t="s">
        <v>109</v>
      </c>
      <c r="D50" s="25" t="s">
        <v>67</v>
      </c>
      <c r="E50" s="33">
        <v>10</v>
      </c>
      <c r="F50" s="34">
        <v>10.57</v>
      </c>
      <c r="G50" s="34">
        <v>11.63</v>
      </c>
      <c r="H50" s="34">
        <v>12.1</v>
      </c>
      <c r="I50" s="34">
        <f t="shared" si="8"/>
        <v>116.30000000000001</v>
      </c>
      <c r="J50" s="34">
        <f t="shared" si="9"/>
        <v>121</v>
      </c>
      <c r="K50" s="34">
        <f t="shared" si="10"/>
        <v>237.3</v>
      </c>
      <c r="L50" s="4"/>
      <c r="M50" s="4"/>
      <c r="N50" s="12">
        <f t="shared" si="3"/>
        <v>0</v>
      </c>
      <c r="O50" s="12">
        <f t="shared" si="4"/>
        <v>0</v>
      </c>
      <c r="P50" s="12">
        <f t="shared" si="5"/>
        <v>0</v>
      </c>
    </row>
    <row r="51" spans="1:16" ht="33" customHeight="1" x14ac:dyDescent="0.4">
      <c r="A51" s="19"/>
      <c r="B51" s="35" t="s">
        <v>138</v>
      </c>
      <c r="C51" s="32"/>
      <c r="D51" s="32" t="s">
        <v>66</v>
      </c>
      <c r="E51" s="33">
        <v>1</v>
      </c>
      <c r="F51" s="34"/>
      <c r="G51" s="34">
        <v>2474.84</v>
      </c>
      <c r="H51" s="34">
        <v>2474.85</v>
      </c>
      <c r="I51" s="34">
        <f>E51*G51</f>
        <v>2474.84</v>
      </c>
      <c r="J51" s="34">
        <f>E51*H51</f>
        <v>2474.85</v>
      </c>
      <c r="K51" s="34">
        <f t="shared" si="10"/>
        <v>4949.6900000000005</v>
      </c>
      <c r="L51" s="34">
        <v>2474.84</v>
      </c>
      <c r="M51" s="34">
        <v>2474.85</v>
      </c>
      <c r="N51" s="12">
        <f t="shared" si="3"/>
        <v>2474.84</v>
      </c>
      <c r="O51" s="12">
        <f t="shared" si="4"/>
        <v>2474.85</v>
      </c>
      <c r="P51" s="12">
        <f t="shared" si="5"/>
        <v>4949.6900000000005</v>
      </c>
    </row>
    <row r="52" spans="1:16" ht="46.5" customHeight="1" x14ac:dyDescent="0.4">
      <c r="B52" s="52" t="s">
        <v>126</v>
      </c>
      <c r="C52" s="52"/>
      <c r="D52" s="52"/>
      <c r="E52" s="52"/>
      <c r="F52" s="52"/>
      <c r="G52" s="52"/>
      <c r="H52" s="52"/>
      <c r="I52" s="36">
        <f>SUM(I3:I51)</f>
        <v>25619.119999999999</v>
      </c>
      <c r="J52" s="36">
        <f>SUM(J3:J50)</f>
        <v>24215.51</v>
      </c>
      <c r="K52" s="36">
        <f>SUM(K3:K51)</f>
        <v>52309.480000000018</v>
      </c>
      <c r="L52" s="48" t="s">
        <v>131</v>
      </c>
      <c r="M52" s="49"/>
      <c r="N52" s="37">
        <f>SUM(N3:N51)</f>
        <v>2474.84</v>
      </c>
      <c r="O52" s="37">
        <f>SUM(O3:O51)</f>
        <v>2474.85</v>
      </c>
      <c r="P52" s="38">
        <f>SUM(P3:P51)</f>
        <v>4949.6900000000005</v>
      </c>
    </row>
    <row r="53" spans="1:16" ht="12.65" customHeight="1" x14ac:dyDescent="0.4">
      <c r="E53" s="29"/>
      <c r="F53" s="29"/>
      <c r="G53" s="39"/>
      <c r="H53" s="39"/>
      <c r="I53" s="40"/>
      <c r="J53" s="41"/>
      <c r="K53" s="41"/>
    </row>
    <row r="54" spans="1:16" ht="22.4" customHeight="1" x14ac:dyDescent="0.4">
      <c r="E54" s="29"/>
      <c r="F54" s="29"/>
      <c r="G54" s="50"/>
      <c r="H54" s="50"/>
      <c r="I54" s="50"/>
      <c r="J54" s="42"/>
      <c r="K54" s="42"/>
    </row>
    <row r="55" spans="1:16" ht="22.4" customHeight="1" x14ac:dyDescent="0.4">
      <c r="A55" s="44" t="s">
        <v>139</v>
      </c>
      <c r="B55" s="45"/>
      <c r="C55" s="45"/>
      <c r="D55" s="45"/>
      <c r="E55" s="45"/>
      <c r="F55" s="45"/>
      <c r="G55" s="45"/>
      <c r="H55" s="45"/>
      <c r="I55" s="45"/>
      <c r="J55" s="45"/>
      <c r="K55" s="45"/>
      <c r="L55" s="45"/>
      <c r="M55" s="45"/>
      <c r="N55" s="45"/>
      <c r="O55" s="45"/>
      <c r="P55" s="45"/>
    </row>
    <row r="56" spans="1:16" ht="22.4" customHeight="1" x14ac:dyDescent="0.4">
      <c r="A56" s="45"/>
      <c r="B56" s="45"/>
      <c r="C56" s="45"/>
      <c r="D56" s="45"/>
      <c r="E56" s="45"/>
      <c r="F56" s="45"/>
      <c r="G56" s="45"/>
      <c r="H56" s="45"/>
      <c r="I56" s="45"/>
      <c r="J56" s="45"/>
      <c r="K56" s="45"/>
      <c r="L56" s="45"/>
      <c r="M56" s="45"/>
      <c r="N56" s="45"/>
      <c r="O56" s="45"/>
      <c r="P56" s="45"/>
    </row>
    <row r="57" spans="1:16" ht="22.4" customHeight="1" x14ac:dyDescent="0.4">
      <c r="E57" s="29"/>
      <c r="F57" s="29"/>
    </row>
    <row r="58" spans="1:16" ht="22.4" customHeight="1" x14ac:dyDescent="0.4">
      <c r="E58" s="29"/>
      <c r="F58" s="29"/>
    </row>
    <row r="59" spans="1:16" ht="22.4" customHeight="1" x14ac:dyDescent="0.4">
      <c r="E59" s="29"/>
      <c r="F59" s="29"/>
    </row>
    <row r="60" spans="1:16" ht="22.4" customHeight="1" x14ac:dyDescent="0.4">
      <c r="E60" s="29"/>
      <c r="F60" s="29"/>
    </row>
    <row r="61" spans="1:16" x14ac:dyDescent="0.4">
      <c r="E61" s="29"/>
      <c r="F61" s="29"/>
    </row>
    <row r="62" spans="1:16" x14ac:dyDescent="0.4">
      <c r="E62" s="29"/>
      <c r="F62" s="29"/>
    </row>
    <row r="63" spans="1:16" x14ac:dyDescent="0.4">
      <c r="E63" s="29"/>
      <c r="F63" s="29"/>
    </row>
    <row r="64" spans="1:16" x14ac:dyDescent="0.4">
      <c r="E64" s="29"/>
      <c r="F64" s="29"/>
    </row>
    <row r="65" spans="5:6" x14ac:dyDescent="0.4">
      <c r="E65" s="29"/>
      <c r="F65" s="29"/>
    </row>
    <row r="66" spans="5:6" x14ac:dyDescent="0.4">
      <c r="F66" s="29"/>
    </row>
    <row r="67" spans="5:6" x14ac:dyDescent="0.4">
      <c r="F67" s="29"/>
    </row>
    <row r="68" spans="5:6" x14ac:dyDescent="0.4">
      <c r="F68" s="29"/>
    </row>
    <row r="69" spans="5:6" x14ac:dyDescent="0.4">
      <c r="F69" s="29"/>
    </row>
    <row r="70" spans="5:6" x14ac:dyDescent="0.4">
      <c r="F70" s="29"/>
    </row>
    <row r="71" spans="5:6" x14ac:dyDescent="0.4">
      <c r="F71" s="29"/>
    </row>
    <row r="72" spans="5:6" x14ac:dyDescent="0.4">
      <c r="F72" s="29"/>
    </row>
    <row r="73" spans="5:6" x14ac:dyDescent="0.4">
      <c r="F73" s="29"/>
    </row>
    <row r="74" spans="5:6" x14ac:dyDescent="0.4">
      <c r="F74" s="29"/>
    </row>
    <row r="75" spans="5:6" x14ac:dyDescent="0.4">
      <c r="F75" s="29"/>
    </row>
    <row r="76" spans="5:6" x14ac:dyDescent="0.4">
      <c r="F76" s="29"/>
    </row>
    <row r="77" spans="5:6" x14ac:dyDescent="0.4">
      <c r="F77" s="29"/>
    </row>
  </sheetData>
  <sheetProtection algorithmName="SHA-512" hashValue="+8riHa8A4XrpGdI777le9/PXPgqrQXXJSUCbluffIxWtiFhUPVbGM+jjysmbd4JT8FTEcXkyXsUFCpFxy25R4Q==" saltValue="Se4WcEqnNg3zAw9vzav++g==" spinCount="100000" sheet="1" objects="1" scenarios="1"/>
  <sortState xmlns:xlrd2="http://schemas.microsoft.com/office/spreadsheetml/2017/richdata2" ref="A1:L50">
    <sortCondition descending="1" ref="I1:I50"/>
  </sortState>
  <mergeCells count="6">
    <mergeCell ref="A55:P56"/>
    <mergeCell ref="A1:P1"/>
    <mergeCell ref="L52:M52"/>
    <mergeCell ref="G54:I54"/>
    <mergeCell ref="C2:D2"/>
    <mergeCell ref="B52:H52"/>
  </mergeCells>
  <phoneticPr fontId="3" type="noConversion"/>
  <pageMargins left="0.31496062992125984" right="0.31496062992125984" top="0.55118110236220474" bottom="0.55118110236220474" header="0.31496062992125984" footer="0.11811023622047245"/>
  <pageSetup paperSize="9" scale="40" fitToHeight="0" orientation="portrait" r:id="rId1"/>
  <customProperties>
    <customPr name="EpmWorksheetKeyString_GUID" r:id="rId2"/>
  </customProperties>
  <ignoredErrors>
    <ignoredError sqref="J52" unlockedFormula="1"/>
  </ignoredErrors>
</worksheet>
</file>

<file path=docMetadata/LabelInfo.xml><?xml version="1.0" encoding="utf-8"?>
<clbl:labelList xmlns:clbl="http://schemas.microsoft.com/office/2020/mipLabelMetadata">
  <clbl:label id="{dff66434-b289-4bd4-a962-28d7339140dd}" enabled="0" method="" siteId="{dff66434-b289-4bd4-a962-28d7339140d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IX-B LOTE 2</vt:lpstr>
      <vt:lpstr>'ANEXO IX-B LOTE 2'!Área_de_impresión</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Anais Escudero</dc:creator>
  <cp:lastModifiedBy>Adriana Bastidas</cp:lastModifiedBy>
  <cp:lastPrinted>2025-11-25T14:18:37Z</cp:lastPrinted>
  <dcterms:created xsi:type="dcterms:W3CDTF">2019-09-11T11:45:24Z</dcterms:created>
  <dcterms:modified xsi:type="dcterms:W3CDTF">2026-03-27T12:31:54Z</dcterms:modified>
</cp:coreProperties>
</file>