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097 Montaje Proyectos Diseño ferial 2026\3 Pliego y calendario\"/>
    </mc:Choice>
  </mc:AlternateContent>
  <xr:revisionPtr revIDLastSave="0" documentId="13_ncr:1_{0145ADB8-FF44-45A7-A6C2-E8682BF283A0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Materiales Complem F1" sheetId="2" r:id="rId1"/>
    <sheet name="Otros Materiales Comp. IFEMA" sheetId="12" r:id="rId2"/>
    <sheet name="TOTAL OFERTADO" sheetId="25" r:id="rId3"/>
  </sheets>
  <definedNames>
    <definedName name="_xlnm.Print_Area" localSheetId="0">'Materiales Complem F1'!$A$1:$BB$72</definedName>
    <definedName name="_xlnm.Print_Area" localSheetId="1">'Otros Materiales Comp. IFEMA'!$A$1:$E$83</definedName>
    <definedName name="_xlnm.Print_Area" localSheetId="2">'TOTAL OFERTADO'!$A$1:$F$18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2" i="25" l="1"/>
  <c r="F7" i="25"/>
  <c r="F8" i="25"/>
  <c r="F6" i="25"/>
  <c r="P67" i="2" l="1"/>
  <c r="P68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BB42" i="2" s="1"/>
  <c r="P43" i="2"/>
  <c r="P44" i="2"/>
  <c r="P45" i="2"/>
  <c r="P46" i="2"/>
  <c r="P47" i="2"/>
  <c r="P48" i="2"/>
  <c r="P49" i="2"/>
  <c r="P50" i="2"/>
  <c r="P51" i="2"/>
  <c r="P52" i="2"/>
  <c r="P53" i="2"/>
  <c r="BB53" i="2" s="1"/>
  <c r="P54" i="2"/>
  <c r="P55" i="2"/>
  <c r="BB55" i="2" s="1"/>
  <c r="P56" i="2"/>
  <c r="P57" i="2"/>
  <c r="P58" i="2"/>
  <c r="P59" i="2"/>
  <c r="P60" i="2"/>
  <c r="P61" i="2"/>
  <c r="P62" i="2"/>
  <c r="P63" i="2"/>
  <c r="P64" i="2"/>
  <c r="P65" i="2"/>
  <c r="P66" i="2"/>
  <c r="P6" i="2"/>
  <c r="P5" i="2"/>
  <c r="BB67" i="2" l="1"/>
  <c r="BB68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3" i="2"/>
  <c r="BB44" i="2"/>
  <c r="BB45" i="2"/>
  <c r="BB46" i="2"/>
  <c r="BB47" i="2"/>
  <c r="BB48" i="2"/>
  <c r="BB49" i="2"/>
  <c r="BB50" i="2"/>
  <c r="BB51" i="2"/>
  <c r="BB52" i="2"/>
  <c r="BB54" i="2"/>
  <c r="BB56" i="2"/>
  <c r="BB57" i="2"/>
  <c r="BB58" i="2"/>
  <c r="BB59" i="2"/>
  <c r="BB60" i="2"/>
  <c r="BB61" i="2"/>
  <c r="BB62" i="2"/>
  <c r="BB63" i="2"/>
  <c r="BB64" i="2"/>
  <c r="BB65" i="2"/>
  <c r="BB66" i="2"/>
  <c r="BB5" i="2"/>
  <c r="AG8" i="2" l="1"/>
  <c r="AG9" i="2"/>
  <c r="AH5" i="2"/>
  <c r="AG5" i="2"/>
  <c r="AH66" i="2" l="1"/>
  <c r="AH65" i="2"/>
  <c r="AH64" i="2"/>
  <c r="AH63" i="2"/>
  <c r="AH62" i="2"/>
  <c r="AH61" i="2"/>
  <c r="AH60" i="2"/>
  <c r="AH59" i="2"/>
  <c r="AH58" i="2"/>
  <c r="AH57" i="2"/>
  <c r="AH56" i="2"/>
  <c r="AH55" i="2"/>
  <c r="AH54" i="2"/>
  <c r="AH53" i="2"/>
  <c r="AH52" i="2"/>
  <c r="AH51" i="2"/>
  <c r="AH50" i="2"/>
  <c r="AH49" i="2"/>
  <c r="AH48" i="2"/>
  <c r="AH47" i="2"/>
  <c r="AH46" i="2"/>
  <c r="AH45" i="2"/>
  <c r="AH44" i="2"/>
  <c r="AH43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3" i="2"/>
  <c r="AH22" i="2"/>
  <c r="AH21" i="2"/>
  <c r="AH20" i="2"/>
  <c r="AH19" i="2"/>
  <c r="AH18" i="2"/>
  <c r="AH17" i="2"/>
  <c r="AH16" i="2"/>
  <c r="AH15" i="2"/>
  <c r="AH14" i="2"/>
  <c r="AH13" i="2"/>
  <c r="AH12" i="2"/>
  <c r="AH11" i="2"/>
  <c r="AH10" i="2"/>
  <c r="AH9" i="2"/>
  <c r="AH8" i="2"/>
  <c r="AH7" i="2"/>
  <c r="AH6" i="2"/>
  <c r="AG66" i="2"/>
  <c r="AG65" i="2"/>
  <c r="AG64" i="2"/>
  <c r="AG63" i="2"/>
  <c r="AG62" i="2"/>
  <c r="AG61" i="2"/>
  <c r="AG60" i="2"/>
  <c r="AG59" i="2"/>
  <c r="AG58" i="2"/>
  <c r="AG57" i="2"/>
  <c r="AG56" i="2"/>
  <c r="AG55" i="2"/>
  <c r="AG54" i="2"/>
  <c r="AG53" i="2"/>
  <c r="AG52" i="2"/>
  <c r="AG51" i="2"/>
  <c r="AG50" i="2"/>
  <c r="AG49" i="2"/>
  <c r="AG48" i="2"/>
  <c r="AG47" i="2"/>
  <c r="AG46" i="2"/>
  <c r="AG45" i="2"/>
  <c r="AG44" i="2"/>
  <c r="AG43" i="2"/>
  <c r="AG42" i="2"/>
  <c r="AG41" i="2"/>
  <c r="AG40" i="2"/>
  <c r="AG39" i="2"/>
  <c r="AG38" i="2"/>
  <c r="AG37" i="2"/>
  <c r="AG36" i="2"/>
  <c r="AG35" i="2"/>
  <c r="AG34" i="2"/>
  <c r="AG33" i="2"/>
  <c r="AG32" i="2"/>
  <c r="AG31" i="2"/>
  <c r="AG30" i="2"/>
  <c r="AG29" i="2"/>
  <c r="AG28" i="2"/>
  <c r="AG27" i="2"/>
  <c r="AG26" i="2"/>
  <c r="AG25" i="2"/>
  <c r="AG24" i="2"/>
  <c r="AG23" i="2"/>
  <c r="AG22" i="2"/>
  <c r="AG21" i="2"/>
  <c r="AG20" i="2"/>
  <c r="AG19" i="2"/>
  <c r="AG18" i="2"/>
  <c r="AG17" i="2"/>
  <c r="AG16" i="2"/>
  <c r="AG15" i="2"/>
  <c r="AG14" i="2"/>
  <c r="AG13" i="2"/>
  <c r="AG12" i="2"/>
  <c r="AG11" i="2"/>
  <c r="AG10" i="2"/>
  <c r="AG7" i="2"/>
  <c r="AG6" i="2"/>
  <c r="BB69" i="2" l="1"/>
  <c r="F9" i="25" s="1"/>
  <c r="F14" i="25" s="1"/>
</calcChain>
</file>

<file path=xl/sharedStrings.xml><?xml version="1.0" encoding="utf-8"?>
<sst xmlns="http://schemas.openxmlformats.org/spreadsheetml/2006/main" count="490" uniqueCount="335">
  <si>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</si>
  <si>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</si>
  <si>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</si>
  <si>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</si>
  <si>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</si>
  <si>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ARTÍCULOS</t>
  </si>
  <si>
    <t>Precios unitarios máximos iva excluido</t>
  </si>
  <si>
    <t>El ofertante únicamente deberá cumplimentar las celdas de precios unitarios con fondo AZUL.</t>
  </si>
  <si>
    <t>PODIUM 50X50X50  (MADERA)</t>
  </si>
  <si>
    <t>PODIUM 50X50X75  (MADERA)</t>
  </si>
  <si>
    <t>PODIUM 50X50X100  (MADERA)</t>
  </si>
  <si>
    <t xml:space="preserve">PERCHERO MOVIL 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</si>
  <si>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</si>
  <si>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</si>
  <si>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</si>
  <si>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</si>
  <si>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</si>
  <si>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</si>
  <si>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</si>
  <si>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</si>
  <si>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</si>
  <si>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</si>
  <si>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</si>
  <si>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</si>
  <si>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</si>
  <si>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</si>
  <si>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</si>
  <si>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</si>
  <si>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</si>
  <si>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</si>
  <si>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</si>
  <si>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</si>
  <si>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</si>
  <si>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</si>
  <si>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</si>
  <si>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</si>
  <si>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</si>
  <si>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</si>
  <si>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</si>
  <si>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</si>
  <si>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</si>
  <si>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</si>
  <si>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</si>
  <si>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</si>
  <si>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</si>
  <si>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</si>
  <si>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</si>
  <si>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</si>
  <si>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</si>
  <si>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</si>
  <si>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</si>
  <si>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</si>
  <si>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FOCO LED EN CARRIL</t>
  </si>
  <si>
    <t>FOCO LED CON BRAZO</t>
  </si>
  <si>
    <t>ENCHUFE MONOFÁSICO HASTA 3.500 W CABLE HASTA 10 M  (CUADRO NO INCLUIDO)</t>
  </si>
  <si>
    <t>PANEL MELAMINADO DE DIFERENTE COLOR</t>
  </si>
  <si>
    <t>€/ml.</t>
  </si>
  <si>
    <t>VIGA SUPLEMENTARIA (MADERA)</t>
  </si>
  <si>
    <t>PUERTA DOBLE CON LLAVE</t>
  </si>
  <si>
    <t xml:space="preserve">PUERTA DOBLE CON LLAVE (MADERA) </t>
  </si>
  <si>
    <t>MATERIALES GENERICOS</t>
  </si>
  <si>
    <t>€/h</t>
  </si>
  <si>
    <t>HORA TÉCNICO (MINIMO 1 h.)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</si>
  <si>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</si>
  <si>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</si>
  <si>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</si>
  <si>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Cod. SAP</t>
  </si>
  <si>
    <t>SS.FF.</t>
  </si>
  <si>
    <t>Expositor</t>
  </si>
  <si>
    <t>6RI09005</t>
  </si>
  <si>
    <t>6RI02125</t>
  </si>
  <si>
    <t>6RI02003</t>
  </si>
  <si>
    <t>6RI02001</t>
  </si>
  <si>
    <t>6RI02002</t>
  </si>
  <si>
    <t>6RI02120</t>
  </si>
  <si>
    <t>6RI02067</t>
  </si>
  <si>
    <t>6RI02020</t>
  </si>
  <si>
    <t>6RI02052</t>
  </si>
  <si>
    <t>6RI02168</t>
  </si>
  <si>
    <t>6RI02169</t>
  </si>
  <si>
    <t>6RI02170</t>
  </si>
  <si>
    <t>6RI02060</t>
  </si>
  <si>
    <t>6RI02021</t>
  </si>
  <si>
    <t>6RI02012</t>
  </si>
  <si>
    <t>6RI02013</t>
  </si>
  <si>
    <t>6RI02014</t>
  </si>
  <si>
    <t>6RI02037</t>
  </si>
  <si>
    <t>6RI02038</t>
  </si>
  <si>
    <t>6RI02039</t>
  </si>
  <si>
    <t>6RI02158</t>
  </si>
  <si>
    <t>6RI02157</t>
  </si>
  <si>
    <t>6RI02159</t>
  </si>
  <si>
    <t>6RI02113</t>
  </si>
  <si>
    <t>6RI02121</t>
  </si>
  <si>
    <t>6RI02041</t>
  </si>
  <si>
    <t>6RI02042</t>
  </si>
  <si>
    <t>6RI02040</t>
  </si>
  <si>
    <t>6RI02114</t>
  </si>
  <si>
    <t>6RI02115</t>
  </si>
  <si>
    <t>6RI02116</t>
  </si>
  <si>
    <t>6RI02117</t>
  </si>
  <si>
    <t>6RI02007</t>
  </si>
  <si>
    <t>6RI09001</t>
  </si>
  <si>
    <t>6RI09002</t>
  </si>
  <si>
    <t>6RI09003</t>
  </si>
  <si>
    <t>6RI09004</t>
  </si>
  <si>
    <t>6RI02008</t>
  </si>
  <si>
    <t>6RI02122</t>
  </si>
  <si>
    <t>6RI02022</t>
  </si>
  <si>
    <t>6RI02064</t>
  </si>
  <si>
    <t>6RI02023</t>
  </si>
  <si>
    <t>6RI02024</t>
  </si>
  <si>
    <t>6RI02025</t>
  </si>
  <si>
    <t>6RI02044</t>
  </si>
  <si>
    <t>6RI02043</t>
  </si>
  <si>
    <t>6RI02045</t>
  </si>
  <si>
    <t>6RI02026</t>
  </si>
  <si>
    <t>6RI02065</t>
  </si>
  <si>
    <t>6RI02027</t>
  </si>
  <si>
    <t>6RI02066</t>
  </si>
  <si>
    <t>6RI02028</t>
  </si>
  <si>
    <t>6RI02058</t>
  </si>
  <si>
    <t>6RI02032</t>
  </si>
  <si>
    <t xml:space="preserve">6RI02062 </t>
  </si>
  <si>
    <t>6RI02031</t>
  </si>
  <si>
    <t>6RI02059</t>
  </si>
  <si>
    <t>6RI02047</t>
  </si>
  <si>
    <t>6RI02048</t>
  </si>
  <si>
    <t>6RI02063</t>
  </si>
  <si>
    <t>6RI02033</t>
  </si>
  <si>
    <t>6RI02034</t>
  </si>
  <si>
    <t>6RY01037</t>
  </si>
  <si>
    <t>6RY01072</t>
  </si>
  <si>
    <t>6RY01034</t>
  </si>
  <si>
    <t>6RY01032</t>
  </si>
  <si>
    <t>6RY01033</t>
  </si>
  <si>
    <t>6RY01075</t>
  </si>
  <si>
    <t>6RY01038</t>
  </si>
  <si>
    <t>6RY01035</t>
  </si>
  <si>
    <t>6RY01018</t>
  </si>
  <si>
    <t>6RY01076</t>
  </si>
  <si>
    <t>6RY01077</t>
  </si>
  <si>
    <t>6RY01078</t>
  </si>
  <si>
    <t>6RY01039</t>
  </si>
  <si>
    <t>6RY01036</t>
  </si>
  <si>
    <t>6RY01012</t>
  </si>
  <si>
    <t>6RY01063</t>
  </si>
  <si>
    <t>6RY01011</t>
  </si>
  <si>
    <t>6RY01040</t>
  </si>
  <si>
    <t>6RY01041</t>
  </si>
  <si>
    <t>6RY01042</t>
  </si>
  <si>
    <t>6RY01065</t>
  </si>
  <si>
    <t>6RY01064</t>
  </si>
  <si>
    <t>6RY01079</t>
  </si>
  <si>
    <t>6RY01080</t>
  </si>
  <si>
    <t>6RY01005</t>
  </si>
  <si>
    <t>6RY01030</t>
  </si>
  <si>
    <t>6RY01045</t>
  </si>
  <si>
    <t>6RY01029</t>
  </si>
  <si>
    <t>6RY01046</t>
  </si>
  <si>
    <t>6RY01047</t>
  </si>
  <si>
    <t>6RY01048</t>
  </si>
  <si>
    <t>6RY01071</t>
  </si>
  <si>
    <t>6RY01002</t>
  </si>
  <si>
    <t>6RY01049</t>
  </si>
  <si>
    <t>6RY01050</t>
  </si>
  <si>
    <t>6RY01051</t>
  </si>
  <si>
    <t>6RY01070</t>
  </si>
  <si>
    <t>6RY01001</t>
  </si>
  <si>
    <t>6RY01052</t>
  </si>
  <si>
    <t>6RY01031</t>
  </si>
  <si>
    <t>6RY01053</t>
  </si>
  <si>
    <t>6RY01054</t>
  </si>
  <si>
    <t>6RY01055</t>
  </si>
  <si>
    <t>6RY01028</t>
  </si>
  <si>
    <t>6RY01056</t>
  </si>
  <si>
    <t>6RY01057</t>
  </si>
  <si>
    <t>6RY01058</t>
  </si>
  <si>
    <t>6RY01009</t>
  </si>
  <si>
    <t>6RY01010</t>
  </si>
  <si>
    <t>6RY01059</t>
  </si>
  <si>
    <t>6RY01081</t>
  </si>
  <si>
    <t>6RY01082</t>
  </si>
  <si>
    <t>6RY01006</t>
  </si>
  <si>
    <t>6RY01083</t>
  </si>
  <si>
    <t>6RY01003</t>
  </si>
  <si>
    <t>6RY01004</t>
  </si>
  <si>
    <t>6RY01008</t>
  </si>
  <si>
    <t>6RY01007</t>
  </si>
  <si>
    <t>6RY01060</t>
  </si>
  <si>
    <t>6RY01061</t>
  </si>
  <si>
    <t>6RY01062</t>
  </si>
  <si>
    <t>Intergift</t>
  </si>
  <si>
    <t>Vida Silver</t>
  </si>
  <si>
    <t>Pisci-Mad</t>
  </si>
  <si>
    <t>FRUIT (PARA CADA LOTE)</t>
  </si>
  <si>
    <t>Salon Look</t>
  </si>
  <si>
    <t>Matelec Industry</t>
  </si>
  <si>
    <t>Veteco</t>
  </si>
  <si>
    <t>Simo</t>
  </si>
  <si>
    <t>Expo</t>
  </si>
  <si>
    <t>Ifema</t>
  </si>
  <si>
    <t>Total</t>
  </si>
  <si>
    <t>OTROS MATERIALES COMPLEMENTARIOS IFEMA</t>
  </si>
  <si>
    <t>PRECIO UNITARIO OFERTADO IVA EXCLUIDO</t>
  </si>
  <si>
    <t>EXP</t>
  </si>
  <si>
    <t>IFEMA</t>
  </si>
  <si>
    <t>BANCO DE MADERA PINTADO (200X45X45cm)</t>
  </si>
  <si>
    <t>Ud.</t>
  </si>
  <si>
    <t>BARRA DE 110 CMS DE ALTO, 50 DE FONDO CON PATAS PARA ENCASTRADO DE CARGADOR</t>
  </si>
  <si>
    <t>ML</t>
  </si>
  <si>
    <t>BARRA DE BAR</t>
  </si>
  <si>
    <t>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</si>
  <si>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</si>
  <si>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</si>
  <si>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</si>
  <si>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</si>
  <si>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</si>
  <si>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</si>
  <si>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</si>
  <si>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</si>
  <si>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</si>
  <si>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</si>
  <si>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</si>
  <si>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</si>
  <si>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</si>
  <si>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</si>
  <si>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</si>
  <si>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</si>
  <si>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</si>
  <si>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</si>
  <si>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</si>
  <si>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</si>
  <si>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</si>
  <si>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</si>
  <si>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</si>
  <si>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</si>
  <si>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</si>
  <si>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</si>
  <si>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</si>
  <si>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</si>
  <si>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</si>
  <si>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</si>
  <si>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</si>
  <si>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</si>
  <si>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</si>
  <si>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</si>
  <si>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</si>
  <si>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</si>
  <si>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</si>
  <si>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</si>
  <si>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</si>
  <si>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</si>
  <si>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</si>
  <si>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</si>
  <si>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</si>
  <si>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</si>
  <si>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</si>
  <si>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</si>
  <si>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</si>
  <si>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</si>
  <si>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</si>
  <si>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</si>
  <si>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</si>
  <si>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</si>
  <si>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</si>
  <si>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</si>
  <si>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</si>
  <si>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</si>
  <si>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</si>
  <si>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</si>
  <si>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</si>
  <si>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</si>
  <si>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</si>
  <si>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</si>
  <si>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</si>
  <si>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</si>
  <si>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</si>
  <si>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</si>
  <si>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</si>
  <si>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</si>
  <si>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</si>
  <si>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</si>
  <si>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</si>
  <si>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</si>
  <si>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</si>
  <si>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</si>
  <si>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</si>
  <si>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</si>
  <si>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</si>
  <si>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Firma del representante legal y fecha</t>
  </si>
  <si>
    <t xml:space="preserve">TECHO TELA 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</si>
  <si>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</si>
  <si>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</si>
  <si>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</si>
  <si>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>ANEXO IX B</t>
  </si>
  <si>
    <t xml:space="preserve">TOTAL OFERTA       </t>
  </si>
  <si>
    <t>TOTAL (a) x (b)</t>
  </si>
  <si>
    <t>PANEL MELAMINADO 1ML</t>
  </si>
  <si>
    <t>comedor pabellon 7</t>
  </si>
  <si>
    <t xml:space="preserve">grid kids </t>
  </si>
  <si>
    <t>Guardarropas</t>
  </si>
  <si>
    <t>Mashall hub</t>
  </si>
  <si>
    <t>Media Center</t>
  </si>
  <si>
    <t>NOC</t>
  </si>
  <si>
    <t xml:space="preserve">Paddle </t>
  </si>
  <si>
    <t xml:space="preserve">Press conference room </t>
  </si>
  <si>
    <t>Medical Center</t>
  </si>
  <si>
    <t>MURO AGLOMERADO 60 CMS DE ESPESOR CON LANA ROCA AISLANTE INTERIOR</t>
  </si>
  <si>
    <t xml:space="preserve">TECHO FORMADO POR BASTIDORES DE MADERA PINTADO CON LANA DE ROCA AISLANTE POR CARA SUPERIOR. </t>
  </si>
  <si>
    <t>CABINA MODULAR DE PRENSA DE 2,00 X 2,00 SEGÚN DESCRIPCIÓN</t>
  </si>
  <si>
    <t>CABINA MODULAR DE PRENSA DE 4,00 X 2,00 SEGÚN DESCRIPCION</t>
  </si>
  <si>
    <t>PRECIO UNITARIO OFERTADO (a)</t>
  </si>
  <si>
    <t xml:space="preserve">INSTALACIONES MEDICAL CENTER </t>
  </si>
  <si>
    <t>CONSUMO GASOIL MEDICAL CENTER</t>
  </si>
  <si>
    <t>TOTALES COMPLEMENTOS PROYECTOS DISEÑO FERIAL</t>
  </si>
  <si>
    <t>ESTIMACIÓN UNIDADES DISEÑO FERIAL ( B )</t>
  </si>
  <si>
    <t>IMPORTE DISEÑO FERIAL (a) x ( b )</t>
  </si>
  <si>
    <t>(1)</t>
  </si>
  <si>
    <t xml:space="preserve">ANEXO IX - B </t>
  </si>
  <si>
    <t>PARTIDAS</t>
  </si>
  <si>
    <t>MATERIALES COMPLEMENTARIOS PARA EL MONTAJE DE LOS DISTINTOS PROYECTOS EFÍMEROS DE DISEÑO FERIAL DE IFEMA FORMULA 1</t>
  </si>
  <si>
    <t>ESTIMACIÓN LITROS F1 (a)</t>
  </si>
  <si>
    <t>INDICE PRECIO MITECO PARA DIESEL ECOLOGICO A EFECTOS DEL CÁLCULO DEL PRESUPUESTO DEL SUMINISTRO (€/LITRO IVA EXCLUIDO) (B)</t>
  </si>
  <si>
    <t>ESTIMACIÓN UD F1 (a)</t>
  </si>
  <si>
    <t>PRECIO UNITARIO OFERTADO (EUR / UND) IVA EXCLUIDO (b)</t>
  </si>
  <si>
    <t xml:space="preserve">PRESUPUESTO UNITARIO MAX (EUR / UND) IVA EXCLUIDO </t>
  </si>
  <si>
    <t>COEFICIENTE OFERTADO DE INCREMENTO/DECREMENTO DEL PRECIO DEL GASOIL A APLICAR SOBRE EL INDICE MITECO ( C )</t>
  </si>
  <si>
    <t>COEFICIENTE MÁXIMO DE INCREMENTO/DECREMENTO DEL PRECIO DEL GASOIL A APLICAR SOBRE EL INDICE MITECO</t>
  </si>
  <si>
    <t>PRECIO COMBUSTIBLE IVA EXCLUIDO (a) x (b) x ( c )</t>
  </si>
  <si>
    <t>TOTAL OFERTADO IVA EXCLUIDO (IVA EXCLUIDO)  (indicar este total en el anexo IX A)</t>
  </si>
  <si>
    <t>Firma del Representante legal</t>
  </si>
  <si>
    <t>(según detalle de unidades y precios UNITARIOS OFERTADO la hoja Materiales Complementarios F1 de este arhivo), (total 1)</t>
  </si>
  <si>
    <t>MATERIALES COMPLEMENTARIOS PROYECTOS DISEÑO FERIAL IFEMA F1</t>
  </si>
  <si>
    <t>(*) Cumplimentar únicamente las celdas sombreadas en color azul.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</si>
</sst>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[Red]#,##0.00"/>
    <numFmt numFmtId="165" formatCode="#,##0.00\ &quot;€&quot;"/>
    <numFmt numFmtId="166" formatCode="#,##0.00\ _€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2"/>
      <name val="Barlow"/>
    </font>
    <font>
      <b/>
      <i/>
      <sz val="12"/>
      <name val="Barlow"/>
    </font>
    <font>
      <sz val="12"/>
      <name val="Barlow"/>
    </font>
    <font>
      <sz val="12"/>
      <color theme="1"/>
      <name val="Barlow"/>
    </font>
    <font>
      <b/>
      <sz val="12"/>
      <color theme="1"/>
      <name val="Barlow"/>
    </font>
    <font>
      <sz val="10"/>
      <name val="Arial Narrow"/>
      <family val="2"/>
    </font>
    <font>
      <b/>
      <sz val="14"/>
      <name val="Arial"/>
      <family val="2"/>
    </font>
    <font>
      <sz val="11"/>
      <name val="Barlow"/>
    </font>
    <font>
      <sz val="11"/>
      <color theme="1"/>
      <name val="Barlow"/>
    </font>
    <font>
      <b/>
      <sz val="11"/>
      <color theme="1"/>
      <name val="Barlow"/>
    </font>
  </fonts>
  <fills count="7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8" fillId="0" borderId="0"/>
  </cellStyleXfs>
  <cellXfs count="151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/>
    <xf numFmtId="4" fontId="3" fillId="0" borderId="0" xfId="0" applyNumberFormat="1" applyFont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3" fontId="5" fillId="0" borderId="9" xfId="1" applyNumberFormat="1" applyFont="1" applyBorder="1" applyAlignment="1">
      <alignment horizontal="left" vertical="center"/>
    </xf>
    <xf numFmtId="2" fontId="5" fillId="0" borderId="8" xfId="0" applyNumberFormat="1" applyFont="1" applyBorder="1" applyAlignment="1">
      <alignment horizontal="center" vertical="center"/>
    </xf>
    <xf numFmtId="4" fontId="5" fillId="0" borderId="11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2" fontId="5" fillId="0" borderId="12" xfId="0" applyNumberFormat="1" applyFont="1" applyBorder="1" applyAlignment="1">
      <alignment horizontal="center" vertical="center"/>
    </xf>
    <xf numFmtId="4" fontId="3" fillId="0" borderId="17" xfId="0" applyNumberFormat="1" applyFont="1" applyBorder="1" applyAlignment="1">
      <alignment horizontal="center" vertical="center" wrapText="1"/>
    </xf>
    <xf numFmtId="0" fontId="5" fillId="0" borderId="0" xfId="0" applyFont="1"/>
    <xf numFmtId="4" fontId="6" fillId="0" borderId="0" xfId="0" applyNumberFormat="1" applyFont="1"/>
    <xf numFmtId="49" fontId="6" fillId="0" borderId="3" xfId="0" applyNumberFormat="1" applyFont="1" applyBorder="1"/>
    <xf numFmtId="164" fontId="6" fillId="0" borderId="0" xfId="0" applyNumberFormat="1" applyFont="1"/>
    <xf numFmtId="4" fontId="3" fillId="0" borderId="1" xfId="0" applyNumberFormat="1" applyFont="1" applyBorder="1" applyAlignment="1">
      <alignment vertical="center" wrapText="1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4" fontId="6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vertical="center"/>
    </xf>
    <xf numFmtId="0" fontId="5" fillId="0" borderId="7" xfId="1" applyFont="1" applyBorder="1" applyAlignment="1">
      <alignment horizontal="left" vertical="center" wrapText="1" indent="1"/>
    </xf>
    <xf numFmtId="165" fontId="6" fillId="0" borderId="7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vertical="center"/>
    </xf>
    <xf numFmtId="4" fontId="6" fillId="2" borderId="10" xfId="0" applyNumberFormat="1" applyFont="1" applyFill="1" applyBorder="1" applyAlignment="1" applyProtection="1">
      <alignment horizontal="center" vertical="center"/>
      <protection locked="0"/>
    </xf>
    <xf numFmtId="0" fontId="5" fillId="0" borderId="8" xfId="1" applyFont="1" applyBorder="1" applyAlignment="1">
      <alignment horizontal="left" vertical="center" wrapText="1" indent="1"/>
    </xf>
    <xf numFmtId="165" fontId="6" fillId="0" borderId="8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vertical="center"/>
    </xf>
    <xf numFmtId="4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8" xfId="0" applyFont="1" applyBorder="1" applyAlignment="1">
      <alignment horizontal="left" vertical="center" indent="1"/>
    </xf>
    <xf numFmtId="165" fontId="5" fillId="0" borderId="8" xfId="0" applyNumberFormat="1" applyFont="1" applyBorder="1" applyAlignment="1">
      <alignment horizontal="right" vertical="center" wrapText="1"/>
    </xf>
    <xf numFmtId="4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1" applyFont="1" applyBorder="1" applyAlignment="1">
      <alignment horizontal="left" vertical="center" indent="1"/>
    </xf>
    <xf numFmtId="0" fontId="5" fillId="0" borderId="8" xfId="0" applyFont="1" applyBorder="1" applyAlignment="1">
      <alignment horizontal="left" vertical="center" wrapText="1" indent="1"/>
    </xf>
    <xf numFmtId="165" fontId="5" fillId="0" borderId="8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left" vertical="center"/>
    </xf>
    <xf numFmtId="4" fontId="5" fillId="2" borderId="11" xfId="0" applyNumberFormat="1" applyFont="1" applyFill="1" applyBorder="1" applyAlignment="1" applyProtection="1">
      <alignment horizontal="center" vertical="center"/>
      <protection locked="0"/>
    </xf>
    <xf numFmtId="49" fontId="5" fillId="0" borderId="8" xfId="2" applyNumberFormat="1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65" fontId="5" fillId="0" borderId="1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left" vertical="center"/>
    </xf>
    <xf numFmtId="4" fontId="5" fillId="2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4" fontId="6" fillId="0" borderId="0" xfId="0" applyNumberFormat="1" applyFont="1" applyAlignment="1" applyProtection="1">
      <alignment horizontal="center"/>
      <protection locked="0"/>
    </xf>
    <xf numFmtId="4" fontId="6" fillId="0" borderId="0" xfId="0" applyNumberFormat="1" applyFont="1" applyAlignment="1">
      <alignment horizontal="center"/>
    </xf>
    <xf numFmtId="4" fontId="3" fillId="0" borderId="20" xfId="0" applyNumberFormat="1" applyFont="1" applyBorder="1" applyAlignment="1">
      <alignment horizontal="center" vertical="center" wrapText="1"/>
    </xf>
    <xf numFmtId="4" fontId="3" fillId="0" borderId="25" xfId="0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/>
    </xf>
    <xf numFmtId="3" fontId="5" fillId="0" borderId="10" xfId="0" applyNumberFormat="1" applyFont="1" applyBorder="1" applyAlignment="1">
      <alignment horizontal="left" vertical="center"/>
    </xf>
    <xf numFmtId="3" fontId="5" fillId="0" borderId="11" xfId="0" applyNumberFormat="1" applyFont="1" applyBorder="1" applyAlignment="1">
      <alignment horizontal="left" vertical="center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left" vertical="center"/>
    </xf>
    <xf numFmtId="3" fontId="5" fillId="0" borderId="11" xfId="1" applyNumberFormat="1" applyFont="1" applyBorder="1" applyAlignment="1">
      <alignment horizontal="left" vertical="center"/>
    </xf>
    <xf numFmtId="3" fontId="5" fillId="0" borderId="16" xfId="0" applyNumberFormat="1" applyFont="1" applyBorder="1" applyAlignment="1">
      <alignment horizontal="left" vertical="center"/>
    </xf>
    <xf numFmtId="4" fontId="3" fillId="0" borderId="2" xfId="0" applyNumberFormat="1" applyFont="1" applyBorder="1" applyAlignment="1">
      <alignment horizontal="center" vertical="center" wrapText="1"/>
    </xf>
    <xf numFmtId="4" fontId="5" fillId="3" borderId="0" xfId="0" applyNumberFormat="1" applyFont="1" applyFill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 wrapText="1" indent="1"/>
    </xf>
    <xf numFmtId="165" fontId="6" fillId="0" borderId="0" xfId="0" applyNumberFormat="1" applyFont="1" applyAlignment="1">
      <alignment horizontal="right" indent="1"/>
    </xf>
    <xf numFmtId="165" fontId="6" fillId="0" borderId="0" xfId="0" applyNumberFormat="1" applyFont="1"/>
    <xf numFmtId="165" fontId="5" fillId="0" borderId="12" xfId="0" applyNumberFormat="1" applyFont="1" applyBorder="1" applyAlignment="1">
      <alignment horizontal="right" vertical="center"/>
    </xf>
    <xf numFmtId="165" fontId="3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2" fontId="5" fillId="0" borderId="9" xfId="0" applyNumberFormat="1" applyFont="1" applyBorder="1" applyAlignment="1">
      <alignment horizontal="center" vertical="center"/>
    </xf>
    <xf numFmtId="2" fontId="5" fillId="0" borderId="27" xfId="0" applyNumberFormat="1" applyFont="1" applyBorder="1" applyAlignment="1">
      <alignment horizontal="center" vertical="center"/>
    </xf>
    <xf numFmtId="0" fontId="5" fillId="0" borderId="22" xfId="1" applyFont="1" applyBorder="1" applyAlignment="1">
      <alignment horizontal="left" vertical="center" indent="1"/>
    </xf>
    <xf numFmtId="0" fontId="5" fillId="0" borderId="22" xfId="1" applyFont="1" applyBorder="1" applyAlignment="1">
      <alignment horizontal="left" vertical="center" wrapText="1" indent="1"/>
    </xf>
    <xf numFmtId="165" fontId="5" fillId="0" borderId="27" xfId="0" applyNumberFormat="1" applyFont="1" applyBorder="1" applyAlignment="1" applyProtection="1">
      <alignment horizontal="right" vertical="center" wrapText="1" indent="1"/>
      <protection locked="0"/>
    </xf>
    <xf numFmtId="0" fontId="6" fillId="0" borderId="27" xfId="0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0" fillId="0" borderId="26" xfId="1" applyFont="1" applyBorder="1" applyAlignment="1">
      <alignment horizontal="left" vertical="center" wrapText="1" indent="1"/>
    </xf>
    <xf numFmtId="165" fontId="11" fillId="0" borderId="27" xfId="0" applyNumberFormat="1" applyFont="1" applyBorder="1" applyAlignment="1">
      <alignment horizontal="center" vertical="center" wrapText="1"/>
    </xf>
    <xf numFmtId="166" fontId="11" fillId="0" borderId="32" xfId="0" applyNumberFormat="1" applyFont="1" applyBorder="1" applyAlignment="1">
      <alignment horizontal="center" vertical="center" wrapText="1"/>
    </xf>
    <xf numFmtId="165" fontId="11" fillId="0" borderId="28" xfId="0" applyNumberFormat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66" fontId="10" fillId="0" borderId="29" xfId="0" applyNumberFormat="1" applyFont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166" fontId="10" fillId="4" borderId="39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0" borderId="40" xfId="0" applyFont="1" applyBorder="1" applyAlignment="1">
      <alignment horizontal="left" vertical="center"/>
    </xf>
    <xf numFmtId="4" fontId="11" fillId="0" borderId="41" xfId="0" applyNumberFormat="1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4" fontId="11" fillId="0" borderId="29" xfId="0" applyNumberFormat="1" applyFont="1" applyBorder="1" applyAlignment="1">
      <alignment horizontal="center" vertical="center" wrapText="1"/>
    </xf>
    <xf numFmtId="0" fontId="11" fillId="0" borderId="0" xfId="0" applyFont="1"/>
    <xf numFmtId="165" fontId="12" fillId="0" borderId="3" xfId="0" applyNumberFormat="1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5" borderId="27" xfId="0" applyFont="1" applyFill="1" applyBorder="1" applyAlignment="1">
      <alignment horizontal="center" vertical="center" wrapText="1"/>
    </xf>
    <xf numFmtId="166" fontId="10" fillId="5" borderId="27" xfId="0" applyNumberFormat="1" applyFont="1" applyFill="1" applyBorder="1" applyAlignment="1">
      <alignment horizontal="center" vertical="center" wrapText="1"/>
    </xf>
    <xf numFmtId="0" fontId="5" fillId="0" borderId="21" xfId="1" applyFont="1" applyBorder="1" applyAlignment="1">
      <alignment horizontal="left" vertical="center" indent="1"/>
    </xf>
    <xf numFmtId="0" fontId="5" fillId="0" borderId="9" xfId="1" applyFont="1" applyBorder="1" applyAlignment="1">
      <alignment horizontal="left" vertical="center" indent="1"/>
    </xf>
    <xf numFmtId="0" fontId="5" fillId="0" borderId="9" xfId="1" applyFont="1" applyBorder="1" applyAlignment="1">
      <alignment horizontal="left" vertical="center" wrapText="1" indent="1"/>
    </xf>
    <xf numFmtId="49" fontId="5" fillId="0" borderId="9" xfId="2" applyNumberFormat="1" applyFont="1" applyBorder="1" applyAlignment="1">
      <alignment horizontal="left" vertical="center" indent="1"/>
    </xf>
    <xf numFmtId="165" fontId="5" fillId="2" borderId="18" xfId="0" applyNumberFormat="1" applyFont="1" applyFill="1" applyBorder="1" applyAlignment="1" applyProtection="1">
      <alignment horizontal="right" vertical="center" wrapText="1" indent="1"/>
      <protection locked="0"/>
    </xf>
    <xf numFmtId="165" fontId="5" fillId="2" borderId="25" xfId="0" applyNumberFormat="1" applyFont="1" applyFill="1" applyBorder="1" applyAlignment="1" applyProtection="1">
      <alignment horizontal="right" vertical="center" wrapText="1" indent="1"/>
      <protection locked="0"/>
    </xf>
    <xf numFmtId="165" fontId="5" fillId="2" borderId="31" xfId="0" applyNumberFormat="1" applyFont="1" applyFill="1" applyBorder="1" applyAlignment="1" applyProtection="1">
      <alignment horizontal="right" vertical="center" wrapText="1" indent="1"/>
      <protection locked="0"/>
    </xf>
    <xf numFmtId="3" fontId="5" fillId="0" borderId="27" xfId="1" applyNumberFormat="1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3" fillId="0" borderId="37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2" fontId="6" fillId="0" borderId="0" xfId="0" applyNumberFormat="1" applyFont="1" applyAlignment="1">
      <alignment horizontal="center" vertical="center"/>
    </xf>
    <xf numFmtId="4" fontId="5" fillId="3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4" fontId="3" fillId="0" borderId="25" xfId="0" applyNumberFormat="1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0" fontId="11" fillId="4" borderId="38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24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2" fontId="11" fillId="0" borderId="28" xfId="0" applyNumberFormat="1" applyFont="1" applyBorder="1" applyAlignment="1">
      <alignment horizontal="center" vertical="center" wrapText="1"/>
    </xf>
    <xf numFmtId="2" fontId="11" fillId="0" borderId="31" xfId="0" applyNumberFormat="1" applyFont="1" applyBorder="1" applyAlignment="1">
      <alignment horizontal="center" vertical="center" wrapText="1"/>
    </xf>
    <xf numFmtId="4" fontId="11" fillId="6" borderId="41" xfId="0" applyNumberFormat="1" applyFont="1" applyFill="1" applyBorder="1" applyAlignment="1" applyProtection="1">
      <alignment horizontal="center" vertical="center" wrapText="1"/>
      <protection locked="0"/>
    </xf>
    <xf numFmtId="165" fontId="11" fillId="6" borderId="27" xfId="0" applyNumberFormat="1" applyFont="1" applyFill="1" applyBorder="1" applyAlignment="1" applyProtection="1">
      <alignment horizontal="center" vertical="center" wrapText="1"/>
      <protection locked="0"/>
    </xf>
    <xf numFmtId="165" fontId="11" fillId="6" borderId="28" xfId="0" applyNumberFormat="1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7F3D6BC2-5449-48A2-8683-51F600FA12A1}"/>
  </cellStyles>
  <dxfs count="0"/>
  <tableStyles count="0" defaultTableStyle="TableStyleMedium2" defaultPivotStyle="PivotStyleLight16"/>
  <colors>
    <mruColors>
      <color rgb="FF90CC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72"/>
  <sheetViews>
    <sheetView showGridLines="0" topLeftCell="C1" zoomScaleNormal="100" workbookViewId="0">
      <pane xSplit="1" ySplit="3" topLeftCell="D4" activePane="bottomRight" state="frozen"/>
      <selection activeCell="C1" sqref="C1"/>
      <selection pane="topRight" activeCell="D1" sqref="D1"/>
      <selection pane="bottomLeft" activeCell="C2" sqref="C2"/>
      <selection pane="bottomRight" activeCell="BB72" sqref="A1:BB72"/>
    </sheetView>
  </sheetViews>
  <sheetFormatPr baseColWidth="10" defaultColWidth="11.5546875" defaultRowHeight="18" x14ac:dyDescent="0.4"/>
  <cols>
    <col min="1" max="1" width="14" style="5" hidden="1" customWidth="1"/>
    <col min="2" max="2" width="14.5546875" style="5" hidden="1" customWidth="1"/>
    <col min="3" max="3" width="97.77734375" style="22" customWidth="1"/>
    <col min="4" max="4" width="13" style="23" customWidth="1"/>
    <col min="5" max="5" width="8.21875" style="5" bestFit="1" customWidth="1"/>
    <col min="6" max="6" width="17.77734375" style="71" customWidth="1"/>
    <col min="7" max="15" width="17.21875" style="5" hidden="1" customWidth="1"/>
    <col min="16" max="16" width="17.21875" style="5" customWidth="1"/>
    <col min="17" max="17" width="11.5546875" style="23" hidden="1" customWidth="1"/>
    <col min="18" max="32" width="11.5546875" style="5" hidden="1" customWidth="1"/>
    <col min="33" max="35" width="11.5546875" style="4" hidden="1" customWidth="1"/>
    <col min="36" max="53" width="11.5546875" style="5" hidden="1" customWidth="1"/>
    <col min="54" max="54" width="18.21875" style="25" customWidth="1"/>
    <col min="55" max="55" width="11.5546875" style="58" customWidth="1"/>
    <col min="56" max="16384" width="11.5546875" style="5"/>
  </cols>
  <sheetData>
    <row r="1" spans="1:55" x14ac:dyDescent="0.4">
      <c r="C1" s="121" t="s">
        <v>319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2"/>
    </row>
    <row r="2" spans="1:55" ht="18.600000000000001" thickBot="1" x14ac:dyDescent="0.45">
      <c r="C2" s="123" t="s">
        <v>333</v>
      </c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3"/>
      <c r="AN2" s="123"/>
      <c r="AO2" s="123"/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</row>
    <row r="3" spans="1:55" ht="91.8" customHeight="1" thickBot="1" x14ac:dyDescent="0.45">
      <c r="A3" s="113" t="s">
        <v>66</v>
      </c>
      <c r="B3" s="114"/>
      <c r="C3" s="1" t="s">
        <v>5</v>
      </c>
      <c r="D3" s="115" t="s">
        <v>6</v>
      </c>
      <c r="E3" s="116"/>
      <c r="F3" s="74" t="s">
        <v>312</v>
      </c>
      <c r="G3" s="8" t="s">
        <v>299</v>
      </c>
      <c r="H3" s="8" t="s">
        <v>300</v>
      </c>
      <c r="I3" s="8" t="s">
        <v>301</v>
      </c>
      <c r="J3" s="8" t="s">
        <v>302</v>
      </c>
      <c r="K3" s="8" t="s">
        <v>303</v>
      </c>
      <c r="L3" s="8" t="s">
        <v>304</v>
      </c>
      <c r="M3" s="8" t="s">
        <v>305</v>
      </c>
      <c r="N3" s="8" t="s">
        <v>307</v>
      </c>
      <c r="O3" s="8" t="s">
        <v>306</v>
      </c>
      <c r="P3" s="8" t="s">
        <v>316</v>
      </c>
      <c r="Q3" s="125" t="s">
        <v>192</v>
      </c>
      <c r="R3" s="125"/>
      <c r="S3" s="119" t="s">
        <v>193</v>
      </c>
      <c r="T3" s="119"/>
      <c r="U3" s="119" t="s">
        <v>194</v>
      </c>
      <c r="V3" s="119"/>
      <c r="W3" s="69" t="s">
        <v>195</v>
      </c>
      <c r="X3" s="69"/>
      <c r="Y3" s="119" t="s">
        <v>196</v>
      </c>
      <c r="Z3" s="119"/>
      <c r="AA3" s="120" t="s">
        <v>197</v>
      </c>
      <c r="AB3" s="120"/>
      <c r="AC3" s="119" t="s">
        <v>198</v>
      </c>
      <c r="AD3" s="119"/>
      <c r="AE3" s="119" t="s">
        <v>199</v>
      </c>
      <c r="AF3" s="119"/>
      <c r="AG3" s="124" t="s">
        <v>202</v>
      </c>
      <c r="AH3" s="124"/>
      <c r="AI3" s="6"/>
      <c r="BB3" s="7" t="s">
        <v>317</v>
      </c>
      <c r="BC3" s="5"/>
    </row>
    <row r="4" spans="1:55" ht="18.600000000000001" thickBot="1" x14ac:dyDescent="0.45">
      <c r="A4" s="9" t="s">
        <v>68</v>
      </c>
      <c r="B4" s="9" t="s">
        <v>67</v>
      </c>
      <c r="C4" s="2" t="s">
        <v>60</v>
      </c>
      <c r="D4" s="26"/>
      <c r="E4" s="68"/>
      <c r="F4" s="70"/>
      <c r="G4" s="10"/>
      <c r="H4" s="10"/>
      <c r="I4" s="10"/>
      <c r="J4" s="10"/>
      <c r="K4" s="10"/>
      <c r="L4" s="10"/>
      <c r="M4" s="10"/>
      <c r="N4" s="10"/>
      <c r="O4" s="10"/>
      <c r="P4" s="10"/>
      <c r="Q4" s="6" t="s">
        <v>200</v>
      </c>
      <c r="R4" s="6" t="s">
        <v>201</v>
      </c>
      <c r="S4" s="6" t="s">
        <v>200</v>
      </c>
      <c r="T4" s="6" t="s">
        <v>201</v>
      </c>
      <c r="U4" s="6" t="s">
        <v>200</v>
      </c>
      <c r="V4" s="6" t="s">
        <v>201</v>
      </c>
      <c r="W4" s="6" t="s">
        <v>200</v>
      </c>
      <c r="X4" s="6" t="s">
        <v>201</v>
      </c>
      <c r="Y4" s="6" t="s">
        <v>200</v>
      </c>
      <c r="Z4" s="6" t="s">
        <v>201</v>
      </c>
      <c r="AA4" s="6" t="s">
        <v>200</v>
      </c>
      <c r="AB4" s="6" t="s">
        <v>201</v>
      </c>
      <c r="AC4" s="6" t="s">
        <v>200</v>
      </c>
      <c r="AD4" s="6" t="s">
        <v>201</v>
      </c>
      <c r="AE4" s="6" t="s">
        <v>200</v>
      </c>
      <c r="AF4" s="6" t="s">
        <v>201</v>
      </c>
      <c r="AG4" s="3" t="s">
        <v>200</v>
      </c>
      <c r="AH4" s="6" t="s">
        <v>201</v>
      </c>
      <c r="AI4" s="6"/>
      <c r="BB4" s="59"/>
    </row>
    <row r="5" spans="1:55" ht="20.100000000000001" customHeight="1" thickBot="1" x14ac:dyDescent="0.45">
      <c r="A5" s="27" t="s">
        <v>131</v>
      </c>
      <c r="B5" s="11" t="s">
        <v>69</v>
      </c>
      <c r="C5" s="105" t="s">
        <v>12</v>
      </c>
      <c r="D5" s="81">
        <v>85.3</v>
      </c>
      <c r="E5" s="82" t="s">
        <v>50</v>
      </c>
      <c r="F5" s="109"/>
      <c r="G5" s="12"/>
      <c r="H5" s="12"/>
      <c r="I5" s="12"/>
      <c r="J5" s="12"/>
      <c r="K5" s="12"/>
      <c r="L5" s="12"/>
      <c r="M5" s="12"/>
      <c r="N5" s="12"/>
      <c r="O5" s="12"/>
      <c r="P5" s="12">
        <f>G5+H5+I5+J5+K5+L5+M5+N5+O5</f>
        <v>0</v>
      </c>
      <c r="Q5" s="4"/>
      <c r="R5" s="4"/>
      <c r="W5" s="4"/>
      <c r="X5" s="4"/>
      <c r="AG5" s="3">
        <f>SUM(Q5,S5,U5,W5,Y5,AA5,AC5,AE5)</f>
        <v>0</v>
      </c>
      <c r="AH5" s="4">
        <f>SUM(R5,T5,V5,X5,Z5,AB5,AD5,AF5)</f>
        <v>0</v>
      </c>
      <c r="BB5" s="13">
        <f>P5*F5</f>
        <v>0</v>
      </c>
    </row>
    <row r="6" spans="1:55" ht="20.100000000000001" customHeight="1" thickBot="1" x14ac:dyDescent="0.45">
      <c r="A6" s="28" t="s">
        <v>132</v>
      </c>
      <c r="B6" s="14" t="s">
        <v>70</v>
      </c>
      <c r="C6" s="106" t="s">
        <v>31</v>
      </c>
      <c r="D6" s="81">
        <v>5.91</v>
      </c>
      <c r="E6" s="112" t="s">
        <v>50</v>
      </c>
      <c r="F6" s="109"/>
      <c r="G6" s="16"/>
      <c r="H6" s="16"/>
      <c r="I6" s="16"/>
      <c r="J6" s="16"/>
      <c r="K6" s="16"/>
      <c r="L6" s="16"/>
      <c r="M6" s="16"/>
      <c r="N6" s="16"/>
      <c r="O6" s="16"/>
      <c r="P6" s="16">
        <f>G6+H6++I6+J6+K6+L6+M6+N6+O6</f>
        <v>0</v>
      </c>
      <c r="Q6" s="4"/>
      <c r="R6" s="4"/>
      <c r="W6" s="4"/>
      <c r="X6" s="4"/>
      <c r="AG6" s="3">
        <f t="shared" ref="AG6:AG66" si="0">SUM(Q6,S6,U6,W6,Y6,AA6,AC6,AE6)</f>
        <v>0</v>
      </c>
      <c r="AH6" s="4">
        <f t="shared" ref="AH6:AH66" si="1">SUM(R6,T6,V6,X6,Z6,AB6,AD6,AF6)</f>
        <v>0</v>
      </c>
      <c r="BB6" s="17">
        <f>P6*F6</f>
        <v>0</v>
      </c>
    </row>
    <row r="7" spans="1:55" ht="20.100000000000001" customHeight="1" thickBot="1" x14ac:dyDescent="0.45">
      <c r="A7" s="28" t="s">
        <v>133</v>
      </c>
      <c r="B7" s="14" t="s">
        <v>71</v>
      </c>
      <c r="C7" s="106" t="s">
        <v>63</v>
      </c>
      <c r="D7" s="81">
        <v>9.7100000000000009</v>
      </c>
      <c r="E7" s="112" t="s">
        <v>50</v>
      </c>
      <c r="F7" s="109"/>
      <c r="G7" s="16"/>
      <c r="H7" s="16"/>
      <c r="I7" s="16"/>
      <c r="J7" s="16"/>
      <c r="K7" s="16"/>
      <c r="L7" s="16"/>
      <c r="M7" s="16"/>
      <c r="N7" s="16"/>
      <c r="O7" s="16"/>
      <c r="P7" s="16">
        <f t="shared" ref="P7:P68" si="2">G7+H7++I7+J7+K7+L7+M7+N7+O7</f>
        <v>0</v>
      </c>
      <c r="Q7" s="4"/>
      <c r="R7" s="4"/>
      <c r="W7" s="4">
        <v>8</v>
      </c>
      <c r="X7" s="4"/>
      <c r="Y7" s="5">
        <v>2</v>
      </c>
      <c r="AA7" s="5">
        <v>2</v>
      </c>
      <c r="AC7" s="5">
        <v>4</v>
      </c>
      <c r="AE7" s="5">
        <v>1</v>
      </c>
      <c r="AG7" s="3">
        <f t="shared" si="0"/>
        <v>17</v>
      </c>
      <c r="AH7" s="4">
        <f t="shared" si="1"/>
        <v>0</v>
      </c>
      <c r="BB7" s="17">
        <f t="shared" ref="BB7:BB68" si="3">P7*F7</f>
        <v>0</v>
      </c>
    </row>
    <row r="8" spans="1:55" ht="20.100000000000001" customHeight="1" thickBot="1" x14ac:dyDescent="0.45">
      <c r="A8" s="28" t="s">
        <v>134</v>
      </c>
      <c r="B8" s="14" t="s">
        <v>72</v>
      </c>
      <c r="C8" s="106" t="s">
        <v>64</v>
      </c>
      <c r="D8" s="81">
        <v>6.47</v>
      </c>
      <c r="E8" s="112" t="s">
        <v>50</v>
      </c>
      <c r="F8" s="109"/>
      <c r="G8" s="16"/>
      <c r="H8" s="16"/>
      <c r="I8" s="16"/>
      <c r="J8" s="16"/>
      <c r="K8" s="16"/>
      <c r="L8" s="16"/>
      <c r="M8" s="16"/>
      <c r="N8" s="16"/>
      <c r="O8" s="16"/>
      <c r="P8" s="16">
        <f t="shared" si="2"/>
        <v>0</v>
      </c>
      <c r="Q8" s="4">
        <v>59</v>
      </c>
      <c r="R8" s="4"/>
      <c r="U8" s="5">
        <v>7</v>
      </c>
      <c r="W8" s="4">
        <v>19</v>
      </c>
      <c r="X8" s="4"/>
      <c r="Y8" s="5">
        <v>89</v>
      </c>
      <c r="AA8" s="5">
        <v>1</v>
      </c>
      <c r="AC8" s="5">
        <v>2</v>
      </c>
      <c r="AE8" s="5">
        <v>28</v>
      </c>
      <c r="AG8" s="3">
        <f>SUM(Q8,S8,U8,W8,Y8,AA8,AC8,AE8)</f>
        <v>205</v>
      </c>
      <c r="AH8" s="4">
        <f t="shared" si="1"/>
        <v>0</v>
      </c>
      <c r="BB8" s="17">
        <f t="shared" si="3"/>
        <v>0</v>
      </c>
    </row>
    <row r="9" spans="1:55" ht="20.100000000000001" customHeight="1" thickBot="1" x14ac:dyDescent="0.45">
      <c r="A9" s="28" t="s">
        <v>135</v>
      </c>
      <c r="B9" s="14" t="s">
        <v>73</v>
      </c>
      <c r="C9" s="106" t="s">
        <v>65</v>
      </c>
      <c r="D9" s="81">
        <v>8.1</v>
      </c>
      <c r="E9" s="112" t="s">
        <v>50</v>
      </c>
      <c r="F9" s="109"/>
      <c r="G9" s="16"/>
      <c r="H9" s="16"/>
      <c r="I9" s="16"/>
      <c r="J9" s="16"/>
      <c r="K9" s="16"/>
      <c r="L9" s="16"/>
      <c r="M9" s="16"/>
      <c r="N9" s="16"/>
      <c r="O9" s="16"/>
      <c r="P9" s="16">
        <f t="shared" si="2"/>
        <v>0</v>
      </c>
      <c r="Q9" s="4"/>
      <c r="R9" s="4"/>
      <c r="S9" s="5">
        <v>10</v>
      </c>
      <c r="W9" s="4">
        <v>7</v>
      </c>
      <c r="X9" s="4"/>
      <c r="Y9" s="5">
        <v>1</v>
      </c>
      <c r="AA9" s="5">
        <v>2</v>
      </c>
      <c r="AC9" s="5">
        <v>2</v>
      </c>
      <c r="AE9" s="5">
        <v>2</v>
      </c>
      <c r="AG9" s="3">
        <f>SUM(Q9,S9,U9,W9,Y9,AA9,AC9,AE9)</f>
        <v>24</v>
      </c>
      <c r="AH9" s="4">
        <f t="shared" si="1"/>
        <v>0</v>
      </c>
      <c r="BB9" s="17">
        <f t="shared" si="3"/>
        <v>0</v>
      </c>
    </row>
    <row r="10" spans="1:55" ht="20.100000000000001" customHeight="1" thickBot="1" x14ac:dyDescent="0.45">
      <c r="A10" s="28" t="s">
        <v>136</v>
      </c>
      <c r="B10" s="14" t="s">
        <v>74</v>
      </c>
      <c r="C10" s="106" t="s">
        <v>32</v>
      </c>
      <c r="D10" s="81">
        <v>28.93</v>
      </c>
      <c r="E10" s="112" t="s">
        <v>51</v>
      </c>
      <c r="F10" s="109"/>
      <c r="G10" s="16"/>
      <c r="H10" s="16"/>
      <c r="I10" s="16"/>
      <c r="J10" s="16"/>
      <c r="K10" s="16"/>
      <c r="L10" s="16"/>
      <c r="M10" s="16"/>
      <c r="N10" s="16"/>
      <c r="O10" s="16"/>
      <c r="P10" s="16">
        <f t="shared" si="2"/>
        <v>0</v>
      </c>
      <c r="Q10" s="4"/>
      <c r="R10" s="4"/>
      <c r="W10" s="4"/>
      <c r="X10" s="4"/>
      <c r="AG10" s="3">
        <f t="shared" si="0"/>
        <v>0</v>
      </c>
      <c r="AH10" s="4">
        <f t="shared" si="1"/>
        <v>0</v>
      </c>
      <c r="BB10" s="17">
        <f t="shared" si="3"/>
        <v>0</v>
      </c>
    </row>
    <row r="11" spans="1:55" ht="18.600000000000001" thickBot="1" x14ac:dyDescent="0.45">
      <c r="A11" s="28" t="s">
        <v>137</v>
      </c>
      <c r="B11" s="14" t="s">
        <v>75</v>
      </c>
      <c r="C11" s="106" t="s">
        <v>13</v>
      </c>
      <c r="D11" s="81">
        <v>5.17</v>
      </c>
      <c r="E11" s="82" t="s">
        <v>0</v>
      </c>
      <c r="F11" s="109"/>
      <c r="G11" s="16"/>
      <c r="H11" s="16"/>
      <c r="I11" s="16"/>
      <c r="J11" s="16"/>
      <c r="K11" s="16"/>
      <c r="L11" s="16"/>
      <c r="M11" s="16"/>
      <c r="N11" s="16"/>
      <c r="O11" s="16"/>
      <c r="P11" s="16">
        <f t="shared" si="2"/>
        <v>0</v>
      </c>
      <c r="Q11" s="4">
        <v>121</v>
      </c>
      <c r="R11" s="4"/>
      <c r="U11" s="5">
        <v>2</v>
      </c>
      <c r="W11" s="4">
        <v>91</v>
      </c>
      <c r="X11" s="4"/>
      <c r="Y11" s="5">
        <v>211</v>
      </c>
      <c r="Z11" s="5">
        <v>12</v>
      </c>
      <c r="AE11" s="5">
        <v>114</v>
      </c>
      <c r="AG11" s="3">
        <f t="shared" si="0"/>
        <v>539</v>
      </c>
      <c r="AH11" s="4">
        <f t="shared" si="1"/>
        <v>12</v>
      </c>
      <c r="BB11" s="17">
        <f t="shared" si="3"/>
        <v>0</v>
      </c>
    </row>
    <row r="12" spans="1:55" ht="18.600000000000001" thickBot="1" x14ac:dyDescent="0.45">
      <c r="A12" s="28" t="s">
        <v>138</v>
      </c>
      <c r="B12" s="14" t="s">
        <v>76</v>
      </c>
      <c r="C12" s="106" t="s">
        <v>14</v>
      </c>
      <c r="D12" s="81">
        <v>29.26</v>
      </c>
      <c r="E12" s="112" t="s">
        <v>51</v>
      </c>
      <c r="F12" s="109"/>
      <c r="G12" s="16"/>
      <c r="H12" s="16"/>
      <c r="I12" s="16"/>
      <c r="J12" s="16"/>
      <c r="K12" s="16"/>
      <c r="L12" s="16"/>
      <c r="M12" s="16"/>
      <c r="N12" s="16"/>
      <c r="O12" s="16"/>
      <c r="P12" s="16">
        <f t="shared" si="2"/>
        <v>0</v>
      </c>
      <c r="Q12" s="4"/>
      <c r="R12" s="4">
        <v>27</v>
      </c>
      <c r="W12" s="4"/>
      <c r="X12" s="4">
        <v>62</v>
      </c>
      <c r="Y12" s="5">
        <v>5</v>
      </c>
      <c r="Z12" s="5">
        <v>22</v>
      </c>
      <c r="AA12" s="5">
        <v>1</v>
      </c>
      <c r="AB12" s="5">
        <v>11</v>
      </c>
      <c r="AD12" s="5">
        <v>2</v>
      </c>
      <c r="AG12" s="3">
        <f t="shared" si="0"/>
        <v>6</v>
      </c>
      <c r="AH12" s="4">
        <f t="shared" si="1"/>
        <v>124</v>
      </c>
      <c r="BB12" s="17">
        <f t="shared" si="3"/>
        <v>0</v>
      </c>
    </row>
    <row r="13" spans="1:55" ht="20.100000000000001" customHeight="1" thickBot="1" x14ac:dyDescent="0.45">
      <c r="A13" s="28" t="s">
        <v>139</v>
      </c>
      <c r="B13" s="14" t="s">
        <v>77</v>
      </c>
      <c r="C13" s="106" t="s">
        <v>54</v>
      </c>
      <c r="D13" s="81">
        <v>11.64</v>
      </c>
      <c r="E13" s="112" t="s">
        <v>50</v>
      </c>
      <c r="F13" s="109"/>
      <c r="G13" s="16"/>
      <c r="H13" s="16"/>
      <c r="I13" s="16"/>
      <c r="J13" s="16"/>
      <c r="K13" s="16"/>
      <c r="L13" s="16"/>
      <c r="M13" s="16"/>
      <c r="N13" s="16"/>
      <c r="O13" s="16"/>
      <c r="P13" s="16">
        <f t="shared" si="2"/>
        <v>0</v>
      </c>
      <c r="Q13" s="4">
        <v>83</v>
      </c>
      <c r="R13" s="4"/>
      <c r="W13" s="4">
        <v>32</v>
      </c>
      <c r="X13" s="4"/>
      <c r="AE13" s="5">
        <v>5</v>
      </c>
      <c r="AG13" s="3">
        <f t="shared" si="0"/>
        <v>120</v>
      </c>
      <c r="AH13" s="4">
        <f t="shared" si="1"/>
        <v>0</v>
      </c>
      <c r="BB13" s="17">
        <f t="shared" si="3"/>
        <v>0</v>
      </c>
    </row>
    <row r="14" spans="1:55" ht="36.6" thickBot="1" x14ac:dyDescent="0.45">
      <c r="A14" s="28" t="s">
        <v>140</v>
      </c>
      <c r="B14" s="14" t="s">
        <v>78</v>
      </c>
      <c r="C14" s="107" t="s">
        <v>292</v>
      </c>
      <c r="D14" s="81">
        <v>26.22</v>
      </c>
      <c r="E14" s="112" t="s">
        <v>50</v>
      </c>
      <c r="F14" s="109"/>
      <c r="G14" s="16"/>
      <c r="H14" s="16"/>
      <c r="I14" s="16"/>
      <c r="J14" s="16"/>
      <c r="K14" s="16"/>
      <c r="L14" s="16"/>
      <c r="M14" s="16"/>
      <c r="N14" s="16"/>
      <c r="O14" s="16"/>
      <c r="P14" s="16">
        <f t="shared" si="2"/>
        <v>0</v>
      </c>
      <c r="Q14" s="4"/>
      <c r="R14" s="4"/>
      <c r="W14" s="4">
        <v>6</v>
      </c>
      <c r="X14" s="4"/>
      <c r="AG14" s="3">
        <f t="shared" si="0"/>
        <v>6</v>
      </c>
      <c r="AH14" s="4">
        <f t="shared" si="1"/>
        <v>0</v>
      </c>
      <c r="BB14" s="17">
        <f t="shared" si="3"/>
        <v>0</v>
      </c>
    </row>
    <row r="15" spans="1:55" ht="36.6" thickBot="1" x14ac:dyDescent="0.45">
      <c r="A15" s="28" t="s">
        <v>141</v>
      </c>
      <c r="B15" s="14" t="s">
        <v>79</v>
      </c>
      <c r="C15" s="107" t="s">
        <v>293</v>
      </c>
      <c r="D15" s="81">
        <v>39.32</v>
      </c>
      <c r="E15" s="112" t="s">
        <v>50</v>
      </c>
      <c r="F15" s="109"/>
      <c r="G15" s="16"/>
      <c r="H15" s="16"/>
      <c r="I15" s="16"/>
      <c r="J15" s="16"/>
      <c r="K15" s="16"/>
      <c r="L15" s="16"/>
      <c r="M15" s="16"/>
      <c r="N15" s="16"/>
      <c r="O15" s="16"/>
      <c r="P15" s="16">
        <f t="shared" si="2"/>
        <v>0</v>
      </c>
      <c r="Q15" s="4"/>
      <c r="R15" s="4"/>
      <c r="W15" s="4"/>
      <c r="X15" s="4"/>
      <c r="AC15" s="5">
        <v>1</v>
      </c>
      <c r="AG15" s="3">
        <f t="shared" si="0"/>
        <v>1</v>
      </c>
      <c r="AH15" s="4">
        <f t="shared" si="1"/>
        <v>0</v>
      </c>
      <c r="BB15" s="17">
        <f t="shared" si="3"/>
        <v>0</v>
      </c>
    </row>
    <row r="16" spans="1:55" ht="36.6" thickBot="1" x14ac:dyDescent="0.45">
      <c r="A16" s="28" t="s">
        <v>142</v>
      </c>
      <c r="B16" s="14" t="s">
        <v>80</v>
      </c>
      <c r="C16" s="107" t="s">
        <v>294</v>
      </c>
      <c r="D16" s="81">
        <v>17.47</v>
      </c>
      <c r="E16" s="112" t="s">
        <v>50</v>
      </c>
      <c r="F16" s="109"/>
      <c r="G16" s="16"/>
      <c r="H16" s="16"/>
      <c r="I16" s="16"/>
      <c r="J16" s="16"/>
      <c r="K16" s="16"/>
      <c r="L16" s="16"/>
      <c r="M16" s="16"/>
      <c r="N16" s="16"/>
      <c r="O16" s="16"/>
      <c r="P16" s="16">
        <f t="shared" si="2"/>
        <v>0</v>
      </c>
      <c r="Q16" s="4"/>
      <c r="R16" s="4"/>
      <c r="W16" s="4"/>
      <c r="X16" s="4"/>
      <c r="AC16" s="5">
        <v>1</v>
      </c>
      <c r="AG16" s="3">
        <f t="shared" si="0"/>
        <v>1</v>
      </c>
      <c r="AH16" s="4">
        <f t="shared" si="1"/>
        <v>0</v>
      </c>
      <c r="BB16" s="17">
        <f t="shared" si="3"/>
        <v>0</v>
      </c>
    </row>
    <row r="17" spans="1:54" ht="20.100000000000001" customHeight="1" thickBot="1" x14ac:dyDescent="0.45">
      <c r="A17" s="28" t="s">
        <v>143</v>
      </c>
      <c r="B17" s="14" t="s">
        <v>81</v>
      </c>
      <c r="C17" s="106" t="s">
        <v>15</v>
      </c>
      <c r="D17" s="81">
        <v>15.4</v>
      </c>
      <c r="E17" s="112" t="s">
        <v>51</v>
      </c>
      <c r="F17" s="109"/>
      <c r="G17" s="16"/>
      <c r="H17" s="16"/>
      <c r="I17" s="16"/>
      <c r="J17" s="16"/>
      <c r="K17" s="16"/>
      <c r="L17" s="16"/>
      <c r="M17" s="16"/>
      <c r="N17" s="16"/>
      <c r="O17" s="16"/>
      <c r="P17" s="16">
        <f t="shared" si="2"/>
        <v>0</v>
      </c>
      <c r="Q17" s="4">
        <v>73</v>
      </c>
      <c r="R17" s="4"/>
      <c r="W17" s="4"/>
      <c r="X17" s="4"/>
      <c r="AA17" s="5">
        <v>4</v>
      </c>
      <c r="AC17" s="5">
        <v>4</v>
      </c>
      <c r="AG17" s="3">
        <f t="shared" si="0"/>
        <v>81</v>
      </c>
      <c r="AH17" s="4">
        <f t="shared" si="1"/>
        <v>0</v>
      </c>
      <c r="BB17" s="17">
        <f t="shared" si="3"/>
        <v>0</v>
      </c>
    </row>
    <row r="18" spans="1:54" ht="20.100000000000001" customHeight="1" thickBot="1" x14ac:dyDescent="0.45">
      <c r="A18" s="28" t="s">
        <v>144</v>
      </c>
      <c r="B18" s="14" t="s">
        <v>82</v>
      </c>
      <c r="C18" s="106" t="s">
        <v>33</v>
      </c>
      <c r="D18" s="81">
        <v>101.43</v>
      </c>
      <c r="E18" s="112" t="s">
        <v>50</v>
      </c>
      <c r="F18" s="109"/>
      <c r="G18" s="16"/>
      <c r="H18" s="16"/>
      <c r="I18" s="16"/>
      <c r="J18" s="16"/>
      <c r="K18" s="16"/>
      <c r="L18" s="16"/>
      <c r="M18" s="16"/>
      <c r="N18" s="16"/>
      <c r="O18" s="16"/>
      <c r="P18" s="16">
        <f t="shared" si="2"/>
        <v>0</v>
      </c>
      <c r="Q18" s="4"/>
      <c r="R18" s="4"/>
      <c r="W18" s="4"/>
      <c r="X18" s="4"/>
      <c r="AG18" s="3">
        <f t="shared" si="0"/>
        <v>0</v>
      </c>
      <c r="AH18" s="4">
        <f t="shared" si="1"/>
        <v>0</v>
      </c>
      <c r="BB18" s="17">
        <f t="shared" si="3"/>
        <v>0</v>
      </c>
    </row>
    <row r="19" spans="1:54" ht="20.100000000000001" customHeight="1" thickBot="1" x14ac:dyDescent="0.45">
      <c r="A19" s="28" t="s">
        <v>145</v>
      </c>
      <c r="B19" s="14" t="s">
        <v>83</v>
      </c>
      <c r="C19" s="107" t="s">
        <v>34</v>
      </c>
      <c r="D19" s="81">
        <v>20.21</v>
      </c>
      <c r="E19" s="82" t="s">
        <v>50</v>
      </c>
      <c r="F19" s="109"/>
      <c r="G19" s="16"/>
      <c r="H19" s="16"/>
      <c r="I19" s="16"/>
      <c r="J19" s="16"/>
      <c r="K19" s="16"/>
      <c r="L19" s="16"/>
      <c r="M19" s="16"/>
      <c r="N19" s="16"/>
      <c r="O19" s="16"/>
      <c r="P19" s="16">
        <f t="shared" si="2"/>
        <v>0</v>
      </c>
      <c r="Q19" s="4">
        <v>30</v>
      </c>
      <c r="R19" s="4"/>
      <c r="W19" s="4"/>
      <c r="X19" s="4"/>
      <c r="AA19" s="5">
        <v>2</v>
      </c>
      <c r="AG19" s="3">
        <f t="shared" si="0"/>
        <v>32</v>
      </c>
      <c r="AH19" s="4">
        <f t="shared" si="1"/>
        <v>0</v>
      </c>
      <c r="BB19" s="17">
        <f t="shared" si="3"/>
        <v>0</v>
      </c>
    </row>
    <row r="20" spans="1:54" ht="20.100000000000001" customHeight="1" thickBot="1" x14ac:dyDescent="0.45">
      <c r="A20" s="28" t="s">
        <v>146</v>
      </c>
      <c r="B20" s="14" t="s">
        <v>84</v>
      </c>
      <c r="C20" s="107" t="s">
        <v>35</v>
      </c>
      <c r="D20" s="81">
        <v>20.21</v>
      </c>
      <c r="E20" s="82" t="s">
        <v>50</v>
      </c>
      <c r="F20" s="109"/>
      <c r="G20" s="16"/>
      <c r="H20" s="16"/>
      <c r="I20" s="16"/>
      <c r="J20" s="16"/>
      <c r="K20" s="16"/>
      <c r="L20" s="16"/>
      <c r="M20" s="16"/>
      <c r="N20" s="16"/>
      <c r="O20" s="16"/>
      <c r="P20" s="16">
        <f t="shared" si="2"/>
        <v>0</v>
      </c>
      <c r="Q20" s="4"/>
      <c r="R20" s="4"/>
      <c r="W20" s="4"/>
      <c r="X20" s="4"/>
      <c r="AA20" s="5">
        <v>4</v>
      </c>
      <c r="AC20" s="5">
        <v>3</v>
      </c>
      <c r="AG20" s="3">
        <f t="shared" si="0"/>
        <v>7</v>
      </c>
      <c r="AH20" s="4">
        <f t="shared" si="1"/>
        <v>0</v>
      </c>
      <c r="BB20" s="17">
        <f t="shared" si="3"/>
        <v>0</v>
      </c>
    </row>
    <row r="21" spans="1:54" ht="20.100000000000001" customHeight="1" thickBot="1" x14ac:dyDescent="0.45">
      <c r="A21" s="28" t="s">
        <v>147</v>
      </c>
      <c r="B21" s="14" t="s">
        <v>85</v>
      </c>
      <c r="C21" s="107" t="s">
        <v>36</v>
      </c>
      <c r="D21" s="81">
        <v>20.21</v>
      </c>
      <c r="E21" s="82" t="s">
        <v>50</v>
      </c>
      <c r="F21" s="109"/>
      <c r="G21" s="16"/>
      <c r="H21" s="16"/>
      <c r="I21" s="16"/>
      <c r="J21" s="16"/>
      <c r="K21" s="16"/>
      <c r="L21" s="16"/>
      <c r="M21" s="16"/>
      <c r="N21" s="16"/>
      <c r="O21" s="16"/>
      <c r="P21" s="16">
        <f t="shared" si="2"/>
        <v>0</v>
      </c>
      <c r="Q21" s="4"/>
      <c r="R21" s="4"/>
      <c r="W21" s="4"/>
      <c r="X21" s="4"/>
      <c r="AG21" s="3">
        <f t="shared" si="0"/>
        <v>0</v>
      </c>
      <c r="AH21" s="4">
        <f t="shared" si="1"/>
        <v>0</v>
      </c>
      <c r="BB21" s="17">
        <f t="shared" si="3"/>
        <v>0</v>
      </c>
    </row>
    <row r="22" spans="1:54" ht="20.100000000000001" customHeight="1" thickBot="1" x14ac:dyDescent="0.45">
      <c r="A22" s="28" t="s">
        <v>148</v>
      </c>
      <c r="B22" s="14" t="s">
        <v>86</v>
      </c>
      <c r="C22" s="106" t="s">
        <v>16</v>
      </c>
      <c r="D22" s="81">
        <v>39.08</v>
      </c>
      <c r="E22" s="82" t="s">
        <v>50</v>
      </c>
      <c r="F22" s="109"/>
      <c r="G22" s="16"/>
      <c r="H22" s="16"/>
      <c r="I22" s="16"/>
      <c r="J22" s="16"/>
      <c r="K22" s="16"/>
      <c r="L22" s="16"/>
      <c r="M22" s="16"/>
      <c r="N22" s="16"/>
      <c r="O22" s="16"/>
      <c r="P22" s="16">
        <f t="shared" si="2"/>
        <v>0</v>
      </c>
      <c r="Q22" s="4">
        <v>12</v>
      </c>
      <c r="R22" s="4"/>
      <c r="S22" s="5">
        <v>1</v>
      </c>
      <c r="W22" s="4">
        <v>7</v>
      </c>
      <c r="X22" s="4"/>
      <c r="Y22" s="5">
        <v>16</v>
      </c>
      <c r="AG22" s="3">
        <f t="shared" si="0"/>
        <v>36</v>
      </c>
      <c r="AH22" s="4">
        <f t="shared" si="1"/>
        <v>0</v>
      </c>
      <c r="BB22" s="17">
        <f t="shared" si="3"/>
        <v>0</v>
      </c>
    </row>
    <row r="23" spans="1:54" ht="20.100000000000001" customHeight="1" thickBot="1" x14ac:dyDescent="0.45">
      <c r="A23" s="28" t="s">
        <v>149</v>
      </c>
      <c r="B23" s="14" t="s">
        <v>87</v>
      </c>
      <c r="C23" s="106" t="s">
        <v>18</v>
      </c>
      <c r="D23" s="81">
        <v>39.08</v>
      </c>
      <c r="E23" s="82" t="s">
        <v>50</v>
      </c>
      <c r="F23" s="109"/>
      <c r="G23" s="16"/>
      <c r="H23" s="16"/>
      <c r="I23" s="16"/>
      <c r="J23" s="16"/>
      <c r="K23" s="16"/>
      <c r="L23" s="16"/>
      <c r="M23" s="16"/>
      <c r="N23" s="16"/>
      <c r="O23" s="16"/>
      <c r="P23" s="16">
        <f t="shared" si="2"/>
        <v>0</v>
      </c>
      <c r="Q23" s="4"/>
      <c r="R23" s="4"/>
      <c r="W23" s="4">
        <v>3</v>
      </c>
      <c r="X23" s="4"/>
      <c r="AG23" s="3">
        <f t="shared" si="0"/>
        <v>3</v>
      </c>
      <c r="AH23" s="4">
        <f t="shared" si="1"/>
        <v>0</v>
      </c>
      <c r="BB23" s="17">
        <f t="shared" si="3"/>
        <v>0</v>
      </c>
    </row>
    <row r="24" spans="1:54" ht="20.100000000000001" customHeight="1" thickBot="1" x14ac:dyDescent="0.45">
      <c r="A24" s="28" t="s">
        <v>150</v>
      </c>
      <c r="B24" s="14" t="s">
        <v>88</v>
      </c>
      <c r="C24" s="106" t="s">
        <v>17</v>
      </c>
      <c r="D24" s="81">
        <v>39.08</v>
      </c>
      <c r="E24" s="82" t="s">
        <v>50</v>
      </c>
      <c r="F24" s="109"/>
      <c r="G24" s="16"/>
      <c r="H24" s="16"/>
      <c r="I24" s="16"/>
      <c r="J24" s="16"/>
      <c r="K24" s="16"/>
      <c r="L24" s="16"/>
      <c r="M24" s="16"/>
      <c r="N24" s="16"/>
      <c r="O24" s="16"/>
      <c r="P24" s="16">
        <f t="shared" si="2"/>
        <v>0</v>
      </c>
      <c r="Q24" s="4">
        <v>19</v>
      </c>
      <c r="R24" s="4"/>
      <c r="W24" s="4">
        <v>3</v>
      </c>
      <c r="X24" s="4"/>
      <c r="AG24" s="3">
        <f t="shared" si="0"/>
        <v>22</v>
      </c>
      <c r="AH24" s="4">
        <f t="shared" si="1"/>
        <v>0</v>
      </c>
      <c r="BB24" s="17">
        <f t="shared" si="3"/>
        <v>0</v>
      </c>
    </row>
    <row r="25" spans="1:54" ht="20.100000000000001" customHeight="1" thickBot="1" x14ac:dyDescent="0.45">
      <c r="A25" s="28" t="s">
        <v>151</v>
      </c>
      <c r="B25" s="14" t="s">
        <v>89</v>
      </c>
      <c r="C25" s="106" t="s">
        <v>53</v>
      </c>
      <c r="D25" s="81">
        <v>69.37</v>
      </c>
      <c r="E25" s="112" t="s">
        <v>50</v>
      </c>
      <c r="F25" s="109"/>
      <c r="G25" s="16"/>
      <c r="H25" s="16"/>
      <c r="I25" s="16"/>
      <c r="J25" s="16"/>
      <c r="K25" s="16"/>
      <c r="L25" s="16"/>
      <c r="M25" s="16"/>
      <c r="N25" s="16"/>
      <c r="O25" s="16"/>
      <c r="P25" s="16">
        <f t="shared" si="2"/>
        <v>0</v>
      </c>
      <c r="Q25" s="4">
        <v>8</v>
      </c>
      <c r="R25" s="4"/>
      <c r="W25" s="4"/>
      <c r="X25" s="4"/>
      <c r="Y25" s="5">
        <v>7</v>
      </c>
      <c r="AA25" s="5">
        <v>227</v>
      </c>
      <c r="AE25" s="5">
        <v>4</v>
      </c>
      <c r="AG25" s="4">
        <f t="shared" si="0"/>
        <v>246</v>
      </c>
      <c r="AH25" s="4">
        <f t="shared" si="1"/>
        <v>0</v>
      </c>
      <c r="BB25" s="17">
        <f t="shared" si="3"/>
        <v>0</v>
      </c>
    </row>
    <row r="26" spans="1:54" ht="20.100000000000001" customHeight="1" thickBot="1" x14ac:dyDescent="0.45">
      <c r="A26" s="28" t="s">
        <v>152</v>
      </c>
      <c r="B26" s="14" t="s">
        <v>90</v>
      </c>
      <c r="C26" s="106" t="s">
        <v>52</v>
      </c>
      <c r="D26" s="81">
        <v>60.32</v>
      </c>
      <c r="E26" s="112" t="s">
        <v>50</v>
      </c>
      <c r="F26" s="109"/>
      <c r="G26" s="16"/>
      <c r="H26" s="16"/>
      <c r="I26" s="16"/>
      <c r="J26" s="16"/>
      <c r="K26" s="16"/>
      <c r="L26" s="16"/>
      <c r="M26" s="16"/>
      <c r="N26" s="16"/>
      <c r="O26" s="16"/>
      <c r="P26" s="16">
        <f t="shared" si="2"/>
        <v>0</v>
      </c>
      <c r="Q26" s="4">
        <v>25</v>
      </c>
      <c r="R26" s="4"/>
      <c r="U26" s="5">
        <v>5</v>
      </c>
      <c r="W26" s="4">
        <v>2</v>
      </c>
      <c r="X26" s="4"/>
      <c r="Y26" s="5">
        <v>11</v>
      </c>
      <c r="AE26" s="5">
        <v>2</v>
      </c>
      <c r="AG26" s="4">
        <f t="shared" si="0"/>
        <v>45</v>
      </c>
      <c r="AH26" s="4">
        <f t="shared" si="1"/>
        <v>0</v>
      </c>
      <c r="BB26" s="17">
        <f t="shared" si="3"/>
        <v>0</v>
      </c>
    </row>
    <row r="27" spans="1:54" ht="20.100000000000001" customHeight="1" thickBot="1" x14ac:dyDescent="0.45">
      <c r="A27" s="28" t="s">
        <v>153</v>
      </c>
      <c r="B27" s="14" t="s">
        <v>91</v>
      </c>
      <c r="C27" s="106" t="s">
        <v>62</v>
      </c>
      <c r="D27" s="81">
        <v>45.78</v>
      </c>
      <c r="E27" s="112" t="s">
        <v>61</v>
      </c>
      <c r="F27" s="109"/>
      <c r="G27" s="16"/>
      <c r="H27" s="16"/>
      <c r="I27" s="16"/>
      <c r="J27" s="16"/>
      <c r="K27" s="16"/>
      <c r="L27" s="16"/>
      <c r="M27" s="16"/>
      <c r="N27" s="16"/>
      <c r="O27" s="16"/>
      <c r="P27" s="16">
        <f t="shared" si="2"/>
        <v>0</v>
      </c>
      <c r="Q27" s="4"/>
      <c r="R27" s="4"/>
      <c r="W27" s="4"/>
      <c r="X27" s="4"/>
      <c r="AA27" s="5">
        <v>127</v>
      </c>
      <c r="AG27" s="4">
        <f t="shared" si="0"/>
        <v>127</v>
      </c>
      <c r="AH27" s="4">
        <f t="shared" si="1"/>
        <v>0</v>
      </c>
      <c r="BB27" s="17">
        <f t="shared" si="3"/>
        <v>0</v>
      </c>
    </row>
    <row r="28" spans="1:54" ht="18.600000000000001" thickBot="1" x14ac:dyDescent="0.45">
      <c r="A28" s="28" t="s">
        <v>154</v>
      </c>
      <c r="B28" s="14" t="s">
        <v>92</v>
      </c>
      <c r="C28" s="106" t="s">
        <v>19</v>
      </c>
      <c r="D28" s="81">
        <v>40.340000000000003</v>
      </c>
      <c r="E28" s="112" t="s">
        <v>50</v>
      </c>
      <c r="F28" s="109"/>
      <c r="G28" s="16"/>
      <c r="H28" s="16"/>
      <c r="I28" s="16"/>
      <c r="J28" s="16"/>
      <c r="K28" s="16"/>
      <c r="L28" s="16"/>
      <c r="M28" s="16"/>
      <c r="N28" s="16"/>
      <c r="O28" s="16"/>
      <c r="P28" s="16">
        <f t="shared" si="2"/>
        <v>0</v>
      </c>
      <c r="R28" s="23"/>
      <c r="W28" s="23"/>
      <c r="X28" s="23"/>
      <c r="AG28" s="4">
        <f t="shared" si="0"/>
        <v>0</v>
      </c>
      <c r="AH28" s="4">
        <f t="shared" si="1"/>
        <v>0</v>
      </c>
      <c r="BB28" s="17">
        <f t="shared" si="3"/>
        <v>0</v>
      </c>
    </row>
    <row r="29" spans="1:54" ht="18.600000000000001" thickBot="1" x14ac:dyDescent="0.45">
      <c r="A29" s="28" t="s">
        <v>155</v>
      </c>
      <c r="B29" s="14" t="s">
        <v>93</v>
      </c>
      <c r="C29" s="106" t="s">
        <v>1</v>
      </c>
      <c r="D29" s="81">
        <v>6.87</v>
      </c>
      <c r="E29" s="82" t="s">
        <v>0</v>
      </c>
      <c r="F29" s="109"/>
      <c r="G29" s="16"/>
      <c r="H29" s="16"/>
      <c r="I29" s="16"/>
      <c r="J29" s="16"/>
      <c r="K29" s="16"/>
      <c r="L29" s="16"/>
      <c r="M29" s="16"/>
      <c r="N29" s="16"/>
      <c r="O29" s="16"/>
      <c r="P29" s="16">
        <f t="shared" si="2"/>
        <v>0</v>
      </c>
      <c r="Q29" s="23">
        <v>36</v>
      </c>
      <c r="R29" s="23">
        <v>50</v>
      </c>
      <c r="T29" s="5">
        <v>48</v>
      </c>
      <c r="W29" s="23">
        <v>328</v>
      </c>
      <c r="X29" s="23"/>
      <c r="Y29" s="5">
        <v>156</v>
      </c>
      <c r="AE29" s="5">
        <v>27</v>
      </c>
      <c r="AG29" s="4">
        <f t="shared" si="0"/>
        <v>547</v>
      </c>
      <c r="AH29" s="4">
        <f t="shared" si="1"/>
        <v>98</v>
      </c>
      <c r="BB29" s="17">
        <f t="shared" si="3"/>
        <v>0</v>
      </c>
    </row>
    <row r="30" spans="1:54" ht="18.600000000000001" thickBot="1" x14ac:dyDescent="0.45">
      <c r="A30" s="28" t="s">
        <v>156</v>
      </c>
      <c r="B30" s="14" t="s">
        <v>94</v>
      </c>
      <c r="C30" s="106" t="s">
        <v>37</v>
      </c>
      <c r="D30" s="81">
        <v>47.11</v>
      </c>
      <c r="E30" s="112" t="s">
        <v>50</v>
      </c>
      <c r="F30" s="109"/>
      <c r="G30" s="16"/>
      <c r="H30" s="16"/>
      <c r="I30" s="16"/>
      <c r="J30" s="16"/>
      <c r="K30" s="16"/>
      <c r="L30" s="16"/>
      <c r="M30" s="16"/>
      <c r="N30" s="16"/>
      <c r="O30" s="16"/>
      <c r="P30" s="16">
        <f t="shared" si="2"/>
        <v>0</v>
      </c>
      <c r="R30" s="23"/>
      <c r="W30" s="23">
        <v>2</v>
      </c>
      <c r="X30" s="23"/>
      <c r="AG30" s="4">
        <f t="shared" si="0"/>
        <v>2</v>
      </c>
      <c r="AH30" s="4">
        <f t="shared" si="1"/>
        <v>0</v>
      </c>
      <c r="BB30" s="17">
        <f t="shared" si="3"/>
        <v>0</v>
      </c>
    </row>
    <row r="31" spans="1:54" ht="18.600000000000001" thickBot="1" x14ac:dyDescent="0.45">
      <c r="A31" s="28" t="s">
        <v>157</v>
      </c>
      <c r="B31" s="14" t="s">
        <v>95</v>
      </c>
      <c r="C31" s="106" t="s">
        <v>20</v>
      </c>
      <c r="D31" s="81">
        <v>95.88</v>
      </c>
      <c r="E31" s="82" t="s">
        <v>50</v>
      </c>
      <c r="F31" s="109"/>
      <c r="G31" s="16"/>
      <c r="H31" s="16"/>
      <c r="I31" s="16"/>
      <c r="J31" s="16"/>
      <c r="K31" s="16"/>
      <c r="L31" s="16"/>
      <c r="M31" s="16"/>
      <c r="N31" s="16"/>
      <c r="O31" s="16"/>
      <c r="P31" s="16">
        <f t="shared" si="2"/>
        <v>0</v>
      </c>
      <c r="R31" s="23"/>
      <c r="W31" s="23"/>
      <c r="X31" s="23"/>
      <c r="Y31" s="5">
        <v>9</v>
      </c>
      <c r="AA31" s="5">
        <v>1</v>
      </c>
      <c r="AC31" s="5">
        <v>6</v>
      </c>
      <c r="AG31" s="4">
        <f t="shared" si="0"/>
        <v>16</v>
      </c>
      <c r="AH31" s="4">
        <f t="shared" si="1"/>
        <v>0</v>
      </c>
      <c r="BB31" s="17">
        <f t="shared" si="3"/>
        <v>0</v>
      </c>
    </row>
    <row r="32" spans="1:54" ht="18.600000000000001" thickBot="1" x14ac:dyDescent="0.45">
      <c r="A32" s="28" t="s">
        <v>158</v>
      </c>
      <c r="B32" s="14" t="s">
        <v>96</v>
      </c>
      <c r="C32" s="106" t="s">
        <v>38</v>
      </c>
      <c r="D32" s="81">
        <v>67.319999999999993</v>
      </c>
      <c r="E32" s="82" t="s">
        <v>50</v>
      </c>
      <c r="F32" s="109"/>
      <c r="G32" s="16"/>
      <c r="H32" s="16"/>
      <c r="I32" s="16"/>
      <c r="J32" s="16"/>
      <c r="K32" s="16"/>
      <c r="L32" s="16"/>
      <c r="M32" s="16"/>
      <c r="N32" s="16"/>
      <c r="O32" s="16"/>
      <c r="P32" s="16">
        <f t="shared" si="2"/>
        <v>0</v>
      </c>
      <c r="R32" s="23"/>
      <c r="W32" s="23"/>
      <c r="X32" s="23"/>
      <c r="AG32" s="4">
        <f t="shared" si="0"/>
        <v>0</v>
      </c>
      <c r="AH32" s="4">
        <f t="shared" si="1"/>
        <v>0</v>
      </c>
      <c r="BB32" s="17">
        <f t="shared" si="3"/>
        <v>0</v>
      </c>
    </row>
    <row r="33" spans="1:54" ht="18.600000000000001" thickBot="1" x14ac:dyDescent="0.45">
      <c r="A33" s="28" t="s">
        <v>159</v>
      </c>
      <c r="B33" s="14" t="s">
        <v>97</v>
      </c>
      <c r="C33" s="106" t="s">
        <v>21</v>
      </c>
      <c r="D33" s="81">
        <v>42.65</v>
      </c>
      <c r="E33" s="82" t="s">
        <v>51</v>
      </c>
      <c r="F33" s="109"/>
      <c r="G33" s="16"/>
      <c r="H33" s="16"/>
      <c r="I33" s="16"/>
      <c r="J33" s="16"/>
      <c r="K33" s="16"/>
      <c r="L33" s="16"/>
      <c r="M33" s="16"/>
      <c r="N33" s="16"/>
      <c r="O33" s="16"/>
      <c r="P33" s="16">
        <f t="shared" si="2"/>
        <v>0</v>
      </c>
      <c r="R33" s="23"/>
      <c r="W33" s="23">
        <v>3</v>
      </c>
      <c r="X33" s="23"/>
      <c r="Y33" s="5">
        <v>3</v>
      </c>
      <c r="AG33" s="4">
        <f t="shared" si="0"/>
        <v>6</v>
      </c>
      <c r="AH33" s="4">
        <f t="shared" si="1"/>
        <v>0</v>
      </c>
      <c r="BB33" s="17">
        <f t="shared" si="3"/>
        <v>0</v>
      </c>
    </row>
    <row r="34" spans="1:54" ht="18.600000000000001" thickBot="1" x14ac:dyDescent="0.45">
      <c r="A34" s="28" t="s">
        <v>160</v>
      </c>
      <c r="B34" s="14" t="s">
        <v>98</v>
      </c>
      <c r="C34" s="106" t="s">
        <v>22</v>
      </c>
      <c r="D34" s="81">
        <v>64</v>
      </c>
      <c r="E34" s="82" t="s">
        <v>51</v>
      </c>
      <c r="F34" s="109"/>
      <c r="G34" s="16"/>
      <c r="H34" s="16"/>
      <c r="I34" s="16"/>
      <c r="J34" s="16"/>
      <c r="K34" s="16"/>
      <c r="L34" s="16"/>
      <c r="M34" s="16"/>
      <c r="N34" s="16"/>
      <c r="O34" s="16"/>
      <c r="P34" s="16">
        <f t="shared" si="2"/>
        <v>0</v>
      </c>
      <c r="R34" s="23"/>
      <c r="W34" s="23">
        <v>2</v>
      </c>
      <c r="X34" s="23"/>
      <c r="AA34" s="5">
        <v>53</v>
      </c>
      <c r="AC34" s="5">
        <v>143</v>
      </c>
      <c r="AG34" s="4">
        <f t="shared" si="0"/>
        <v>198</v>
      </c>
      <c r="AH34" s="4">
        <f t="shared" si="1"/>
        <v>0</v>
      </c>
      <c r="BB34" s="17">
        <f t="shared" si="3"/>
        <v>0</v>
      </c>
    </row>
    <row r="35" spans="1:54" ht="18.600000000000001" thickBot="1" x14ac:dyDescent="0.45">
      <c r="A35" s="28" t="s">
        <v>161</v>
      </c>
      <c r="B35" s="14" t="s">
        <v>99</v>
      </c>
      <c r="C35" s="106" t="s">
        <v>23</v>
      </c>
      <c r="D35" s="81">
        <v>80</v>
      </c>
      <c r="E35" s="82" t="s">
        <v>51</v>
      </c>
      <c r="F35" s="109"/>
      <c r="G35" s="16"/>
      <c r="H35" s="16">
        <v>55</v>
      </c>
      <c r="I35" s="16"/>
      <c r="J35" s="16"/>
      <c r="K35" s="16"/>
      <c r="L35" s="16"/>
      <c r="M35" s="16"/>
      <c r="N35" s="16"/>
      <c r="O35" s="16">
        <v>43</v>
      </c>
      <c r="P35" s="16">
        <f t="shared" si="2"/>
        <v>98</v>
      </c>
      <c r="Q35" s="23">
        <v>19</v>
      </c>
      <c r="R35" s="23">
        <v>7</v>
      </c>
      <c r="W35" s="23">
        <v>10</v>
      </c>
      <c r="X35" s="23"/>
      <c r="Y35" s="5">
        <v>21</v>
      </c>
      <c r="Z35" s="5">
        <v>168</v>
      </c>
      <c r="AG35" s="4">
        <f t="shared" si="0"/>
        <v>50</v>
      </c>
      <c r="AH35" s="4">
        <f t="shared" si="1"/>
        <v>175</v>
      </c>
      <c r="BB35" s="17">
        <f t="shared" si="3"/>
        <v>0</v>
      </c>
    </row>
    <row r="36" spans="1:54" ht="18.600000000000001" thickBot="1" x14ac:dyDescent="0.45">
      <c r="A36" s="28" t="s">
        <v>162</v>
      </c>
      <c r="B36" s="14" t="s">
        <v>100</v>
      </c>
      <c r="C36" s="106" t="s">
        <v>24</v>
      </c>
      <c r="D36" s="81">
        <v>106.64</v>
      </c>
      <c r="E36" s="112" t="s">
        <v>51</v>
      </c>
      <c r="F36" s="109"/>
      <c r="G36" s="16"/>
      <c r="H36" s="16"/>
      <c r="I36" s="16"/>
      <c r="J36" s="16"/>
      <c r="K36" s="16"/>
      <c r="L36" s="16"/>
      <c r="M36" s="16"/>
      <c r="N36" s="16"/>
      <c r="O36" s="16"/>
      <c r="P36" s="16">
        <f t="shared" si="2"/>
        <v>0</v>
      </c>
      <c r="R36" s="23"/>
      <c r="W36" s="23"/>
      <c r="X36" s="23"/>
      <c r="AG36" s="4">
        <f t="shared" si="0"/>
        <v>0</v>
      </c>
      <c r="AH36" s="4">
        <f t="shared" si="1"/>
        <v>0</v>
      </c>
      <c r="BB36" s="17">
        <f t="shared" si="3"/>
        <v>0</v>
      </c>
    </row>
    <row r="37" spans="1:54" ht="18.600000000000001" thickBot="1" x14ac:dyDescent="0.45">
      <c r="A37" s="28" t="s">
        <v>163</v>
      </c>
      <c r="B37" s="14" t="s">
        <v>101</v>
      </c>
      <c r="C37" s="106" t="s">
        <v>39</v>
      </c>
      <c r="D37" s="81">
        <v>74.02</v>
      </c>
      <c r="E37" s="112" t="s">
        <v>51</v>
      </c>
      <c r="F37" s="109"/>
      <c r="G37" s="16"/>
      <c r="H37" s="16"/>
      <c r="I37" s="16"/>
      <c r="J37" s="16"/>
      <c r="K37" s="16"/>
      <c r="L37" s="16">
        <v>14</v>
      </c>
      <c r="M37" s="16"/>
      <c r="N37" s="16"/>
      <c r="O37" s="16"/>
      <c r="P37" s="16">
        <f t="shared" si="2"/>
        <v>14</v>
      </c>
      <c r="R37" s="23"/>
      <c r="W37" s="23"/>
      <c r="X37" s="23"/>
      <c r="AG37" s="4">
        <f t="shared" si="0"/>
        <v>0</v>
      </c>
      <c r="AH37" s="4">
        <f t="shared" si="1"/>
        <v>0</v>
      </c>
      <c r="BB37" s="17">
        <f t="shared" si="3"/>
        <v>0</v>
      </c>
    </row>
    <row r="38" spans="1:54" ht="18.600000000000001" thickBot="1" x14ac:dyDescent="0.45">
      <c r="A38" s="28" t="s">
        <v>164</v>
      </c>
      <c r="B38" s="14" t="s">
        <v>102</v>
      </c>
      <c r="C38" s="106" t="s">
        <v>25</v>
      </c>
      <c r="D38" s="81">
        <v>25.58</v>
      </c>
      <c r="E38" s="112" t="s">
        <v>51</v>
      </c>
      <c r="F38" s="109"/>
      <c r="G38" s="16"/>
      <c r="H38" s="16"/>
      <c r="I38" s="16"/>
      <c r="J38" s="16"/>
      <c r="K38" s="16"/>
      <c r="L38" s="16"/>
      <c r="M38" s="16"/>
      <c r="N38" s="16"/>
      <c r="O38" s="16"/>
      <c r="P38" s="16">
        <f t="shared" si="2"/>
        <v>0</v>
      </c>
      <c r="R38" s="23"/>
      <c r="W38" s="23">
        <v>6</v>
      </c>
      <c r="X38" s="23"/>
      <c r="AG38" s="4">
        <f t="shared" si="0"/>
        <v>6</v>
      </c>
      <c r="AH38" s="4">
        <f t="shared" si="1"/>
        <v>0</v>
      </c>
      <c r="BB38" s="17">
        <f t="shared" si="3"/>
        <v>0</v>
      </c>
    </row>
    <row r="39" spans="1:54" ht="18.600000000000001" thickBot="1" x14ac:dyDescent="0.45">
      <c r="A39" s="28" t="s">
        <v>165</v>
      </c>
      <c r="B39" s="14" t="s">
        <v>103</v>
      </c>
      <c r="C39" s="106" t="s">
        <v>26</v>
      </c>
      <c r="D39" s="81">
        <v>51.19</v>
      </c>
      <c r="E39" s="112" t="s">
        <v>51</v>
      </c>
      <c r="F39" s="109"/>
      <c r="G39" s="16"/>
      <c r="H39" s="16"/>
      <c r="I39" s="16"/>
      <c r="J39" s="16"/>
      <c r="K39" s="16"/>
      <c r="L39" s="16"/>
      <c r="M39" s="16"/>
      <c r="N39" s="16"/>
      <c r="O39" s="16"/>
      <c r="P39" s="16">
        <f t="shared" si="2"/>
        <v>0</v>
      </c>
      <c r="R39" s="23"/>
      <c r="W39" s="23"/>
      <c r="X39" s="23"/>
      <c r="AG39" s="4">
        <f t="shared" si="0"/>
        <v>0</v>
      </c>
      <c r="AH39" s="4">
        <f t="shared" si="1"/>
        <v>0</v>
      </c>
      <c r="BB39" s="17">
        <f t="shared" si="3"/>
        <v>0</v>
      </c>
    </row>
    <row r="40" spans="1:54" ht="18.600000000000001" thickBot="1" x14ac:dyDescent="0.45">
      <c r="A40" s="28" t="s">
        <v>166</v>
      </c>
      <c r="B40" s="14" t="s">
        <v>104</v>
      </c>
      <c r="C40" s="108" t="s">
        <v>27</v>
      </c>
      <c r="D40" s="81">
        <v>60</v>
      </c>
      <c r="E40" s="112" t="s">
        <v>51</v>
      </c>
      <c r="F40" s="109"/>
      <c r="G40" s="16"/>
      <c r="H40" s="16"/>
      <c r="I40" s="16"/>
      <c r="J40" s="16"/>
      <c r="K40" s="16"/>
      <c r="L40" s="16"/>
      <c r="M40" s="16"/>
      <c r="N40" s="16"/>
      <c r="O40" s="16"/>
      <c r="P40" s="16">
        <f t="shared" si="2"/>
        <v>0</v>
      </c>
      <c r="Q40" s="23">
        <v>63</v>
      </c>
      <c r="R40" s="23">
        <v>72</v>
      </c>
      <c r="T40" s="5">
        <v>8</v>
      </c>
      <c r="V40" s="5">
        <v>12</v>
      </c>
      <c r="W40" s="23">
        <v>22</v>
      </c>
      <c r="X40" s="23">
        <v>305</v>
      </c>
      <c r="Y40" s="5">
        <v>33</v>
      </c>
      <c r="Z40" s="5">
        <v>37</v>
      </c>
      <c r="AE40" s="5">
        <v>14</v>
      </c>
      <c r="AG40" s="4">
        <f t="shared" si="0"/>
        <v>132</v>
      </c>
      <c r="AH40" s="4">
        <f t="shared" si="1"/>
        <v>434</v>
      </c>
      <c r="BB40" s="17">
        <f t="shared" si="3"/>
        <v>0</v>
      </c>
    </row>
    <row r="41" spans="1:54" ht="18.600000000000001" thickBot="1" x14ac:dyDescent="0.45">
      <c r="A41" s="28" t="s">
        <v>167</v>
      </c>
      <c r="B41" s="14" t="s">
        <v>105</v>
      </c>
      <c r="C41" s="108" t="s">
        <v>28</v>
      </c>
      <c r="D41" s="81">
        <v>76.78</v>
      </c>
      <c r="E41" s="82" t="s">
        <v>51</v>
      </c>
      <c r="F41" s="109"/>
      <c r="G41" s="16"/>
      <c r="H41" s="16"/>
      <c r="I41" s="16"/>
      <c r="J41" s="16"/>
      <c r="K41" s="16"/>
      <c r="L41" s="16"/>
      <c r="M41" s="16"/>
      <c r="N41" s="16"/>
      <c r="O41" s="16"/>
      <c r="P41" s="16">
        <f t="shared" si="2"/>
        <v>0</v>
      </c>
      <c r="R41" s="23"/>
      <c r="W41" s="23"/>
      <c r="X41" s="23"/>
      <c r="AG41" s="4">
        <f t="shared" si="0"/>
        <v>0</v>
      </c>
      <c r="AH41" s="4">
        <f t="shared" si="1"/>
        <v>0</v>
      </c>
      <c r="BB41" s="17">
        <f t="shared" si="3"/>
        <v>0</v>
      </c>
    </row>
    <row r="42" spans="1:54" ht="18.600000000000001" thickBot="1" x14ac:dyDescent="0.45">
      <c r="A42" s="28" t="s">
        <v>168</v>
      </c>
      <c r="B42" s="14" t="s">
        <v>106</v>
      </c>
      <c r="C42" s="108" t="s">
        <v>298</v>
      </c>
      <c r="D42" s="81">
        <v>36.47</v>
      </c>
      <c r="E42" s="112" t="s">
        <v>51</v>
      </c>
      <c r="F42" s="109"/>
      <c r="G42" s="16">
        <v>42</v>
      </c>
      <c r="H42" s="16"/>
      <c r="I42" s="16">
        <v>887</v>
      </c>
      <c r="J42" s="16">
        <v>236</v>
      </c>
      <c r="K42" s="16">
        <v>423</v>
      </c>
      <c r="L42" s="16">
        <v>211.5</v>
      </c>
      <c r="M42" s="16">
        <v>73.5</v>
      </c>
      <c r="N42" s="16">
        <v>225.5</v>
      </c>
      <c r="O42" s="16"/>
      <c r="P42" s="16">
        <f t="shared" si="2"/>
        <v>2098.5</v>
      </c>
      <c r="Q42" s="23">
        <v>2</v>
      </c>
      <c r="R42" s="23">
        <v>170</v>
      </c>
      <c r="W42" s="23"/>
      <c r="X42" s="23"/>
      <c r="Z42" s="5">
        <v>19</v>
      </c>
      <c r="AG42" s="4">
        <f t="shared" si="0"/>
        <v>2</v>
      </c>
      <c r="AH42" s="4">
        <f t="shared" si="1"/>
        <v>189</v>
      </c>
      <c r="BB42" s="17">
        <f t="shared" si="3"/>
        <v>0</v>
      </c>
    </row>
    <row r="43" spans="1:54" ht="18.600000000000001" thickBot="1" x14ac:dyDescent="0.45">
      <c r="A43" s="28" t="s">
        <v>169</v>
      </c>
      <c r="B43" s="14" t="s">
        <v>107</v>
      </c>
      <c r="C43" s="106" t="s">
        <v>55</v>
      </c>
      <c r="D43" s="81">
        <v>186.62</v>
      </c>
      <c r="E43" s="82" t="s">
        <v>51</v>
      </c>
      <c r="F43" s="109"/>
      <c r="G43" s="16"/>
      <c r="H43" s="16"/>
      <c r="I43" s="16"/>
      <c r="J43" s="16"/>
      <c r="K43" s="16"/>
      <c r="L43" s="16"/>
      <c r="M43" s="16"/>
      <c r="N43" s="16"/>
      <c r="O43" s="16"/>
      <c r="P43" s="16">
        <f t="shared" si="2"/>
        <v>0</v>
      </c>
      <c r="R43" s="23"/>
      <c r="W43" s="23"/>
      <c r="X43" s="23"/>
      <c r="AG43" s="4">
        <f t="shared" si="0"/>
        <v>0</v>
      </c>
      <c r="AH43" s="4">
        <f t="shared" si="1"/>
        <v>0</v>
      </c>
      <c r="BB43" s="17">
        <f t="shared" si="3"/>
        <v>0</v>
      </c>
    </row>
    <row r="44" spans="1:54" ht="18.600000000000001" thickBot="1" x14ac:dyDescent="0.45">
      <c r="A44" s="28" t="s">
        <v>170</v>
      </c>
      <c r="B44" s="14" t="s">
        <v>108</v>
      </c>
      <c r="C44" s="108" t="s">
        <v>40</v>
      </c>
      <c r="D44" s="81">
        <v>23.04</v>
      </c>
      <c r="E44" s="112" t="s">
        <v>50</v>
      </c>
      <c r="F44" s="109"/>
      <c r="G44" s="16"/>
      <c r="H44" s="16"/>
      <c r="I44" s="16"/>
      <c r="J44" s="16"/>
      <c r="K44" s="16"/>
      <c r="L44" s="16"/>
      <c r="M44" s="16"/>
      <c r="N44" s="16"/>
      <c r="O44" s="16"/>
      <c r="P44" s="16">
        <f t="shared" si="2"/>
        <v>0</v>
      </c>
      <c r="R44" s="23"/>
      <c r="W44" s="23"/>
      <c r="X44" s="23"/>
      <c r="AG44" s="4">
        <f t="shared" si="0"/>
        <v>0</v>
      </c>
      <c r="AH44" s="4">
        <f t="shared" si="1"/>
        <v>0</v>
      </c>
      <c r="BB44" s="17">
        <f t="shared" si="3"/>
        <v>0</v>
      </c>
    </row>
    <row r="45" spans="1:54" ht="18.600000000000001" thickBot="1" x14ac:dyDescent="0.45">
      <c r="A45" s="28" t="s">
        <v>171</v>
      </c>
      <c r="B45" s="14" t="s">
        <v>109</v>
      </c>
      <c r="C45" s="106" t="s">
        <v>11</v>
      </c>
      <c r="D45" s="81">
        <v>34.56</v>
      </c>
      <c r="E45" s="82" t="s">
        <v>50</v>
      </c>
      <c r="F45" s="109"/>
      <c r="G45" s="16"/>
      <c r="H45" s="16"/>
      <c r="I45" s="16"/>
      <c r="J45" s="16"/>
      <c r="K45" s="16"/>
      <c r="L45" s="16"/>
      <c r="M45" s="16"/>
      <c r="N45" s="16"/>
      <c r="O45" s="16"/>
      <c r="P45" s="16">
        <f t="shared" si="2"/>
        <v>0</v>
      </c>
      <c r="R45" s="23"/>
      <c r="W45" s="23"/>
      <c r="X45" s="23"/>
      <c r="AA45" s="5">
        <v>2</v>
      </c>
      <c r="AB45" s="5">
        <v>58</v>
      </c>
      <c r="AG45" s="4">
        <f t="shared" si="0"/>
        <v>2</v>
      </c>
      <c r="AH45" s="4">
        <f t="shared" si="1"/>
        <v>58</v>
      </c>
      <c r="BB45" s="17">
        <f t="shared" si="3"/>
        <v>0</v>
      </c>
    </row>
    <row r="46" spans="1:54" ht="18.600000000000001" thickBot="1" x14ac:dyDescent="0.45">
      <c r="A46" s="28" t="s">
        <v>172</v>
      </c>
      <c r="B46" s="14" t="s">
        <v>110</v>
      </c>
      <c r="C46" s="108" t="s">
        <v>41</v>
      </c>
      <c r="D46" s="81">
        <v>35.880000000000003</v>
      </c>
      <c r="E46" s="112" t="s">
        <v>50</v>
      </c>
      <c r="F46" s="109"/>
      <c r="G46" s="16"/>
      <c r="H46" s="16"/>
      <c r="I46" s="16"/>
      <c r="J46" s="16"/>
      <c r="K46" s="16"/>
      <c r="L46" s="16"/>
      <c r="M46" s="16"/>
      <c r="N46" s="16"/>
      <c r="O46" s="16"/>
      <c r="P46" s="16">
        <f t="shared" si="2"/>
        <v>0</v>
      </c>
      <c r="R46" s="23"/>
      <c r="W46" s="23"/>
      <c r="X46" s="23"/>
      <c r="AG46" s="4">
        <f t="shared" si="0"/>
        <v>0</v>
      </c>
      <c r="AH46" s="4">
        <f t="shared" si="1"/>
        <v>0</v>
      </c>
      <c r="BB46" s="17">
        <f t="shared" si="3"/>
        <v>0</v>
      </c>
    </row>
    <row r="47" spans="1:54" ht="18.600000000000001" thickBot="1" x14ac:dyDescent="0.45">
      <c r="A47" s="28" t="s">
        <v>173</v>
      </c>
      <c r="B47" s="14" t="s">
        <v>111</v>
      </c>
      <c r="C47" s="106" t="s">
        <v>42</v>
      </c>
      <c r="D47" s="81">
        <v>32.06</v>
      </c>
      <c r="E47" s="112" t="s">
        <v>50</v>
      </c>
      <c r="F47" s="109"/>
      <c r="G47" s="16"/>
      <c r="H47" s="16"/>
      <c r="I47" s="16"/>
      <c r="J47" s="16"/>
      <c r="K47" s="16"/>
      <c r="L47" s="16"/>
      <c r="M47" s="16"/>
      <c r="N47" s="16"/>
      <c r="O47" s="16"/>
      <c r="P47" s="16">
        <f t="shared" si="2"/>
        <v>0</v>
      </c>
      <c r="R47" s="23"/>
      <c r="W47" s="23"/>
      <c r="X47" s="23"/>
      <c r="AA47" s="5">
        <v>7</v>
      </c>
      <c r="AB47" s="5">
        <v>141</v>
      </c>
      <c r="AG47" s="4">
        <f t="shared" si="0"/>
        <v>7</v>
      </c>
      <c r="AH47" s="4">
        <f t="shared" si="1"/>
        <v>141</v>
      </c>
      <c r="BB47" s="17">
        <f t="shared" si="3"/>
        <v>0</v>
      </c>
    </row>
    <row r="48" spans="1:54" ht="18.600000000000001" thickBot="1" x14ac:dyDescent="0.45">
      <c r="A48" s="28" t="s">
        <v>174</v>
      </c>
      <c r="B48" s="14" t="s">
        <v>112</v>
      </c>
      <c r="C48" s="106" t="s">
        <v>43</v>
      </c>
      <c r="D48" s="81">
        <v>33.950000000000003</v>
      </c>
      <c r="E48" s="82" t="s">
        <v>50</v>
      </c>
      <c r="F48" s="109"/>
      <c r="G48" s="16"/>
      <c r="H48" s="16"/>
      <c r="I48" s="16"/>
      <c r="J48" s="16"/>
      <c r="K48" s="16"/>
      <c r="L48" s="16"/>
      <c r="M48" s="16"/>
      <c r="N48" s="16"/>
      <c r="O48" s="16"/>
      <c r="P48" s="16">
        <f t="shared" si="2"/>
        <v>0</v>
      </c>
      <c r="R48" s="23"/>
      <c r="W48" s="23"/>
      <c r="X48" s="23"/>
      <c r="AG48" s="4">
        <f t="shared" si="0"/>
        <v>0</v>
      </c>
      <c r="AH48" s="4">
        <f t="shared" si="1"/>
        <v>0</v>
      </c>
      <c r="BB48" s="17">
        <f t="shared" si="3"/>
        <v>0</v>
      </c>
    </row>
    <row r="49" spans="1:54" ht="18.600000000000001" thickBot="1" x14ac:dyDescent="0.45">
      <c r="A49" s="28" t="s">
        <v>175</v>
      </c>
      <c r="B49" s="14" t="s">
        <v>113</v>
      </c>
      <c r="C49" s="106" t="s">
        <v>10</v>
      </c>
      <c r="D49" s="81">
        <v>67.11</v>
      </c>
      <c r="E49" s="82" t="s">
        <v>50</v>
      </c>
      <c r="F49" s="109"/>
      <c r="G49" s="16"/>
      <c r="H49" s="16"/>
      <c r="I49" s="16"/>
      <c r="J49" s="16"/>
      <c r="K49" s="16"/>
      <c r="L49" s="16"/>
      <c r="M49" s="16"/>
      <c r="N49" s="16"/>
      <c r="O49" s="16"/>
      <c r="P49" s="16">
        <f t="shared" si="2"/>
        <v>0</v>
      </c>
      <c r="R49" s="23"/>
      <c r="W49" s="23">
        <v>1</v>
      </c>
      <c r="X49" s="23"/>
      <c r="AG49" s="4">
        <f t="shared" si="0"/>
        <v>1</v>
      </c>
      <c r="AH49" s="4">
        <f t="shared" si="1"/>
        <v>0</v>
      </c>
      <c r="BB49" s="17">
        <f t="shared" si="3"/>
        <v>0</v>
      </c>
    </row>
    <row r="50" spans="1:54" ht="18.600000000000001" thickBot="1" x14ac:dyDescent="0.45">
      <c r="A50" s="28" t="s">
        <v>176</v>
      </c>
      <c r="B50" s="14" t="s">
        <v>114</v>
      </c>
      <c r="C50" s="106" t="s">
        <v>8</v>
      </c>
      <c r="D50" s="81">
        <v>57.54</v>
      </c>
      <c r="E50" s="112" t="s">
        <v>50</v>
      </c>
      <c r="F50" s="109"/>
      <c r="G50" s="16"/>
      <c r="H50" s="16"/>
      <c r="I50" s="16"/>
      <c r="J50" s="16"/>
      <c r="K50" s="16"/>
      <c r="L50" s="16"/>
      <c r="M50" s="16"/>
      <c r="N50" s="16"/>
      <c r="O50" s="16"/>
      <c r="P50" s="16">
        <f t="shared" si="2"/>
        <v>0</v>
      </c>
      <c r="R50" s="23"/>
      <c r="W50" s="23">
        <v>5</v>
      </c>
      <c r="X50" s="23"/>
      <c r="AG50" s="4">
        <f t="shared" si="0"/>
        <v>5</v>
      </c>
      <c r="AH50" s="4">
        <f t="shared" si="1"/>
        <v>0</v>
      </c>
      <c r="BB50" s="17">
        <f t="shared" si="3"/>
        <v>0</v>
      </c>
    </row>
    <row r="51" spans="1:54" ht="18.600000000000001" thickBot="1" x14ac:dyDescent="0.45">
      <c r="A51" s="28" t="s">
        <v>177</v>
      </c>
      <c r="B51" s="14" t="s">
        <v>115</v>
      </c>
      <c r="C51" s="106" t="s">
        <v>9</v>
      </c>
      <c r="D51" s="81">
        <v>61.43</v>
      </c>
      <c r="E51" s="82" t="s">
        <v>50</v>
      </c>
      <c r="F51" s="109"/>
      <c r="G51" s="16"/>
      <c r="H51" s="16"/>
      <c r="I51" s="16"/>
      <c r="J51" s="16"/>
      <c r="K51" s="16"/>
      <c r="L51" s="16"/>
      <c r="M51" s="16"/>
      <c r="N51" s="16"/>
      <c r="O51" s="16"/>
      <c r="P51" s="16">
        <f t="shared" si="2"/>
        <v>0</v>
      </c>
      <c r="R51" s="23"/>
      <c r="V51" s="5">
        <v>1</v>
      </c>
      <c r="W51" s="23">
        <v>1</v>
      </c>
      <c r="X51" s="23"/>
      <c r="AG51" s="4">
        <f t="shared" si="0"/>
        <v>1</v>
      </c>
      <c r="AH51" s="4">
        <f t="shared" si="1"/>
        <v>1</v>
      </c>
      <c r="BB51" s="17">
        <f t="shared" si="3"/>
        <v>0</v>
      </c>
    </row>
    <row r="52" spans="1:54" ht="18.600000000000001" thickBot="1" x14ac:dyDescent="0.45">
      <c r="A52" s="28" t="s">
        <v>178</v>
      </c>
      <c r="B52" s="14" t="s">
        <v>116</v>
      </c>
      <c r="C52" s="106" t="s">
        <v>44</v>
      </c>
      <c r="D52" s="81">
        <v>119.82</v>
      </c>
      <c r="E52" s="112" t="s">
        <v>50</v>
      </c>
      <c r="F52" s="109"/>
      <c r="G52" s="16"/>
      <c r="H52" s="16"/>
      <c r="I52" s="16"/>
      <c r="J52" s="16"/>
      <c r="K52" s="16"/>
      <c r="L52" s="16"/>
      <c r="M52" s="16"/>
      <c r="N52" s="16"/>
      <c r="O52" s="16"/>
      <c r="P52" s="16">
        <f t="shared" si="2"/>
        <v>0</v>
      </c>
      <c r="R52" s="23"/>
      <c r="W52" s="23"/>
      <c r="X52" s="23"/>
      <c r="AG52" s="4">
        <f t="shared" si="0"/>
        <v>0</v>
      </c>
      <c r="AH52" s="4">
        <f t="shared" si="1"/>
        <v>0</v>
      </c>
      <c r="BB52" s="17">
        <f t="shared" si="3"/>
        <v>0</v>
      </c>
    </row>
    <row r="53" spans="1:54" ht="18.600000000000001" thickBot="1" x14ac:dyDescent="0.45">
      <c r="A53" s="28" t="s">
        <v>179</v>
      </c>
      <c r="B53" s="14" t="s">
        <v>117</v>
      </c>
      <c r="C53" s="106" t="s">
        <v>45</v>
      </c>
      <c r="D53" s="81">
        <v>100.9</v>
      </c>
      <c r="E53" s="112" t="s">
        <v>50</v>
      </c>
      <c r="F53" s="109"/>
      <c r="G53" s="16"/>
      <c r="H53" s="16"/>
      <c r="I53" s="16">
        <v>2</v>
      </c>
      <c r="J53" s="16"/>
      <c r="K53" s="16">
        <v>14</v>
      </c>
      <c r="L53" s="16">
        <v>6</v>
      </c>
      <c r="M53" s="16">
        <v>2</v>
      </c>
      <c r="N53" s="16">
        <v>17</v>
      </c>
      <c r="O53" s="16"/>
      <c r="P53" s="16">
        <f t="shared" si="2"/>
        <v>41</v>
      </c>
      <c r="Q53" s="23">
        <v>1</v>
      </c>
      <c r="R53" s="23"/>
      <c r="T53" s="5">
        <v>1</v>
      </c>
      <c r="W53" s="23"/>
      <c r="X53" s="23"/>
      <c r="Y53" s="5">
        <v>1</v>
      </c>
      <c r="AG53" s="4">
        <f t="shared" si="0"/>
        <v>2</v>
      </c>
      <c r="AH53" s="4">
        <f t="shared" si="1"/>
        <v>1</v>
      </c>
      <c r="BB53" s="17">
        <f t="shared" si="3"/>
        <v>0</v>
      </c>
    </row>
    <row r="54" spans="1:54" ht="18.600000000000001" thickBot="1" x14ac:dyDescent="0.45">
      <c r="A54" s="28" t="s">
        <v>180</v>
      </c>
      <c r="B54" s="14" t="s">
        <v>118</v>
      </c>
      <c r="C54" s="106" t="s">
        <v>29</v>
      </c>
      <c r="D54" s="81">
        <v>153.9</v>
      </c>
      <c r="E54" s="112" t="s">
        <v>50</v>
      </c>
      <c r="F54" s="109"/>
      <c r="G54" s="16"/>
      <c r="H54" s="16"/>
      <c r="I54" s="16"/>
      <c r="J54" s="16"/>
      <c r="K54" s="16"/>
      <c r="L54" s="16"/>
      <c r="M54" s="16"/>
      <c r="N54" s="16"/>
      <c r="O54" s="16">
        <v>2</v>
      </c>
      <c r="P54" s="16">
        <f t="shared" si="2"/>
        <v>2</v>
      </c>
      <c r="R54" s="23"/>
      <c r="W54" s="23">
        <v>2</v>
      </c>
      <c r="X54" s="23"/>
      <c r="Z54" s="5">
        <v>1</v>
      </c>
      <c r="AG54" s="4">
        <f t="shared" si="0"/>
        <v>2</v>
      </c>
      <c r="AH54" s="4">
        <f t="shared" si="1"/>
        <v>1</v>
      </c>
      <c r="BB54" s="17">
        <f t="shared" si="3"/>
        <v>0</v>
      </c>
    </row>
    <row r="55" spans="1:54" ht="18.600000000000001" thickBot="1" x14ac:dyDescent="0.45">
      <c r="A55" s="28" t="s">
        <v>181</v>
      </c>
      <c r="B55" s="14" t="s">
        <v>119</v>
      </c>
      <c r="C55" s="108" t="s">
        <v>58</v>
      </c>
      <c r="D55" s="81">
        <v>126.2</v>
      </c>
      <c r="E55" s="112" t="s">
        <v>50</v>
      </c>
      <c r="F55" s="109"/>
      <c r="G55" s="16"/>
      <c r="H55" s="16"/>
      <c r="I55" s="16">
        <v>6</v>
      </c>
      <c r="J55" s="16">
        <v>10</v>
      </c>
      <c r="K55" s="16">
        <v>6</v>
      </c>
      <c r="L55" s="16">
        <v>5</v>
      </c>
      <c r="M55" s="16"/>
      <c r="N55" s="16">
        <v>8</v>
      </c>
      <c r="O55" s="16"/>
      <c r="P55" s="16">
        <f t="shared" si="2"/>
        <v>35</v>
      </c>
      <c r="R55" s="23"/>
      <c r="W55" s="23"/>
      <c r="X55" s="23"/>
      <c r="AG55" s="4">
        <f t="shared" si="0"/>
        <v>0</v>
      </c>
      <c r="AH55" s="4">
        <f t="shared" si="1"/>
        <v>0</v>
      </c>
      <c r="BB55" s="17">
        <f t="shared" si="3"/>
        <v>0</v>
      </c>
    </row>
    <row r="56" spans="1:54" ht="18.600000000000001" thickBot="1" x14ac:dyDescent="0.45">
      <c r="A56" s="28" t="s">
        <v>182</v>
      </c>
      <c r="B56" s="14" t="s">
        <v>120</v>
      </c>
      <c r="C56" s="106" t="s">
        <v>59</v>
      </c>
      <c r="D56" s="81">
        <v>192.36</v>
      </c>
      <c r="E56" s="112" t="s">
        <v>50</v>
      </c>
      <c r="F56" s="109"/>
      <c r="G56" s="16"/>
      <c r="H56" s="16"/>
      <c r="I56" s="16"/>
      <c r="J56" s="16"/>
      <c r="K56" s="16"/>
      <c r="L56" s="16"/>
      <c r="M56" s="16"/>
      <c r="N56" s="16"/>
      <c r="O56" s="16">
        <v>2</v>
      </c>
      <c r="P56" s="16">
        <f t="shared" si="2"/>
        <v>2</v>
      </c>
      <c r="R56" s="23"/>
      <c r="W56" s="23"/>
      <c r="X56" s="23"/>
      <c r="AA56" s="5">
        <v>1</v>
      </c>
      <c r="AG56" s="4">
        <f t="shared" si="0"/>
        <v>1</v>
      </c>
      <c r="AH56" s="4">
        <f t="shared" si="1"/>
        <v>0</v>
      </c>
      <c r="BB56" s="17">
        <f t="shared" si="3"/>
        <v>0</v>
      </c>
    </row>
    <row r="57" spans="1:54" ht="18.600000000000001" thickBot="1" x14ac:dyDescent="0.45">
      <c r="A57" s="28"/>
      <c r="B57" s="14" t="s">
        <v>121</v>
      </c>
      <c r="C57" s="106" t="s">
        <v>30</v>
      </c>
      <c r="D57" s="81">
        <v>312.77</v>
      </c>
      <c r="E57" s="112" t="s">
        <v>50</v>
      </c>
      <c r="F57" s="109"/>
      <c r="G57" s="16"/>
      <c r="H57" s="16"/>
      <c r="I57" s="16"/>
      <c r="J57" s="16"/>
      <c r="K57" s="16"/>
      <c r="L57" s="16"/>
      <c r="M57" s="16"/>
      <c r="N57" s="16"/>
      <c r="O57" s="16"/>
      <c r="P57" s="16">
        <f t="shared" si="2"/>
        <v>0</v>
      </c>
      <c r="R57" s="23"/>
      <c r="W57" s="23"/>
      <c r="X57" s="23"/>
      <c r="AG57" s="4">
        <f t="shared" si="0"/>
        <v>0</v>
      </c>
      <c r="AH57" s="4">
        <f t="shared" si="1"/>
        <v>0</v>
      </c>
      <c r="BB57" s="17">
        <f t="shared" si="3"/>
        <v>0</v>
      </c>
    </row>
    <row r="58" spans="1:54" ht="18.600000000000001" thickBot="1" x14ac:dyDescent="0.45">
      <c r="A58" s="28" t="s">
        <v>183</v>
      </c>
      <c r="B58" s="14" t="s">
        <v>122</v>
      </c>
      <c r="C58" s="106" t="s">
        <v>2</v>
      </c>
      <c r="D58" s="81">
        <v>24.25</v>
      </c>
      <c r="E58" s="112" t="s">
        <v>50</v>
      </c>
      <c r="F58" s="109"/>
      <c r="G58" s="16"/>
      <c r="H58" s="16"/>
      <c r="I58" s="16"/>
      <c r="J58" s="16"/>
      <c r="K58" s="16"/>
      <c r="L58" s="16"/>
      <c r="M58" s="16"/>
      <c r="N58" s="16"/>
      <c r="O58" s="16"/>
      <c r="P58" s="16">
        <f t="shared" si="2"/>
        <v>0</v>
      </c>
      <c r="Q58" s="23">
        <v>6</v>
      </c>
      <c r="R58" s="23"/>
      <c r="W58" s="23">
        <v>2</v>
      </c>
      <c r="X58" s="23"/>
      <c r="Y58" s="5">
        <v>1</v>
      </c>
      <c r="AG58" s="4">
        <f t="shared" si="0"/>
        <v>9</v>
      </c>
      <c r="AH58" s="4">
        <f t="shared" si="1"/>
        <v>0</v>
      </c>
      <c r="BB58" s="17">
        <f t="shared" si="3"/>
        <v>0</v>
      </c>
    </row>
    <row r="59" spans="1:54" ht="18.600000000000001" thickBot="1" x14ac:dyDescent="0.45">
      <c r="A59" s="28" t="s">
        <v>184</v>
      </c>
      <c r="B59" s="14" t="s">
        <v>123</v>
      </c>
      <c r="C59" s="106" t="s">
        <v>46</v>
      </c>
      <c r="D59" s="81">
        <v>13.75</v>
      </c>
      <c r="E59" s="112" t="s">
        <v>0</v>
      </c>
      <c r="F59" s="109"/>
      <c r="G59" s="16"/>
      <c r="H59" s="16"/>
      <c r="I59" s="16"/>
      <c r="J59" s="16"/>
      <c r="K59" s="16"/>
      <c r="L59" s="16"/>
      <c r="M59" s="16"/>
      <c r="N59" s="16"/>
      <c r="O59" s="16"/>
      <c r="P59" s="16">
        <f t="shared" si="2"/>
        <v>0</v>
      </c>
      <c r="R59" s="23"/>
      <c r="W59" s="23"/>
      <c r="X59" s="23"/>
      <c r="AA59" s="5">
        <v>1</v>
      </c>
      <c r="AG59" s="4">
        <f t="shared" si="0"/>
        <v>1</v>
      </c>
      <c r="AH59" s="4">
        <f t="shared" si="1"/>
        <v>0</v>
      </c>
      <c r="BB59" s="17">
        <f t="shared" si="3"/>
        <v>0</v>
      </c>
    </row>
    <row r="60" spans="1:54" ht="18.600000000000001" thickBot="1" x14ac:dyDescent="0.45">
      <c r="A60" s="28" t="s">
        <v>185</v>
      </c>
      <c r="B60" s="14" t="s">
        <v>124</v>
      </c>
      <c r="C60" s="106" t="s">
        <v>3</v>
      </c>
      <c r="D60" s="81">
        <v>18.940000000000001</v>
      </c>
      <c r="E60" s="112" t="s">
        <v>0</v>
      </c>
      <c r="F60" s="109"/>
      <c r="G60" s="16"/>
      <c r="H60" s="16"/>
      <c r="I60" s="16"/>
      <c r="J60" s="16"/>
      <c r="K60" s="16"/>
      <c r="L60" s="16"/>
      <c r="M60" s="16"/>
      <c r="N60" s="16"/>
      <c r="O60" s="16"/>
      <c r="P60" s="16">
        <f t="shared" si="2"/>
        <v>0</v>
      </c>
      <c r="R60" s="23"/>
      <c r="T60" s="5">
        <v>9</v>
      </c>
      <c r="W60" s="23"/>
      <c r="X60" s="23"/>
      <c r="Y60" s="5">
        <v>48</v>
      </c>
      <c r="AG60" s="4">
        <f t="shared" si="0"/>
        <v>48</v>
      </c>
      <c r="AH60" s="4">
        <f t="shared" si="1"/>
        <v>9</v>
      </c>
      <c r="BB60" s="17">
        <f t="shared" si="3"/>
        <v>0</v>
      </c>
    </row>
    <row r="61" spans="1:54" ht="18.600000000000001" thickBot="1" x14ac:dyDescent="0.45">
      <c r="A61" s="28" t="s">
        <v>186</v>
      </c>
      <c r="B61" s="14" t="s">
        <v>125</v>
      </c>
      <c r="C61" s="106" t="s">
        <v>4</v>
      </c>
      <c r="D61" s="81">
        <v>38.46</v>
      </c>
      <c r="E61" s="112" t="s">
        <v>0</v>
      </c>
      <c r="F61" s="109"/>
      <c r="G61" s="16"/>
      <c r="H61" s="16"/>
      <c r="I61" s="16"/>
      <c r="J61" s="16"/>
      <c r="K61" s="16"/>
      <c r="L61" s="16"/>
      <c r="M61" s="16"/>
      <c r="N61" s="16"/>
      <c r="O61" s="16"/>
      <c r="P61" s="16">
        <f t="shared" si="2"/>
        <v>0</v>
      </c>
      <c r="R61" s="23"/>
      <c r="W61" s="23"/>
      <c r="X61" s="23"/>
      <c r="Y61" s="5">
        <v>20</v>
      </c>
      <c r="AG61" s="4">
        <f t="shared" si="0"/>
        <v>20</v>
      </c>
      <c r="AH61" s="4">
        <f t="shared" si="1"/>
        <v>0</v>
      </c>
      <c r="BB61" s="17">
        <f t="shared" si="3"/>
        <v>0</v>
      </c>
    </row>
    <row r="62" spans="1:54" ht="18.600000000000001" thickBot="1" x14ac:dyDescent="0.45">
      <c r="A62" s="28" t="s">
        <v>187</v>
      </c>
      <c r="B62" s="14" t="s">
        <v>126</v>
      </c>
      <c r="C62" s="106" t="s">
        <v>47</v>
      </c>
      <c r="D62" s="81">
        <v>15.44</v>
      </c>
      <c r="E62" s="112" t="s">
        <v>0</v>
      </c>
      <c r="F62" s="109"/>
      <c r="G62" s="16"/>
      <c r="H62" s="16"/>
      <c r="I62" s="16"/>
      <c r="J62" s="16"/>
      <c r="K62" s="16"/>
      <c r="L62" s="16"/>
      <c r="M62" s="16"/>
      <c r="N62" s="16"/>
      <c r="O62" s="16"/>
      <c r="P62" s="16">
        <f t="shared" si="2"/>
        <v>0</v>
      </c>
      <c r="R62" s="23"/>
      <c r="W62" s="23"/>
      <c r="X62" s="23"/>
      <c r="AG62" s="4">
        <f t="shared" si="0"/>
        <v>0</v>
      </c>
      <c r="AH62" s="4">
        <f t="shared" si="1"/>
        <v>0</v>
      </c>
      <c r="BB62" s="17">
        <f t="shared" si="3"/>
        <v>0</v>
      </c>
    </row>
    <row r="63" spans="1:54" ht="18.600000000000001" thickBot="1" x14ac:dyDescent="0.45">
      <c r="A63" s="28" t="s">
        <v>188</v>
      </c>
      <c r="B63" s="14" t="s">
        <v>127</v>
      </c>
      <c r="C63" s="106" t="s">
        <v>291</v>
      </c>
      <c r="D63" s="81">
        <v>12.82</v>
      </c>
      <c r="E63" s="112" t="s">
        <v>0</v>
      </c>
      <c r="F63" s="109"/>
      <c r="G63" s="16"/>
      <c r="H63" s="16"/>
      <c r="I63" s="16"/>
      <c r="J63" s="16"/>
      <c r="K63" s="16"/>
      <c r="L63" s="16"/>
      <c r="M63" s="16"/>
      <c r="N63" s="16"/>
      <c r="O63" s="16"/>
      <c r="P63" s="16">
        <f t="shared" si="2"/>
        <v>0</v>
      </c>
      <c r="Q63" s="23">
        <v>24</v>
      </c>
      <c r="R63" s="23"/>
      <c r="W63" s="23"/>
      <c r="X63" s="23"/>
      <c r="AA63" s="5">
        <v>2</v>
      </c>
      <c r="AG63" s="4">
        <f t="shared" si="0"/>
        <v>26</v>
      </c>
      <c r="AH63" s="4">
        <f t="shared" si="1"/>
        <v>0</v>
      </c>
      <c r="BB63" s="17">
        <f t="shared" si="3"/>
        <v>0</v>
      </c>
    </row>
    <row r="64" spans="1:54" ht="18.600000000000001" thickBot="1" x14ac:dyDescent="0.45">
      <c r="A64" s="28" t="s">
        <v>189</v>
      </c>
      <c r="B64" s="14" t="s">
        <v>128</v>
      </c>
      <c r="C64" s="106" t="s">
        <v>57</v>
      </c>
      <c r="D64" s="81">
        <v>8.8800000000000008</v>
      </c>
      <c r="E64" s="82" t="s">
        <v>56</v>
      </c>
      <c r="F64" s="109"/>
      <c r="G64" s="16"/>
      <c r="H64" s="16"/>
      <c r="I64" s="16"/>
      <c r="J64" s="16"/>
      <c r="K64" s="16"/>
      <c r="L64" s="16"/>
      <c r="M64" s="16"/>
      <c r="N64" s="16"/>
      <c r="O64" s="16"/>
      <c r="P64" s="16">
        <f t="shared" si="2"/>
        <v>0</v>
      </c>
      <c r="Q64" s="23">
        <v>21</v>
      </c>
      <c r="R64" s="23"/>
      <c r="W64" s="23"/>
      <c r="X64" s="23"/>
      <c r="AG64" s="4">
        <f t="shared" si="0"/>
        <v>21</v>
      </c>
      <c r="AH64" s="4">
        <f t="shared" si="1"/>
        <v>0</v>
      </c>
      <c r="BB64" s="17">
        <f t="shared" si="3"/>
        <v>0</v>
      </c>
    </row>
    <row r="65" spans="1:54" x14ac:dyDescent="0.4">
      <c r="A65" s="28" t="s">
        <v>190</v>
      </c>
      <c r="B65" s="14" t="s">
        <v>129</v>
      </c>
      <c r="C65" s="106" t="s">
        <v>48</v>
      </c>
      <c r="D65" s="81">
        <v>215.4</v>
      </c>
      <c r="E65" s="82" t="s">
        <v>50</v>
      </c>
      <c r="F65" s="110"/>
      <c r="G65" s="20"/>
      <c r="H65" s="20"/>
      <c r="I65" s="20"/>
      <c r="J65" s="20"/>
      <c r="K65" s="20"/>
      <c r="L65" s="20"/>
      <c r="M65" s="20"/>
      <c r="N65" s="16"/>
      <c r="O65" s="16"/>
      <c r="P65" s="16">
        <f t="shared" si="2"/>
        <v>0</v>
      </c>
      <c r="R65" s="23"/>
      <c r="W65" s="23"/>
      <c r="X65" s="23"/>
      <c r="AG65" s="3">
        <f t="shared" si="0"/>
        <v>0</v>
      </c>
      <c r="AH65" s="4">
        <f t="shared" si="1"/>
        <v>0</v>
      </c>
      <c r="BB65" s="17">
        <f t="shared" si="3"/>
        <v>0</v>
      </c>
    </row>
    <row r="66" spans="1:54" ht="18.600000000000001" thickBot="1" x14ac:dyDescent="0.45">
      <c r="A66" s="29" t="s">
        <v>191</v>
      </c>
      <c r="B66" s="19" t="s">
        <v>130</v>
      </c>
      <c r="C66" s="79" t="s">
        <v>49</v>
      </c>
      <c r="D66" s="81">
        <v>175.03</v>
      </c>
      <c r="E66" s="82" t="s">
        <v>50</v>
      </c>
      <c r="F66" s="111"/>
      <c r="G66" s="78"/>
      <c r="H66" s="78"/>
      <c r="I66" s="78"/>
      <c r="J66" s="78"/>
      <c r="K66" s="78"/>
      <c r="L66" s="78"/>
      <c r="M66" s="78"/>
      <c r="N66" s="78"/>
      <c r="O66" s="78"/>
      <c r="P66" s="77">
        <f t="shared" si="2"/>
        <v>0</v>
      </c>
      <c r="R66" s="23"/>
      <c r="W66" s="23"/>
      <c r="X66" s="23"/>
      <c r="AG66" s="3">
        <f t="shared" si="0"/>
        <v>0</v>
      </c>
      <c r="AH66" s="4">
        <f t="shared" si="1"/>
        <v>0</v>
      </c>
      <c r="BB66" s="17">
        <f t="shared" si="3"/>
        <v>0</v>
      </c>
    </row>
    <row r="67" spans="1:54" x14ac:dyDescent="0.4">
      <c r="A67" s="76"/>
      <c r="B67" s="30"/>
      <c r="C67" s="79" t="s">
        <v>308</v>
      </c>
      <c r="D67" s="81">
        <v>232.5</v>
      </c>
      <c r="E67" s="82" t="s">
        <v>51</v>
      </c>
      <c r="F67" s="111"/>
      <c r="G67" s="78"/>
      <c r="H67" s="78"/>
      <c r="I67" s="78"/>
      <c r="J67" s="78"/>
      <c r="K67" s="78"/>
      <c r="L67" s="78"/>
      <c r="M67" s="78"/>
      <c r="N67" s="78"/>
      <c r="O67" s="78">
        <v>60</v>
      </c>
      <c r="P67" s="77">
        <f t="shared" si="2"/>
        <v>60</v>
      </c>
      <c r="R67" s="23"/>
      <c r="W67" s="23"/>
      <c r="X67" s="23"/>
      <c r="AG67" s="3"/>
      <c r="BB67" s="17">
        <f t="shared" si="3"/>
        <v>0</v>
      </c>
    </row>
    <row r="68" spans="1:54" ht="36.6" thickBot="1" x14ac:dyDescent="0.45">
      <c r="A68" s="76"/>
      <c r="B68" s="30"/>
      <c r="C68" s="80" t="s">
        <v>309</v>
      </c>
      <c r="D68" s="81">
        <v>93.75</v>
      </c>
      <c r="E68" s="82" t="s">
        <v>0</v>
      </c>
      <c r="F68" s="111"/>
      <c r="G68" s="78"/>
      <c r="H68" s="78"/>
      <c r="I68" s="78"/>
      <c r="J68" s="78"/>
      <c r="K68" s="78"/>
      <c r="L68" s="78"/>
      <c r="M68" s="78"/>
      <c r="N68" s="78"/>
      <c r="O68" s="78">
        <v>216</v>
      </c>
      <c r="P68" s="77">
        <f t="shared" si="2"/>
        <v>216</v>
      </c>
      <c r="R68" s="23"/>
      <c r="W68" s="23"/>
      <c r="X68" s="23"/>
      <c r="AG68" s="3"/>
      <c r="BB68" s="17">
        <f t="shared" si="3"/>
        <v>0</v>
      </c>
    </row>
    <row r="69" spans="1:54" ht="41.25" customHeight="1" thickBot="1" x14ac:dyDescent="0.45">
      <c r="C69" s="117" t="s">
        <v>315</v>
      </c>
      <c r="D69" s="118"/>
      <c r="E69" s="118"/>
      <c r="F69" s="118"/>
      <c r="G69" s="75"/>
      <c r="H69" s="75"/>
      <c r="I69" s="75"/>
      <c r="J69" s="75"/>
      <c r="K69" s="75"/>
      <c r="L69" s="75"/>
      <c r="M69" s="75"/>
      <c r="N69" s="75"/>
      <c r="O69" s="75"/>
      <c r="AG69" s="5"/>
      <c r="AH69" s="5"/>
      <c r="AI69" s="5"/>
      <c r="BB69" s="21">
        <f>SUM(BB5:BB68)</f>
        <v>0</v>
      </c>
    </row>
    <row r="70" spans="1:54" ht="18.600000000000001" thickBot="1" x14ac:dyDescent="0.45">
      <c r="D70" s="5"/>
      <c r="E70" s="22"/>
      <c r="Q70" s="5"/>
      <c r="AG70" s="5"/>
      <c r="AH70" s="5"/>
      <c r="AI70" s="5"/>
      <c r="BB70" s="24" t="s">
        <v>318</v>
      </c>
    </row>
    <row r="71" spans="1:54" x14ac:dyDescent="0.4">
      <c r="D71" s="5"/>
      <c r="E71" s="22"/>
      <c r="G71" s="23"/>
      <c r="H71" s="23"/>
      <c r="I71" s="23"/>
      <c r="J71" s="23"/>
      <c r="K71" s="23"/>
      <c r="L71" s="23"/>
      <c r="M71" s="23"/>
      <c r="N71" s="23"/>
      <c r="O71" s="23"/>
      <c r="P71" s="23"/>
      <c r="AH71" s="5"/>
      <c r="AI71" s="5"/>
      <c r="BB71" s="5"/>
    </row>
    <row r="72" spans="1:54" x14ac:dyDescent="0.4">
      <c r="C72" s="22" t="s">
        <v>7</v>
      </c>
      <c r="D72" s="5"/>
      <c r="E72" s="22"/>
      <c r="AH72" s="5"/>
      <c r="AI72" s="5"/>
      <c r="BB72" s="72"/>
    </row>
  </sheetData>
  <sheetProtection algorithmName="SHA-512" hashValue="3po4xl8c1wk/6I6mVyyTOmhX6XNcPJ5lt75Kbexp9XEDuom22KEn7JxnZm0+0bmgELX1J4xaACqWESJxXZ0yXw==" saltValue="ZgWs5hNJ3j2WX0RfzvY1dw==" spinCount="100000" sheet="1" objects="1" scenarios="1"/>
  <sortState xmlns:xlrd2="http://schemas.microsoft.com/office/spreadsheetml/2017/richdata2" ref="C6:P68">
    <sortCondition ref="C5:C68"/>
  </sortState>
  <mergeCells count="13">
    <mergeCell ref="C1:BB1"/>
    <mergeCell ref="C2:BB2"/>
    <mergeCell ref="AG3:AH3"/>
    <mergeCell ref="Q3:R3"/>
    <mergeCell ref="S3:T3"/>
    <mergeCell ref="A3:B3"/>
    <mergeCell ref="D3:E3"/>
    <mergeCell ref="C69:F69"/>
    <mergeCell ref="AE3:AF3"/>
    <mergeCell ref="Y3:Z3"/>
    <mergeCell ref="U3:V3"/>
    <mergeCell ref="AA3:AB3"/>
    <mergeCell ref="AC3:AD3"/>
  </mergeCells>
  <printOptions horizontalCentered="1" verticalCentered="1"/>
  <pageMargins left="0" right="0" top="0" bottom="0" header="0" footer="0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7BA0-16D7-4643-9536-BA979B738BFD}">
  <sheetPr>
    <pageSetUpPr fitToPage="1"/>
  </sheetPr>
  <dimension ref="A1:BL84"/>
  <sheetViews>
    <sheetView zoomScale="90" zoomScaleNormal="90" workbookViewId="0">
      <pane ySplit="3" topLeftCell="A4" activePane="bottomLeft" state="frozen"/>
      <selection pane="bottomLeft" activeCell="A6" sqref="A6"/>
    </sheetView>
  </sheetViews>
  <sheetFormatPr baseColWidth="10" defaultColWidth="11.5546875" defaultRowHeight="18" x14ac:dyDescent="0.4"/>
  <cols>
    <col min="1" max="1" width="108.44140625" style="22" bestFit="1" customWidth="1"/>
    <col min="2" max="2" width="11.21875" style="31" customWidth="1"/>
    <col min="3" max="3" width="6.44140625" style="5" bestFit="1" customWidth="1"/>
    <col min="4" max="4" width="13.5546875" style="5" hidden="1" customWidth="1"/>
    <col min="5" max="5" width="17.77734375" style="58" customWidth="1"/>
    <col min="6" max="51" width="11.5546875" style="5"/>
    <col min="52" max="55" width="11.5546875" style="4"/>
    <col min="56" max="56" width="11.5546875" style="30"/>
    <col min="57" max="16384" width="11.5546875" style="5"/>
  </cols>
  <sheetData>
    <row r="1" spans="1:64" x14ac:dyDescent="0.4">
      <c r="A1" s="126" t="s">
        <v>319</v>
      </c>
      <c r="B1" s="127"/>
      <c r="C1" s="127"/>
      <c r="D1" s="127"/>
      <c r="E1" s="127"/>
    </row>
    <row r="2" spans="1:64" ht="18.600000000000001" thickBot="1" x14ac:dyDescent="0.45">
      <c r="A2" s="128" t="s">
        <v>203</v>
      </c>
      <c r="B2" s="129"/>
      <c r="C2" s="129"/>
      <c r="D2" s="129"/>
      <c r="E2" s="129"/>
    </row>
    <row r="3" spans="1:64" ht="72.599999999999994" thickBot="1" x14ac:dyDescent="0.45">
      <c r="A3" s="32" t="s">
        <v>5</v>
      </c>
      <c r="B3" s="115" t="s">
        <v>6</v>
      </c>
      <c r="C3" s="130"/>
      <c r="D3" s="60"/>
      <c r="E3" s="7" t="s">
        <v>204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G3" s="6" t="s">
        <v>205</v>
      </c>
      <c r="BH3" s="6" t="s">
        <v>206</v>
      </c>
      <c r="BI3" s="6" t="s">
        <v>205</v>
      </c>
      <c r="BJ3" s="6" t="s">
        <v>206</v>
      </c>
      <c r="BK3" s="6" t="s">
        <v>205</v>
      </c>
      <c r="BL3" s="6" t="s">
        <v>206</v>
      </c>
    </row>
    <row r="4" spans="1:64" ht="20.100000000000001" customHeight="1" x14ac:dyDescent="0.4">
      <c r="A4" s="33" t="s">
        <v>207</v>
      </c>
      <c r="B4" s="34">
        <v>91.548000000000002</v>
      </c>
      <c r="C4" s="35" t="s">
        <v>208</v>
      </c>
      <c r="D4" s="35"/>
      <c r="E4" s="3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D4" s="4"/>
      <c r="BG4" s="3"/>
      <c r="BH4" s="3"/>
      <c r="BI4" s="3"/>
      <c r="BJ4" s="3"/>
      <c r="BK4" s="3">
        <v>4</v>
      </c>
      <c r="BL4" s="3"/>
    </row>
    <row r="5" spans="1:64" ht="20.100000000000001" customHeight="1" x14ac:dyDescent="0.4">
      <c r="A5" s="37" t="s">
        <v>209</v>
      </c>
      <c r="B5" s="38">
        <v>100.70399999999999</v>
      </c>
      <c r="C5" s="39" t="s">
        <v>210</v>
      </c>
      <c r="D5" s="39"/>
      <c r="E5" s="40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D5" s="4"/>
      <c r="BG5" s="3"/>
      <c r="BH5" s="3"/>
      <c r="BI5" s="3"/>
      <c r="BJ5" s="3"/>
      <c r="BK5" s="3"/>
      <c r="BL5" s="3"/>
    </row>
    <row r="6" spans="1:64" ht="20.100000000000001" customHeight="1" x14ac:dyDescent="0.4">
      <c r="A6" s="41" t="s">
        <v>211</v>
      </c>
      <c r="B6" s="42">
        <v>201.40799999999999</v>
      </c>
      <c r="C6" s="18" t="s">
        <v>212</v>
      </c>
      <c r="D6" s="18"/>
      <c r="E6" s="4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D6" s="4"/>
      <c r="BG6" s="3"/>
      <c r="BH6" s="3"/>
      <c r="BI6" s="3"/>
      <c r="BJ6" s="3"/>
      <c r="BK6" s="3">
        <v>170</v>
      </c>
      <c r="BL6" s="3"/>
    </row>
    <row r="7" spans="1:64" ht="36" x14ac:dyDescent="0.4">
      <c r="A7" s="37" t="s">
        <v>213</v>
      </c>
      <c r="B7" s="38">
        <v>128.172</v>
      </c>
      <c r="C7" s="39" t="s">
        <v>210</v>
      </c>
      <c r="D7" s="39"/>
      <c r="E7" s="40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D7" s="4"/>
      <c r="BG7" s="3"/>
      <c r="BH7" s="3"/>
      <c r="BI7" s="3"/>
      <c r="BJ7" s="3"/>
      <c r="BK7" s="3"/>
      <c r="BL7" s="3">
        <v>36</v>
      </c>
    </row>
    <row r="8" spans="1:64" x14ac:dyDescent="0.4">
      <c r="A8" s="37" t="s">
        <v>214</v>
      </c>
      <c r="B8" s="38">
        <v>119.01600000000001</v>
      </c>
      <c r="C8" s="39" t="s">
        <v>208</v>
      </c>
      <c r="D8" s="39"/>
      <c r="E8" s="40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D8" s="4"/>
      <c r="BG8" s="3"/>
      <c r="BH8" s="3"/>
      <c r="BI8" s="3"/>
      <c r="BJ8" s="3"/>
      <c r="BK8" s="3"/>
      <c r="BL8" s="3"/>
    </row>
    <row r="9" spans="1:64" ht="20.100000000000001" customHeight="1" x14ac:dyDescent="0.4">
      <c r="A9" s="37" t="s">
        <v>215</v>
      </c>
      <c r="B9" s="38">
        <v>54.923999999999999</v>
      </c>
      <c r="C9" s="39" t="s">
        <v>208</v>
      </c>
      <c r="D9" s="39"/>
      <c r="E9" s="40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D9" s="4"/>
      <c r="BG9" s="3"/>
      <c r="BH9" s="3"/>
      <c r="BI9" s="3"/>
      <c r="BJ9" s="3"/>
      <c r="BK9" s="3"/>
      <c r="BL9" s="3"/>
    </row>
    <row r="10" spans="1:64" ht="20.100000000000001" customHeight="1" x14ac:dyDescent="0.4">
      <c r="A10" s="37" t="s">
        <v>216</v>
      </c>
      <c r="B10" s="38">
        <v>100.70399999999999</v>
      </c>
      <c r="C10" s="39" t="s">
        <v>210</v>
      </c>
      <c r="D10" s="39"/>
      <c r="E10" s="40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D10" s="4"/>
      <c r="BG10" s="3"/>
      <c r="BH10" s="3"/>
      <c r="BI10" s="3"/>
      <c r="BJ10" s="3"/>
      <c r="BK10" s="3"/>
      <c r="BL10" s="3"/>
    </row>
    <row r="11" spans="1:64" ht="20.100000000000001" customHeight="1" x14ac:dyDescent="0.4">
      <c r="A11" s="37" t="s">
        <v>217</v>
      </c>
      <c r="B11" s="38">
        <v>135.49199999999999</v>
      </c>
      <c r="C11" s="39" t="s">
        <v>210</v>
      </c>
      <c r="D11" s="39"/>
      <c r="E11" s="40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D11" s="4"/>
      <c r="BG11" s="3"/>
      <c r="BH11" s="3"/>
      <c r="BI11" s="3"/>
      <c r="BJ11" s="3"/>
      <c r="BK11" s="3"/>
      <c r="BL11" s="3"/>
    </row>
    <row r="12" spans="1:64" ht="20.100000000000001" customHeight="1" x14ac:dyDescent="0.4">
      <c r="A12" s="37" t="s">
        <v>218</v>
      </c>
      <c r="B12" s="38">
        <v>228.87599999999998</v>
      </c>
      <c r="C12" s="39" t="s">
        <v>210</v>
      </c>
      <c r="D12" s="39"/>
      <c r="E12" s="40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D12" s="4"/>
      <c r="BG12" s="3"/>
      <c r="BH12" s="3"/>
      <c r="BI12" s="3"/>
      <c r="BJ12" s="3"/>
      <c r="BK12" s="3"/>
      <c r="BL12" s="3"/>
    </row>
    <row r="13" spans="1:64" ht="20.100000000000001" customHeight="1" x14ac:dyDescent="0.4">
      <c r="A13" s="37" t="s">
        <v>219</v>
      </c>
      <c r="B13" s="38">
        <v>256.33199999999999</v>
      </c>
      <c r="C13" s="39" t="s">
        <v>210</v>
      </c>
      <c r="D13" s="39"/>
      <c r="E13" s="40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D13" s="4"/>
      <c r="BG13" s="3"/>
      <c r="BH13" s="3"/>
      <c r="BI13" s="3"/>
      <c r="BJ13" s="3"/>
      <c r="BK13" s="3"/>
      <c r="BL13" s="3"/>
    </row>
    <row r="14" spans="1:64" ht="20.100000000000001" customHeight="1" x14ac:dyDescent="0.4">
      <c r="A14" s="37" t="s">
        <v>220</v>
      </c>
      <c r="B14" s="38">
        <v>311.26799999999997</v>
      </c>
      <c r="C14" s="39" t="s">
        <v>210</v>
      </c>
      <c r="D14" s="39"/>
      <c r="E14" s="40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D14" s="4"/>
      <c r="BG14" s="3"/>
      <c r="BH14" s="3"/>
      <c r="BI14" s="3"/>
      <c r="BJ14" s="3"/>
      <c r="BK14" s="3"/>
      <c r="BL14" s="3"/>
    </row>
    <row r="15" spans="1:64" ht="20.100000000000001" customHeight="1" x14ac:dyDescent="0.4">
      <c r="A15" s="37" t="s">
        <v>221</v>
      </c>
      <c r="B15" s="38">
        <v>64.08</v>
      </c>
      <c r="C15" s="39" t="s">
        <v>210</v>
      </c>
      <c r="D15" s="39"/>
      <c r="E15" s="40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D15" s="4"/>
      <c r="BG15" s="3"/>
      <c r="BH15" s="3"/>
      <c r="BI15" s="3"/>
      <c r="BJ15" s="3"/>
      <c r="BK15" s="3">
        <v>4</v>
      </c>
      <c r="BL15" s="3"/>
    </row>
    <row r="16" spans="1:64" ht="20.100000000000001" customHeight="1" x14ac:dyDescent="0.4">
      <c r="A16" s="37" t="s">
        <v>222</v>
      </c>
      <c r="B16" s="38">
        <v>64.08</v>
      </c>
      <c r="C16" s="39" t="s">
        <v>208</v>
      </c>
      <c r="D16" s="39"/>
      <c r="E16" s="40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D16" s="4"/>
      <c r="BG16" s="3"/>
      <c r="BH16" s="3"/>
      <c r="BI16" s="3"/>
      <c r="BJ16" s="3"/>
      <c r="BK16" s="3"/>
      <c r="BL16" s="3"/>
    </row>
    <row r="17" spans="1:64" ht="20.100000000000001" customHeight="1" x14ac:dyDescent="0.4">
      <c r="A17" s="44" t="s">
        <v>223</v>
      </c>
      <c r="B17" s="42">
        <v>182.64</v>
      </c>
      <c r="C17" s="18" t="s">
        <v>208</v>
      </c>
      <c r="D17" s="18"/>
      <c r="E17" s="4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D17" s="4"/>
      <c r="BG17" s="3"/>
      <c r="BH17" s="3"/>
      <c r="BI17" s="3"/>
      <c r="BJ17" s="3"/>
      <c r="BK17" s="3"/>
      <c r="BL17" s="3"/>
    </row>
    <row r="18" spans="1:64" ht="20.100000000000001" customHeight="1" x14ac:dyDescent="0.4">
      <c r="A18" s="44" t="s">
        <v>224</v>
      </c>
      <c r="B18" s="42">
        <v>35.244</v>
      </c>
      <c r="C18" s="18" t="s">
        <v>208</v>
      </c>
      <c r="D18" s="18"/>
      <c r="E18" s="4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D18" s="4"/>
      <c r="BG18" s="3"/>
      <c r="BH18" s="3"/>
      <c r="BI18" s="3"/>
      <c r="BJ18" s="3"/>
      <c r="BK18" s="3">
        <v>2</v>
      </c>
      <c r="BL18" s="3"/>
    </row>
    <row r="19" spans="1:64" ht="20.100000000000001" customHeight="1" x14ac:dyDescent="0.4">
      <c r="A19" s="44" t="s">
        <v>225</v>
      </c>
      <c r="B19" s="42">
        <v>73.99199999999999</v>
      </c>
      <c r="C19" s="15" t="s">
        <v>208</v>
      </c>
      <c r="D19" s="15"/>
      <c r="E19" s="4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D19" s="4"/>
      <c r="BG19" s="3"/>
      <c r="BH19" s="3"/>
      <c r="BI19" s="3"/>
      <c r="BJ19" s="3"/>
      <c r="BK19" s="3"/>
      <c r="BL19" s="3"/>
    </row>
    <row r="20" spans="1:64" x14ac:dyDescent="0.4">
      <c r="A20" s="45" t="s">
        <v>226</v>
      </c>
      <c r="B20" s="46">
        <v>7.3199999999999994</v>
      </c>
      <c r="C20" s="47" t="s">
        <v>227</v>
      </c>
      <c r="D20" s="47"/>
      <c r="E20" s="48"/>
    </row>
    <row r="21" spans="1:64" x14ac:dyDescent="0.4">
      <c r="A21" s="37" t="s">
        <v>228</v>
      </c>
      <c r="B21" s="38">
        <v>53.1</v>
      </c>
      <c r="C21" s="39" t="s">
        <v>210</v>
      </c>
      <c r="D21" s="39"/>
      <c r="E21" s="40"/>
    </row>
    <row r="22" spans="1:64" x14ac:dyDescent="0.4">
      <c r="A22" s="37" t="s">
        <v>229</v>
      </c>
      <c r="B22" s="38">
        <v>53.1</v>
      </c>
      <c r="C22" s="39" t="s">
        <v>210</v>
      </c>
      <c r="D22" s="39"/>
      <c r="E22" s="40"/>
    </row>
    <row r="23" spans="1:64" x14ac:dyDescent="0.4">
      <c r="A23" s="37" t="s">
        <v>230</v>
      </c>
      <c r="B23" s="38">
        <v>64.08</v>
      </c>
      <c r="C23" s="39" t="s">
        <v>210</v>
      </c>
      <c r="D23" s="39"/>
      <c r="E23" s="40"/>
    </row>
    <row r="24" spans="1:64" ht="18.600000000000001" thickBot="1" x14ac:dyDescent="0.45">
      <c r="A24" s="37" t="s">
        <v>231</v>
      </c>
      <c r="B24" s="38">
        <v>10.991999999999999</v>
      </c>
      <c r="C24" s="39" t="s">
        <v>210</v>
      </c>
      <c r="D24" s="61"/>
      <c r="E24" s="40"/>
    </row>
    <row r="25" spans="1:64" x14ac:dyDescent="0.4">
      <c r="A25" s="45" t="s">
        <v>232</v>
      </c>
      <c r="B25" s="46">
        <v>14.652000000000001</v>
      </c>
      <c r="C25" s="47" t="s">
        <v>227</v>
      </c>
      <c r="D25" s="62"/>
      <c r="E25" s="48"/>
    </row>
    <row r="26" spans="1:64" x14ac:dyDescent="0.4">
      <c r="A26" s="45" t="s">
        <v>233</v>
      </c>
      <c r="B26" s="46">
        <v>14.652000000000001</v>
      </c>
      <c r="C26" s="47" t="s">
        <v>227</v>
      </c>
      <c r="D26" s="63"/>
      <c r="E26" s="48"/>
    </row>
    <row r="27" spans="1:64" x14ac:dyDescent="0.4">
      <c r="A27" s="37" t="s">
        <v>234</v>
      </c>
      <c r="B27" s="38">
        <v>302.11199999999997</v>
      </c>
      <c r="C27" s="39" t="s">
        <v>210</v>
      </c>
      <c r="D27" s="64"/>
      <c r="E27" s="40"/>
    </row>
    <row r="28" spans="1:64" x14ac:dyDescent="0.4">
      <c r="A28" s="44" t="s">
        <v>235</v>
      </c>
      <c r="B28" s="42">
        <v>191.964</v>
      </c>
      <c r="C28" s="18" t="s">
        <v>212</v>
      </c>
      <c r="D28" s="65"/>
      <c r="E28" s="43"/>
    </row>
    <row r="29" spans="1:64" x14ac:dyDescent="0.4">
      <c r="A29" s="37" t="s">
        <v>236</v>
      </c>
      <c r="B29" s="38">
        <v>238.03200000000001</v>
      </c>
      <c r="C29" s="39" t="s">
        <v>210</v>
      </c>
      <c r="D29" s="64"/>
      <c r="E29" s="40"/>
    </row>
    <row r="30" spans="1:64" x14ac:dyDescent="0.4">
      <c r="A30" s="37" t="s">
        <v>237</v>
      </c>
      <c r="B30" s="38">
        <v>292.95599999999996</v>
      </c>
      <c r="C30" s="39" t="s">
        <v>210</v>
      </c>
      <c r="D30" s="64"/>
      <c r="E30" s="40"/>
    </row>
    <row r="31" spans="1:64" x14ac:dyDescent="0.4">
      <c r="A31" s="37" t="s">
        <v>238</v>
      </c>
      <c r="B31" s="38">
        <v>53.1</v>
      </c>
      <c r="C31" s="39" t="s">
        <v>210</v>
      </c>
      <c r="D31" s="64"/>
      <c r="E31" s="40"/>
    </row>
    <row r="32" spans="1:64" x14ac:dyDescent="0.4">
      <c r="A32" s="37" t="s">
        <v>239</v>
      </c>
      <c r="B32" s="38">
        <v>80.567999999999998</v>
      </c>
      <c r="C32" s="39" t="s">
        <v>210</v>
      </c>
      <c r="D32" s="64"/>
      <c r="E32" s="40"/>
    </row>
    <row r="33" spans="1:5" x14ac:dyDescent="0.4">
      <c r="A33" s="37" t="s">
        <v>240</v>
      </c>
      <c r="B33" s="38">
        <v>107.11200000000001</v>
      </c>
      <c r="C33" s="39" t="s">
        <v>210</v>
      </c>
      <c r="D33" s="64"/>
      <c r="E33" s="40"/>
    </row>
    <row r="34" spans="1:5" x14ac:dyDescent="0.4">
      <c r="A34" s="37" t="s">
        <v>241</v>
      </c>
      <c r="B34" s="38">
        <v>133.65599999999998</v>
      </c>
      <c r="C34" s="39" t="s">
        <v>210</v>
      </c>
      <c r="D34" s="64"/>
      <c r="E34" s="40"/>
    </row>
    <row r="35" spans="1:5" x14ac:dyDescent="0.4">
      <c r="A35" s="37" t="s">
        <v>242</v>
      </c>
      <c r="B35" s="38">
        <v>80.567999999999998</v>
      </c>
      <c r="C35" s="39" t="s">
        <v>210</v>
      </c>
      <c r="D35" s="64"/>
      <c r="E35" s="40"/>
    </row>
    <row r="36" spans="1:5" x14ac:dyDescent="0.4">
      <c r="A36" s="37" t="s">
        <v>243</v>
      </c>
      <c r="B36" s="38">
        <v>120.84</v>
      </c>
      <c r="C36" s="39" t="s">
        <v>210</v>
      </c>
      <c r="D36" s="64"/>
      <c r="E36" s="40"/>
    </row>
    <row r="37" spans="1:5" x14ac:dyDescent="0.4">
      <c r="A37" s="37" t="s">
        <v>244</v>
      </c>
      <c r="B37" s="38">
        <v>161.124</v>
      </c>
      <c r="C37" s="39" t="s">
        <v>210</v>
      </c>
      <c r="D37" s="64"/>
      <c r="E37" s="40"/>
    </row>
    <row r="38" spans="1:5" x14ac:dyDescent="0.4">
      <c r="A38" s="37" t="s">
        <v>245</v>
      </c>
      <c r="B38" s="38">
        <v>201.40799999999999</v>
      </c>
      <c r="C38" s="39" t="s">
        <v>210</v>
      </c>
      <c r="D38" s="64"/>
      <c r="E38" s="40"/>
    </row>
    <row r="39" spans="1:5" x14ac:dyDescent="0.4">
      <c r="A39" s="37" t="s">
        <v>246</v>
      </c>
      <c r="B39" s="38">
        <v>106.2</v>
      </c>
      <c r="C39" s="39" t="s">
        <v>210</v>
      </c>
      <c r="D39" s="64"/>
      <c r="E39" s="40"/>
    </row>
    <row r="40" spans="1:5" x14ac:dyDescent="0.4">
      <c r="A40" s="37" t="s">
        <v>247</v>
      </c>
      <c r="B40" s="38">
        <v>135.49199999999999</v>
      </c>
      <c r="C40" s="39" t="s">
        <v>210</v>
      </c>
      <c r="D40" s="64"/>
      <c r="E40" s="40"/>
    </row>
    <row r="41" spans="1:5" x14ac:dyDescent="0.4">
      <c r="A41" s="44" t="s">
        <v>248</v>
      </c>
      <c r="B41" s="42">
        <v>88.308000000000007</v>
      </c>
      <c r="C41" s="18" t="s">
        <v>212</v>
      </c>
      <c r="D41" s="65"/>
      <c r="E41" s="43"/>
    </row>
    <row r="42" spans="1:5" x14ac:dyDescent="0.4">
      <c r="A42" s="37" t="s">
        <v>249</v>
      </c>
      <c r="B42" s="38">
        <v>14.652000000000001</v>
      </c>
      <c r="C42" s="39" t="s">
        <v>210</v>
      </c>
      <c r="D42" s="64"/>
      <c r="E42" s="40"/>
    </row>
    <row r="43" spans="1:5" x14ac:dyDescent="0.4">
      <c r="A43" s="44" t="s">
        <v>250</v>
      </c>
      <c r="B43" s="42">
        <v>134.364</v>
      </c>
      <c r="C43" s="18" t="s">
        <v>212</v>
      </c>
      <c r="D43" s="65"/>
      <c r="E43" s="43"/>
    </row>
    <row r="44" spans="1:5" x14ac:dyDescent="0.4">
      <c r="A44" s="37" t="s">
        <v>251</v>
      </c>
      <c r="B44" s="38">
        <v>45.779999999999994</v>
      </c>
      <c r="C44" s="39" t="s">
        <v>210</v>
      </c>
      <c r="D44" s="64"/>
      <c r="E44" s="40"/>
    </row>
    <row r="45" spans="1:5" x14ac:dyDescent="0.4">
      <c r="A45" s="37" t="s">
        <v>252</v>
      </c>
      <c r="B45" s="38">
        <v>64.08</v>
      </c>
      <c r="C45" s="39" t="s">
        <v>210</v>
      </c>
      <c r="D45" s="64"/>
      <c r="E45" s="40"/>
    </row>
    <row r="46" spans="1:5" x14ac:dyDescent="0.4">
      <c r="A46" s="37" t="s">
        <v>253</v>
      </c>
      <c r="B46" s="38">
        <v>43.943999999999996</v>
      </c>
      <c r="C46" s="39" t="s">
        <v>210</v>
      </c>
      <c r="D46" s="64"/>
      <c r="E46" s="40"/>
    </row>
    <row r="47" spans="1:5" x14ac:dyDescent="0.4">
      <c r="A47" s="37" t="s">
        <v>254</v>
      </c>
      <c r="B47" s="38">
        <v>10.068</v>
      </c>
      <c r="C47" s="39" t="s">
        <v>227</v>
      </c>
      <c r="D47" s="64"/>
      <c r="E47" s="40"/>
    </row>
    <row r="48" spans="1:5" x14ac:dyDescent="0.4">
      <c r="A48" s="37" t="s">
        <v>255</v>
      </c>
      <c r="B48" s="38">
        <v>54.936</v>
      </c>
      <c r="C48" s="39" t="s">
        <v>208</v>
      </c>
      <c r="D48" s="64"/>
      <c r="E48" s="40"/>
    </row>
    <row r="49" spans="1:5" x14ac:dyDescent="0.4">
      <c r="A49" s="37" t="s">
        <v>256</v>
      </c>
      <c r="B49" s="38">
        <v>219.72</v>
      </c>
      <c r="C49" s="39" t="s">
        <v>208</v>
      </c>
      <c r="D49" s="64"/>
      <c r="E49" s="40"/>
    </row>
    <row r="50" spans="1:5" x14ac:dyDescent="0.4">
      <c r="A50" s="37" t="s">
        <v>257</v>
      </c>
      <c r="B50" s="38">
        <v>64.08</v>
      </c>
      <c r="C50" s="39" t="s">
        <v>208</v>
      </c>
      <c r="D50" s="64"/>
      <c r="E50" s="40"/>
    </row>
    <row r="51" spans="1:5" x14ac:dyDescent="0.4">
      <c r="A51" s="37" t="s">
        <v>258</v>
      </c>
      <c r="B51" s="38">
        <v>238.03200000000001</v>
      </c>
      <c r="C51" s="39" t="s">
        <v>208</v>
      </c>
      <c r="D51" s="64"/>
      <c r="E51" s="40"/>
    </row>
    <row r="52" spans="1:5" x14ac:dyDescent="0.4">
      <c r="A52" s="49" t="s">
        <v>259</v>
      </c>
      <c r="B52" s="42">
        <v>111.94800000000001</v>
      </c>
      <c r="C52" s="15" t="s">
        <v>208</v>
      </c>
      <c r="D52" s="66"/>
      <c r="E52" s="43"/>
    </row>
    <row r="53" spans="1:5" x14ac:dyDescent="0.4">
      <c r="A53" s="37" t="s">
        <v>260</v>
      </c>
      <c r="B53" s="38">
        <v>45.779999999999994</v>
      </c>
      <c r="C53" s="39" t="s">
        <v>227</v>
      </c>
      <c r="D53" s="64"/>
      <c r="E53" s="40"/>
    </row>
    <row r="54" spans="1:5" x14ac:dyDescent="0.4">
      <c r="A54" s="37" t="s">
        <v>261</v>
      </c>
      <c r="B54" s="38">
        <v>32.963999999999999</v>
      </c>
      <c r="C54" s="39" t="s">
        <v>227</v>
      </c>
      <c r="D54" s="64"/>
      <c r="E54" s="40"/>
    </row>
    <row r="55" spans="1:5" x14ac:dyDescent="0.4">
      <c r="A55" s="37" t="s">
        <v>262</v>
      </c>
      <c r="B55" s="38">
        <v>91.548000000000002</v>
      </c>
      <c r="C55" s="39" t="s">
        <v>210</v>
      </c>
      <c r="D55" s="64"/>
      <c r="E55" s="40"/>
    </row>
    <row r="56" spans="1:5" x14ac:dyDescent="0.4">
      <c r="A56" s="37" t="s">
        <v>263</v>
      </c>
      <c r="B56" s="38">
        <v>109.86</v>
      </c>
      <c r="C56" s="39" t="s">
        <v>210</v>
      </c>
      <c r="D56" s="64"/>
      <c r="E56" s="40"/>
    </row>
    <row r="57" spans="1:5" x14ac:dyDescent="0.4">
      <c r="A57" s="37" t="s">
        <v>264</v>
      </c>
      <c r="B57" s="38">
        <v>137.328</v>
      </c>
      <c r="C57" s="39" t="s">
        <v>210</v>
      </c>
      <c r="D57" s="64"/>
      <c r="E57" s="40"/>
    </row>
    <row r="58" spans="1:5" x14ac:dyDescent="0.4">
      <c r="A58" s="37" t="s">
        <v>265</v>
      </c>
      <c r="B58" s="38">
        <v>128.172</v>
      </c>
      <c r="C58" s="39" t="s">
        <v>227</v>
      </c>
      <c r="D58" s="64"/>
      <c r="E58" s="40"/>
    </row>
    <row r="59" spans="1:5" x14ac:dyDescent="0.4">
      <c r="A59" s="37" t="s">
        <v>266</v>
      </c>
      <c r="B59" s="38">
        <v>91.548000000000002</v>
      </c>
      <c r="C59" s="39" t="s">
        <v>227</v>
      </c>
      <c r="D59" s="64"/>
      <c r="E59" s="40"/>
    </row>
    <row r="60" spans="1:5" x14ac:dyDescent="0.4">
      <c r="A60" s="37" t="s">
        <v>267</v>
      </c>
      <c r="B60" s="38">
        <v>65.915999999999997</v>
      </c>
      <c r="C60" s="39" t="s">
        <v>227</v>
      </c>
      <c r="D60" s="64"/>
      <c r="E60" s="40"/>
    </row>
    <row r="61" spans="1:5" x14ac:dyDescent="0.4">
      <c r="A61" s="37" t="s">
        <v>268</v>
      </c>
      <c r="B61" s="38">
        <v>32.963999999999999</v>
      </c>
      <c r="C61" s="39" t="s">
        <v>227</v>
      </c>
      <c r="D61" s="64"/>
      <c r="E61" s="40"/>
    </row>
    <row r="62" spans="1:5" x14ac:dyDescent="0.4">
      <c r="A62" s="37" t="s">
        <v>269</v>
      </c>
      <c r="B62" s="38">
        <v>45.779999999999994</v>
      </c>
      <c r="C62" s="39" t="s">
        <v>227</v>
      </c>
      <c r="D62" s="64"/>
      <c r="E62" s="40"/>
    </row>
    <row r="63" spans="1:5" x14ac:dyDescent="0.4">
      <c r="A63" s="45" t="s">
        <v>270</v>
      </c>
      <c r="B63" s="46">
        <v>10.068</v>
      </c>
      <c r="C63" s="47" t="s">
        <v>227</v>
      </c>
      <c r="D63" s="63"/>
      <c r="E63" s="48"/>
    </row>
    <row r="64" spans="1:5" x14ac:dyDescent="0.4">
      <c r="A64" s="45" t="s">
        <v>271</v>
      </c>
      <c r="B64" s="46">
        <v>16.475999999999999</v>
      </c>
      <c r="C64" s="47" t="s">
        <v>227</v>
      </c>
      <c r="D64" s="63"/>
      <c r="E64" s="48"/>
    </row>
    <row r="65" spans="1:5" x14ac:dyDescent="0.4">
      <c r="A65" s="45" t="s">
        <v>272</v>
      </c>
      <c r="B65" s="46">
        <v>18.311999999999998</v>
      </c>
      <c r="C65" s="47" t="s">
        <v>227</v>
      </c>
      <c r="D65" s="63"/>
      <c r="E65" s="48"/>
    </row>
    <row r="66" spans="1:5" x14ac:dyDescent="0.4">
      <c r="A66" s="45" t="s">
        <v>273</v>
      </c>
      <c r="B66" s="46">
        <v>16.475999999999999</v>
      </c>
      <c r="C66" s="47" t="s">
        <v>227</v>
      </c>
      <c r="D66" s="63"/>
      <c r="E66" s="48"/>
    </row>
    <row r="67" spans="1:5" x14ac:dyDescent="0.4">
      <c r="A67" s="45" t="s">
        <v>274</v>
      </c>
      <c r="B67" s="46">
        <v>10.068</v>
      </c>
      <c r="C67" s="47" t="s">
        <v>227</v>
      </c>
      <c r="D67" s="63"/>
      <c r="E67" s="48"/>
    </row>
    <row r="68" spans="1:5" x14ac:dyDescent="0.4">
      <c r="A68" s="45" t="s">
        <v>275</v>
      </c>
      <c r="B68" s="46">
        <v>16.475999999999999</v>
      </c>
      <c r="C68" s="47" t="s">
        <v>227</v>
      </c>
      <c r="D68" s="63"/>
      <c r="E68" s="48"/>
    </row>
    <row r="69" spans="1:5" x14ac:dyDescent="0.4">
      <c r="A69" s="45" t="s">
        <v>276</v>
      </c>
      <c r="B69" s="46">
        <v>16.475999999999999</v>
      </c>
      <c r="C69" s="47" t="s">
        <v>227</v>
      </c>
      <c r="D69" s="63"/>
      <c r="E69" s="48"/>
    </row>
    <row r="70" spans="1:5" x14ac:dyDescent="0.4">
      <c r="A70" s="44" t="s">
        <v>277</v>
      </c>
      <c r="B70" s="42">
        <v>57.84</v>
      </c>
      <c r="C70" s="15" t="s">
        <v>278</v>
      </c>
      <c r="D70" s="66"/>
      <c r="E70" s="43"/>
    </row>
    <row r="71" spans="1:5" x14ac:dyDescent="0.4">
      <c r="A71" s="44" t="s">
        <v>279</v>
      </c>
      <c r="B71" s="42">
        <v>16.187999999999999</v>
      </c>
      <c r="C71" s="15" t="s">
        <v>278</v>
      </c>
      <c r="D71" s="66"/>
      <c r="E71" s="43"/>
    </row>
    <row r="72" spans="1:5" x14ac:dyDescent="0.4">
      <c r="A72" s="37" t="s">
        <v>280</v>
      </c>
      <c r="B72" s="38">
        <v>164.78399999999999</v>
      </c>
      <c r="C72" s="39" t="s">
        <v>208</v>
      </c>
      <c r="D72" s="64"/>
      <c r="E72" s="40"/>
    </row>
    <row r="73" spans="1:5" ht="36" x14ac:dyDescent="0.4">
      <c r="A73" s="37" t="s">
        <v>281</v>
      </c>
      <c r="B73" s="38">
        <v>18.311999999999998</v>
      </c>
      <c r="C73" s="39" t="s">
        <v>210</v>
      </c>
      <c r="D73" s="64"/>
      <c r="E73" s="40"/>
    </row>
    <row r="74" spans="1:5" x14ac:dyDescent="0.4">
      <c r="A74" s="37" t="s">
        <v>282</v>
      </c>
      <c r="B74" s="38">
        <v>21.971999999999998</v>
      </c>
      <c r="C74" s="39" t="s">
        <v>210</v>
      </c>
      <c r="D74" s="64"/>
      <c r="E74" s="40"/>
    </row>
    <row r="75" spans="1:5" x14ac:dyDescent="0.4">
      <c r="A75" s="41" t="s">
        <v>283</v>
      </c>
      <c r="B75" s="46">
        <v>18.311999999999998</v>
      </c>
      <c r="C75" s="47" t="s">
        <v>227</v>
      </c>
      <c r="D75" s="63"/>
      <c r="E75" s="48"/>
    </row>
    <row r="76" spans="1:5" x14ac:dyDescent="0.4">
      <c r="A76" s="41" t="s">
        <v>284</v>
      </c>
      <c r="B76" s="46">
        <v>38.448</v>
      </c>
      <c r="C76" s="47" t="s">
        <v>208</v>
      </c>
      <c r="D76" s="63"/>
      <c r="E76" s="48"/>
    </row>
    <row r="77" spans="1:5" x14ac:dyDescent="0.4">
      <c r="A77" s="41" t="s">
        <v>285</v>
      </c>
      <c r="B77" s="46">
        <v>57.671999999999997</v>
      </c>
      <c r="C77" s="47" t="s">
        <v>208</v>
      </c>
      <c r="D77" s="63"/>
      <c r="E77" s="48"/>
    </row>
    <row r="78" spans="1:5" x14ac:dyDescent="0.4">
      <c r="A78" s="41" t="s">
        <v>286</v>
      </c>
      <c r="B78" s="46">
        <v>86.52</v>
      </c>
      <c r="C78" s="47" t="s">
        <v>208</v>
      </c>
      <c r="D78" s="63"/>
      <c r="E78" s="48"/>
    </row>
    <row r="79" spans="1:5" x14ac:dyDescent="0.4">
      <c r="A79" s="41" t="s">
        <v>287</v>
      </c>
      <c r="B79" s="46">
        <v>129.78</v>
      </c>
      <c r="C79" s="47" t="s">
        <v>208</v>
      </c>
      <c r="D79" s="63"/>
      <c r="E79" s="48"/>
    </row>
    <row r="80" spans="1:5" x14ac:dyDescent="0.4">
      <c r="A80" s="41" t="s">
        <v>288</v>
      </c>
      <c r="B80" s="73">
        <v>194.67599999999999</v>
      </c>
      <c r="C80" s="47" t="s">
        <v>208</v>
      </c>
      <c r="D80" s="63"/>
      <c r="E80" s="48"/>
    </row>
    <row r="81" spans="1:5" ht="18.600000000000001" thickBot="1" x14ac:dyDescent="0.45">
      <c r="A81" s="50" t="s">
        <v>289</v>
      </c>
      <c r="B81" s="51">
        <v>292.00799999999998</v>
      </c>
      <c r="C81" s="52" t="s">
        <v>208</v>
      </c>
      <c r="D81" s="67"/>
      <c r="E81" s="53"/>
    </row>
    <row r="83" spans="1:5" ht="18.600000000000001" customHeight="1" x14ac:dyDescent="0.4">
      <c r="A83" s="131" t="s">
        <v>290</v>
      </c>
      <c r="B83" s="131"/>
      <c r="C83" s="131"/>
      <c r="D83" s="131"/>
      <c r="E83" s="131"/>
    </row>
    <row r="84" spans="1:5" x14ac:dyDescent="0.4">
      <c r="A84" s="54"/>
      <c r="B84" s="55"/>
      <c r="C84" s="56"/>
      <c r="D84" s="56"/>
      <c r="E84" s="57"/>
    </row>
  </sheetData>
  <sheetProtection algorithmName="SHA-512" hashValue="5aWvFlyGHmfkG3BaVu15tzN9gaonUSYay62Mk7ccAdA1mqHHEwzX+l7TplYOUs+UzqwZ7CLJYftjUZ0shIKaZg==" saltValue="uu4ys0d/NUOQe20bC5wf4A==" spinCount="100000" sheet="1" objects="1" scenarios="1"/>
  <mergeCells count="4">
    <mergeCell ref="A1:E1"/>
    <mergeCell ref="A2:E2"/>
    <mergeCell ref="B3:C3"/>
    <mergeCell ref="A83:E83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34D87-CBFD-49C5-8FE8-ABC01CA8D810}">
  <sheetPr>
    <pageSetUpPr fitToPage="1"/>
  </sheetPr>
  <dimension ref="A1:F18"/>
  <sheetViews>
    <sheetView tabSelected="1" topLeftCell="A2" zoomScale="70" zoomScaleNormal="70" workbookViewId="0">
      <selection activeCell="E12" sqref="E12"/>
    </sheetView>
  </sheetViews>
  <sheetFormatPr baseColWidth="10" defaultRowHeight="14.4" x14ac:dyDescent="0.3"/>
  <cols>
    <col min="1" max="1" width="33.6640625" bestFit="1" customWidth="1"/>
    <col min="2" max="2" width="16.33203125" customWidth="1"/>
    <col min="3" max="3" width="26" customWidth="1"/>
    <col min="4" max="4" width="26.109375" customWidth="1"/>
    <col min="5" max="5" width="33.44140625" customWidth="1"/>
    <col min="6" max="6" width="42" customWidth="1"/>
  </cols>
  <sheetData>
    <row r="1" spans="1:6" ht="17.399999999999999" x14ac:dyDescent="0.3">
      <c r="A1" s="140" t="s">
        <v>295</v>
      </c>
      <c r="B1" s="141"/>
      <c r="C1" s="141"/>
      <c r="D1" s="141"/>
      <c r="E1" s="141"/>
      <c r="F1" s="141"/>
    </row>
    <row r="2" spans="1:6" ht="18" customHeight="1" thickBot="1" x14ac:dyDescent="0.35">
      <c r="A2" s="142" t="s">
        <v>296</v>
      </c>
      <c r="B2" s="143"/>
      <c r="C2" s="143"/>
      <c r="D2" s="143"/>
      <c r="E2" s="143"/>
      <c r="F2" s="143"/>
    </row>
    <row r="4" spans="1:6" ht="15" thickBot="1" x14ac:dyDescent="0.35"/>
    <row r="5" spans="1:6" ht="48.6" x14ac:dyDescent="0.3">
      <c r="A5" s="83" t="s">
        <v>320</v>
      </c>
      <c r="B5" s="144" t="s">
        <v>324</v>
      </c>
      <c r="C5" s="145"/>
      <c r="D5" s="84" t="s">
        <v>326</v>
      </c>
      <c r="E5" s="84" t="s">
        <v>325</v>
      </c>
      <c r="F5" s="85" t="s">
        <v>297</v>
      </c>
    </row>
    <row r="6" spans="1:6" ht="32.4" x14ac:dyDescent="0.3">
      <c r="A6" s="86" t="s">
        <v>310</v>
      </c>
      <c r="B6" s="146">
        <v>18</v>
      </c>
      <c r="C6" s="147"/>
      <c r="D6" s="87">
        <v>1312</v>
      </c>
      <c r="E6" s="149"/>
      <c r="F6" s="88">
        <f>B6*E6</f>
        <v>0</v>
      </c>
    </row>
    <row r="7" spans="1:6" ht="32.4" x14ac:dyDescent="0.3">
      <c r="A7" s="86" t="s">
        <v>311</v>
      </c>
      <c r="B7" s="146">
        <v>7</v>
      </c>
      <c r="C7" s="147"/>
      <c r="D7" s="87">
        <v>2624</v>
      </c>
      <c r="E7" s="149"/>
      <c r="F7" s="88">
        <f t="shared" ref="F7:F8" si="0">B7*E7</f>
        <v>0</v>
      </c>
    </row>
    <row r="8" spans="1:6" ht="34.799999999999997" customHeight="1" x14ac:dyDescent="0.3">
      <c r="A8" s="86" t="s">
        <v>313</v>
      </c>
      <c r="B8" s="146">
        <v>1</v>
      </c>
      <c r="C8" s="147"/>
      <c r="D8" s="89">
        <v>28373.64</v>
      </c>
      <c r="E8" s="150"/>
      <c r="F8" s="88">
        <f t="shared" si="0"/>
        <v>0</v>
      </c>
    </row>
    <row r="9" spans="1:6" ht="81.599999999999994" customHeight="1" thickBot="1" x14ac:dyDescent="0.35">
      <c r="A9" s="90" t="s">
        <v>321</v>
      </c>
      <c r="B9" s="134" t="s">
        <v>332</v>
      </c>
      <c r="C9" s="135"/>
      <c r="D9" s="135"/>
      <c r="E9" s="136"/>
      <c r="F9" s="91">
        <f>'Materiales Complem F1'!BB69</f>
        <v>0</v>
      </c>
    </row>
    <row r="10" spans="1:6" ht="16.8" thickBot="1" x14ac:dyDescent="0.35">
      <c r="A10" s="92"/>
      <c r="B10" s="132"/>
      <c r="C10" s="133"/>
      <c r="D10" s="133"/>
      <c r="E10" s="93"/>
      <c r="F10" s="94"/>
    </row>
    <row r="11" spans="1:6" ht="97.2" customHeight="1" x14ac:dyDescent="0.3">
      <c r="A11" s="95"/>
      <c r="B11" s="102" t="s">
        <v>322</v>
      </c>
      <c r="C11" s="102" t="s">
        <v>323</v>
      </c>
      <c r="D11" s="103" t="s">
        <v>328</v>
      </c>
      <c r="E11" s="103" t="s">
        <v>327</v>
      </c>
      <c r="F11" s="104" t="s">
        <v>329</v>
      </c>
    </row>
    <row r="12" spans="1:6" ht="70.8" customHeight="1" thickBot="1" x14ac:dyDescent="0.35">
      <c r="A12" s="96" t="s">
        <v>314</v>
      </c>
      <c r="B12" s="97">
        <v>2300</v>
      </c>
      <c r="C12" s="98">
        <v>1.9930000000000001</v>
      </c>
      <c r="D12" s="97">
        <v>1.4</v>
      </c>
      <c r="E12" s="148"/>
      <c r="F12" s="99">
        <f>B12*C12*E12</f>
        <v>0</v>
      </c>
    </row>
    <row r="13" spans="1:6" ht="16.8" thickBot="1" x14ac:dyDescent="0.4">
      <c r="A13" s="100"/>
      <c r="B13" s="100"/>
      <c r="C13" s="100"/>
      <c r="D13" s="100"/>
      <c r="E13" s="100"/>
      <c r="F13" s="100"/>
    </row>
    <row r="14" spans="1:6" ht="34.799999999999997" customHeight="1" thickBot="1" x14ac:dyDescent="0.4">
      <c r="A14" s="100"/>
      <c r="B14" s="137" t="s">
        <v>330</v>
      </c>
      <c r="C14" s="138"/>
      <c r="D14" s="138"/>
      <c r="E14" s="139"/>
      <c r="F14" s="101">
        <f>F6+F7+F8+F9+F12</f>
        <v>0</v>
      </c>
    </row>
    <row r="16" spans="1:6" x14ac:dyDescent="0.3">
      <c r="A16" t="s">
        <v>334</v>
      </c>
    </row>
    <row r="18" spans="5:5" x14ac:dyDescent="0.3">
      <c r="E18" t="s">
        <v>331</v>
      </c>
    </row>
  </sheetData>
  <sheetProtection algorithmName="SHA-512" hashValue="fcXIJVb/xVCHeAuDoFzd6OOzg1Me7MA7u8zT1a9v1TVlAZioNpkJ7wA/G9U4awPplnWENDYyQA5hCUoJmohTFg==" saltValue="GcOAV5OiqhE8ySgNo9PiAA==" spinCount="100000" sheet="1" objects="1" scenarios="1"/>
  <mergeCells count="9">
    <mergeCell ref="B10:D10"/>
    <mergeCell ref="B9:E9"/>
    <mergeCell ref="B14:E14"/>
    <mergeCell ref="A1:F1"/>
    <mergeCell ref="A2:F2"/>
    <mergeCell ref="B5:C5"/>
    <mergeCell ref="B6:C6"/>
    <mergeCell ref="B7:C7"/>
    <mergeCell ref="B8:C8"/>
  </mergeCells>
  <pageMargins left="0.70866141732283472" right="0.70866141732283472" top="0.74803149606299213" bottom="0.74803149606299213" header="0.31496062992125984" footer="0.31496062992125984"/>
  <pageSetup paperSize="9" scale="4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Materiales Complem F1</vt:lpstr>
      <vt:lpstr>Otros Materiales Comp. IFEMA</vt:lpstr>
      <vt:lpstr>TOTAL OFERTADO</vt:lpstr>
      <vt:lpstr>'Materiales Complem F1'!Área_de_impresión</vt:lpstr>
      <vt:lpstr>'Otros Materiales Comp. IFEMA'!Área_de_impresión</vt:lpstr>
      <vt:lpstr>'TOTAL OFERTADO'!Área_de_impresión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2026-05-14T15:34:13Z</cp:lastPrinted>
  <dcterms:created xsi:type="dcterms:W3CDTF">2016-09-12T10:40:36Z</dcterms:created>
  <dcterms:modified xsi:type="dcterms:W3CDTF">2026-05-14T15:35:30Z</dcterms:modified>
</cp:coreProperties>
</file>