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Y:\2026\26-164 Suminitro materiales fontaneria\3 Pliego y calendario\"/>
    </mc:Choice>
  </mc:AlternateContent>
  <xr:revisionPtr revIDLastSave="0" documentId="13_ncr:1_{47566488-48F7-41B7-9B50-7339D013A892}" xr6:coauthVersionLast="47" xr6:coauthVersionMax="47" xr10:uidLastSave="{00000000-0000-0000-0000-000000000000}"/>
  <bookViews>
    <workbookView xWindow="-41388" yWindow="-828" windowWidth="41496" windowHeight="16776" xr2:uid="{791DC8E4-1F97-4356-949D-AABF0092DB5E}"/>
  </bookViews>
  <sheets>
    <sheet name="Hoja1" sheetId="1" r:id="rId1"/>
  </sheets>
  <definedNames>
    <definedName name="_xlnm.Print_Area" localSheetId="0">Hoja1!$A$1:$O$41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38" i="1" l="1"/>
  <c r="M38" i="1"/>
  <c r="O38" i="1" s="1"/>
  <c r="I38" i="1"/>
  <c r="H38" i="1"/>
  <c r="J38" i="1" s="1"/>
  <c r="N37" i="1"/>
  <c r="M37" i="1"/>
  <c r="I37" i="1"/>
  <c r="H37" i="1"/>
  <c r="J37" i="1" s="1"/>
  <c r="N36" i="1"/>
  <c r="M36" i="1"/>
  <c r="I36" i="1"/>
  <c r="H36" i="1"/>
  <c r="N35" i="1"/>
  <c r="M35" i="1"/>
  <c r="O35" i="1" s="1"/>
  <c r="I35" i="1"/>
  <c r="H35" i="1"/>
  <c r="J35" i="1" s="1"/>
  <c r="N34" i="1"/>
  <c r="M34" i="1"/>
  <c r="O34" i="1" s="1"/>
  <c r="I34" i="1"/>
  <c r="H34" i="1"/>
  <c r="N33" i="1"/>
  <c r="M33" i="1"/>
  <c r="O33" i="1" s="1"/>
  <c r="I33" i="1"/>
  <c r="H33" i="1"/>
  <c r="J33" i="1" s="1"/>
  <c r="N32" i="1"/>
  <c r="M32" i="1"/>
  <c r="O32" i="1" s="1"/>
  <c r="I32" i="1"/>
  <c r="J32" i="1" s="1"/>
  <c r="H32" i="1"/>
  <c r="N31" i="1"/>
  <c r="M31" i="1"/>
  <c r="O31" i="1" s="1"/>
  <c r="I31" i="1"/>
  <c r="H31" i="1"/>
  <c r="J31" i="1" s="1"/>
  <c r="N30" i="1"/>
  <c r="M30" i="1"/>
  <c r="O30" i="1" s="1"/>
  <c r="I30" i="1"/>
  <c r="H30" i="1"/>
  <c r="N29" i="1"/>
  <c r="M29" i="1"/>
  <c r="I29" i="1"/>
  <c r="H29" i="1"/>
  <c r="J29" i="1" s="1"/>
  <c r="N28" i="1"/>
  <c r="M28" i="1"/>
  <c r="O28" i="1" s="1"/>
  <c r="I28" i="1"/>
  <c r="H28" i="1"/>
  <c r="N27" i="1"/>
  <c r="M27" i="1"/>
  <c r="O27" i="1" s="1"/>
  <c r="I27" i="1"/>
  <c r="H27" i="1"/>
  <c r="J27" i="1" s="1"/>
  <c r="N26" i="1"/>
  <c r="M26" i="1"/>
  <c r="O26" i="1" s="1"/>
  <c r="I26" i="1"/>
  <c r="H26" i="1"/>
  <c r="N25" i="1"/>
  <c r="M25" i="1"/>
  <c r="I25" i="1"/>
  <c r="H25" i="1"/>
  <c r="J25" i="1" s="1"/>
  <c r="N24" i="1"/>
  <c r="M24" i="1"/>
  <c r="O24" i="1" s="1"/>
  <c r="I24" i="1"/>
  <c r="J24" i="1" s="1"/>
  <c r="H24" i="1"/>
  <c r="N23" i="1"/>
  <c r="M23" i="1"/>
  <c r="I23" i="1"/>
  <c r="H23" i="1"/>
  <c r="J23" i="1" s="1"/>
  <c r="N22" i="1"/>
  <c r="M22" i="1"/>
  <c r="I22" i="1"/>
  <c r="H22" i="1"/>
  <c r="N21" i="1"/>
  <c r="M21" i="1"/>
  <c r="O21" i="1" s="1"/>
  <c r="I21" i="1"/>
  <c r="H21" i="1"/>
  <c r="J21" i="1" s="1"/>
  <c r="N20" i="1"/>
  <c r="M20" i="1"/>
  <c r="I20" i="1"/>
  <c r="H20" i="1"/>
  <c r="N19" i="1"/>
  <c r="M19" i="1"/>
  <c r="I19" i="1"/>
  <c r="H19" i="1"/>
  <c r="J19" i="1" s="1"/>
  <c r="N18" i="1"/>
  <c r="M18" i="1"/>
  <c r="I18" i="1"/>
  <c r="H18" i="1"/>
  <c r="N17" i="1"/>
  <c r="M17" i="1"/>
  <c r="O17" i="1" s="1"/>
  <c r="I17" i="1"/>
  <c r="H17" i="1"/>
  <c r="J17" i="1" s="1"/>
  <c r="N16" i="1"/>
  <c r="M16" i="1"/>
  <c r="I16" i="1"/>
  <c r="J16" i="1" s="1"/>
  <c r="H16" i="1"/>
  <c r="N15" i="1"/>
  <c r="M15" i="1"/>
  <c r="I15" i="1"/>
  <c r="H15" i="1"/>
  <c r="J15" i="1" s="1"/>
  <c r="N14" i="1"/>
  <c r="M14" i="1"/>
  <c r="O14" i="1" s="1"/>
  <c r="I14" i="1"/>
  <c r="H14" i="1"/>
  <c r="N13" i="1"/>
  <c r="M13" i="1"/>
  <c r="O13" i="1" s="1"/>
  <c r="I13" i="1"/>
  <c r="H13" i="1"/>
  <c r="J13" i="1" s="1"/>
  <c r="N12" i="1"/>
  <c r="M12" i="1"/>
  <c r="I12" i="1"/>
  <c r="H12" i="1"/>
  <c r="N11" i="1"/>
  <c r="M11" i="1"/>
  <c r="O11" i="1" s="1"/>
  <c r="I11" i="1"/>
  <c r="H11" i="1"/>
  <c r="J11" i="1" s="1"/>
  <c r="N10" i="1"/>
  <c r="M10" i="1"/>
  <c r="O10" i="1" s="1"/>
  <c r="I10" i="1"/>
  <c r="H10" i="1"/>
  <c r="N9" i="1"/>
  <c r="M9" i="1"/>
  <c r="O9" i="1" s="1"/>
  <c r="I9" i="1"/>
  <c r="H9" i="1"/>
  <c r="J9" i="1" s="1"/>
  <c r="N8" i="1"/>
  <c r="M8" i="1"/>
  <c r="O8" i="1" s="1"/>
  <c r="I8" i="1"/>
  <c r="J8" i="1" s="1"/>
  <c r="H8" i="1"/>
  <c r="N7" i="1"/>
  <c r="M7" i="1"/>
  <c r="O7" i="1" s="1"/>
  <c r="I7" i="1"/>
  <c r="H7" i="1"/>
  <c r="J7" i="1" s="1"/>
  <c r="N6" i="1"/>
  <c r="M6" i="1"/>
  <c r="O6" i="1" s="1"/>
  <c r="I6" i="1"/>
  <c r="H6" i="1"/>
  <c r="N5" i="1"/>
  <c r="M5" i="1"/>
  <c r="O5" i="1" s="1"/>
  <c r="I5" i="1"/>
  <c r="H5" i="1"/>
  <c r="J5" i="1" s="1"/>
  <c r="N4" i="1"/>
  <c r="M4" i="1"/>
  <c r="O4" i="1" s="1"/>
  <c r="I4" i="1"/>
  <c r="H4" i="1"/>
  <c r="N3" i="1"/>
  <c r="M3" i="1"/>
  <c r="O3" i="1" s="1"/>
  <c r="I3" i="1"/>
  <c r="H3" i="1"/>
  <c r="J3" i="1" s="1"/>
  <c r="O36" i="1" l="1"/>
  <c r="O18" i="1"/>
  <c r="O16" i="1"/>
  <c r="O19" i="1"/>
  <c r="O22" i="1"/>
  <c r="O25" i="1"/>
  <c r="O20" i="1"/>
  <c r="O23" i="1"/>
  <c r="O12" i="1"/>
  <c r="O15" i="1"/>
  <c r="I39" i="1"/>
  <c r="J6" i="1"/>
  <c r="J14" i="1"/>
  <c r="J22" i="1"/>
  <c r="J30" i="1"/>
  <c r="N39" i="1"/>
  <c r="J4" i="1"/>
  <c r="J39" i="1" s="1"/>
  <c r="J12" i="1"/>
  <c r="J20" i="1"/>
  <c r="J28" i="1"/>
  <c r="J36" i="1"/>
  <c r="J10" i="1"/>
  <c r="J18" i="1"/>
  <c r="J26" i="1"/>
  <c r="J34" i="1"/>
  <c r="O37" i="1"/>
  <c r="O29" i="1"/>
  <c r="H39" i="1"/>
  <c r="M39" i="1"/>
  <c r="O39" i="1" l="1"/>
</calcChain>
</file>

<file path=xl/sharedStrings.xml><?xml version="1.0" encoding="utf-8"?>
<sst xmlns="http://schemas.openxmlformats.org/spreadsheetml/2006/main" count="160" uniqueCount="106">
  <si>
    <t>MATERIAL</t>
  </si>
  <si>
    <t>DESCRIPCIÓN</t>
  </si>
  <si>
    <t>MARCA DE REFERENCIA</t>
  </si>
  <si>
    <t>Importe Máximo 1º AÑO</t>
  </si>
  <si>
    <t>Importe Máximo 2º AÑO</t>
  </si>
  <si>
    <t>IMPORTE TOTAL</t>
  </si>
  <si>
    <t>SUBTOTAL OFERTADO</t>
  </si>
  <si>
    <t>1CC14002</t>
  </si>
  <si>
    <t xml:space="preserve">INFRAROJO GRIFERIA ELECTRONICA ROCA L20 </t>
  </si>
  <si>
    <t>ROCA</t>
  </si>
  <si>
    <t>OBLIGATORIO</t>
  </si>
  <si>
    <t>1CC14003</t>
  </si>
  <si>
    <t>GRIFERIA ELECTRONICA LAVABO ROCA L-20</t>
  </si>
  <si>
    <t>1CC14036</t>
  </si>
  <si>
    <t xml:space="preserve">FLOTADOR ROCA INFERIOR MODERNO COMPACT </t>
  </si>
  <si>
    <t>1CC14140</t>
  </si>
  <si>
    <t>PLACA ACCIONA. PL1 A890095002</t>
  </si>
  <si>
    <t>1CC14109</t>
  </si>
  <si>
    <t>FLUXOMETRO LAVABO SOBIME 9670710 IPM</t>
  </si>
  <si>
    <t>SOBIME</t>
  </si>
  <si>
    <t>1CC14171</t>
  </si>
  <si>
    <t>GRIFO MONOMANDO SX50 SOBIME LAVABO</t>
  </si>
  <si>
    <t>1CC10001</t>
  </si>
  <si>
    <t>ASIENTO WC MERIDIAN BLANCO A8012A000B</t>
  </si>
  <si>
    <t>MERIDIAM</t>
  </si>
  <si>
    <t>1CC10003</t>
  </si>
  <si>
    <t>ASIENTO VICTORIA WC BLANCO</t>
  </si>
  <si>
    <t>VICTORIA</t>
  </si>
  <si>
    <t>1CC14167</t>
  </si>
  <si>
    <t xml:space="preserve">PULSADOR SIGMA 20 115889sn1 GEBERIT </t>
  </si>
  <si>
    <t>GEBERIT</t>
  </si>
  <si>
    <t>1CC14009</t>
  </si>
  <si>
    <t>PULSADOR VERHAL DOBLE DESCARG. CIES</t>
  </si>
  <si>
    <t>VERHAL</t>
  </si>
  <si>
    <t>1CC14097</t>
  </si>
  <si>
    <t xml:space="preserve">CARTUCHO SCHELL COMPAC II  </t>
  </si>
  <si>
    <t>SCHELL</t>
  </si>
  <si>
    <t>1CC14164</t>
  </si>
  <si>
    <t xml:space="preserve">CARTUCHO FLUXOR WC VERONA 252940700 </t>
  </si>
  <si>
    <t>VERONA</t>
  </si>
  <si>
    <t>1CC14067</t>
  </si>
  <si>
    <t xml:space="preserve">REPUESTO LATEX PRESTODRY 89025 </t>
  </si>
  <si>
    <t>PRESTO</t>
  </si>
  <si>
    <t>1CC14012</t>
  </si>
  <si>
    <t>PULSADOR FLUXOMETRO URINARIO PRESTO A-12</t>
  </si>
  <si>
    <t>1CC14122</t>
  </si>
  <si>
    <t xml:space="preserve">FLUXOR INODORO PRESTO C/LLAVE CORTE 14900 </t>
  </si>
  <si>
    <t>1CC14112</t>
  </si>
  <si>
    <t xml:space="preserve">FLUXOR INODORO PRESTO 1000 M REF.14109 </t>
  </si>
  <si>
    <t>1CC02009</t>
  </si>
  <si>
    <t xml:space="preserve">GOMA ENCHUFE PRESTO REF. 44901 </t>
  </si>
  <si>
    <t>1CC14098</t>
  </si>
  <si>
    <t xml:space="preserve">LAVABO DIVERTA MURAL </t>
  </si>
  <si>
    <t>DIVERTA</t>
  </si>
  <si>
    <t>1CC14156</t>
  </si>
  <si>
    <t>CONTADOR AGUA FRIA ¾" BMETERS GSD8 10405</t>
  </si>
  <si>
    <t>BMETERS</t>
  </si>
  <si>
    <t>NO OBLIGATORIA</t>
  </si>
  <si>
    <t>1CC11001</t>
  </si>
  <si>
    <t>LLAVE ESFERA ¾ TAZ</t>
  </si>
  <si>
    <t>TAZ</t>
  </si>
  <si>
    <t>1CC11003</t>
  </si>
  <si>
    <t xml:space="preserve">LLAVE ESFERA 1" TAZ </t>
  </si>
  <si>
    <t>1CC11006</t>
  </si>
  <si>
    <r>
      <t>LLAVE DE ESFERA 1/2 TAZ 100-04G-15</t>
    </r>
    <r>
      <rPr>
        <sz val="10"/>
        <color rgb="FFFF0000"/>
        <rFont val="Barlow"/>
      </rPr>
      <t xml:space="preserve"> </t>
    </r>
  </si>
  <si>
    <t>1CF02028</t>
  </si>
  <si>
    <t xml:space="preserve">LLAVE DE ESFERA 2" TURIA </t>
  </si>
  <si>
    <t>TURIA</t>
  </si>
  <si>
    <t>1CC14186</t>
  </si>
  <si>
    <t>JUEGO RACORES 3/4</t>
  </si>
  <si>
    <t>---</t>
  </si>
  <si>
    <t>1CC14045</t>
  </si>
  <si>
    <t>TUBO POLIETILENO 25/10 ATMOSFE</t>
  </si>
  <si>
    <t>1CC14150</t>
  </si>
  <si>
    <t>TUBO PVC 125 MM (3 M)</t>
  </si>
  <si>
    <t>1CC14047</t>
  </si>
  <si>
    <t>TUBO PVC  DE 160 MM. (6 M)</t>
  </si>
  <si>
    <t>1CC07009</t>
  </si>
  <si>
    <t>MACHON LATON REDUCIDO 1" X 1/2</t>
  </si>
  <si>
    <t>1CC07001</t>
  </si>
  <si>
    <t>MACHON LATON 1/2" FIG 8280</t>
  </si>
  <si>
    <t>1CE53072</t>
  </si>
  <si>
    <t>ENTRONQUE 2” MACHO-SOLDAR 54 LATON</t>
  </si>
  <si>
    <t>1CC06003</t>
  </si>
  <si>
    <t>TAPON HEMBRA 1 - 1/2 POLIETILENO</t>
  </si>
  <si>
    <t>1CC06004</t>
  </si>
  <si>
    <t>TAPON PVC REGISTRO 110 MM TRG-06</t>
  </si>
  <si>
    <t>1CC14177</t>
  </si>
  <si>
    <t>GEBO TAPAPOROS COBRE 35 MM</t>
  </si>
  <si>
    <t>1CC14181</t>
  </si>
  <si>
    <t>GEBO TAPAPOROS CORTO 3"</t>
  </si>
  <si>
    <t>1CC01008</t>
  </si>
  <si>
    <t>JUNTA DE 1/2 GOMA ESPECIAL</t>
  </si>
  <si>
    <t>MATERIAL DE FONTANERÍA NO LICITABLE</t>
  </si>
  <si>
    <t>TOTAL PRESUPUESTO BASE DE LICITACIÓN IVA EXCLUIDO-LOTE 1</t>
  </si>
  <si>
    <r>
      <rPr>
        <b/>
        <sz val="10"/>
        <color theme="1"/>
        <rFont val="Barlow"/>
      </rPr>
      <t xml:space="preserve">LOTE 1- ANEXO IX A DETALLE DE OFERTA ECONÓMICA
INSTRUCCIONES DE CUMPLIMENTACIÓN DE LA TABLA:
</t>
    </r>
    <r>
      <rPr>
        <sz val="10"/>
        <color theme="1"/>
        <rFont val="Barlow"/>
      </rPr>
      <t xml:space="preserve">
El licitador deberá cumplimentar ÚNICAMENTE las celdas sombreadas en AZUL de la columna "PRECIO U. OFERTADO" IVA EXCLUIDO. En estas celdas tendrá que introducir los importes unitarios ofertados para cada material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ANEXO IX A.
</t>
    </r>
  </si>
  <si>
    <t>Precio Unitario Máximo  1º año (IVA EXCLUIDO)</t>
  </si>
  <si>
    <t>Precio Unitario Máximo 2º año (IVA EXCLUIDO)</t>
  </si>
  <si>
    <t>IMPORTE TOTAL OFERTADO IVA EXCLUIDO (indicar este importe en ANEXO IX A)</t>
  </si>
  <si>
    <t>Firma del Representante legal</t>
  </si>
  <si>
    <t>(importe fijo - no licitable)</t>
  </si>
  <si>
    <t xml:space="preserve"> ESTIMACIÓN ANUAL DE UNIDADES  (A)</t>
  </si>
  <si>
    <t>Precio U.ofertado 1º año (IVA EXCLUIDO) (B)</t>
  </si>
  <si>
    <t>Precio U.ofertado 2º año (IVA EXCLUIDO) ( C )</t>
  </si>
  <si>
    <t>Importe ofertado 1º AÑO (A X B)</t>
  </si>
  <si>
    <t>Importe ofertado 2º AÑO (A X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</si>
</sst>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7" x14ac:knownFonts="1">
    <font>
      <sz val="11"/>
      <color theme="1"/>
      <name val="Aptos Narrow"/>
      <family val="2"/>
      <scheme val="minor"/>
    </font>
    <font>
      <sz val="10"/>
      <color theme="1"/>
      <name val="Barlow"/>
    </font>
    <font>
      <b/>
      <sz val="10"/>
      <color theme="1"/>
      <name val="Barlow"/>
    </font>
    <font>
      <b/>
      <sz val="10"/>
      <name val="Barlow"/>
    </font>
    <font>
      <sz val="9"/>
      <color theme="1"/>
      <name val="Barlow"/>
    </font>
    <font>
      <sz val="9"/>
      <name val="Barlow"/>
    </font>
    <font>
      <sz val="10"/>
      <color rgb="FFFF0000"/>
      <name val="Barlow"/>
    </font>
  </fonts>
  <fills count="5">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3" tint="0.89999084444715716"/>
        <bgColor indexed="64"/>
      </patternFill>
    </fill>
  </fills>
  <borders count="9">
    <border>
      <left/>
      <right/>
      <top/>
      <bottom/>
      <diagonal/>
    </border>
    <border>
      <left/>
      <right/>
      <top/>
      <bottom style="hair">
        <color indexed="64"/>
      </bottom>
      <diagonal/>
    </border>
    <border>
      <left style="hair">
        <color auto="1"/>
      </left>
      <right style="hair">
        <color auto="1"/>
      </right>
      <top style="hair">
        <color auto="1"/>
      </top>
      <bottom style="hair">
        <color auto="1"/>
      </bottom>
      <diagonal/>
    </border>
    <border>
      <left style="hair">
        <color indexed="64"/>
      </left>
      <right/>
      <top style="hair">
        <color indexed="64"/>
      </top>
      <bottom style="hair">
        <color indexed="64"/>
      </bottom>
      <diagonal/>
    </border>
    <border>
      <left style="hair">
        <color auto="1"/>
      </left>
      <right style="hair">
        <color auto="1"/>
      </right>
      <top style="hair">
        <color auto="1"/>
      </top>
      <bottom/>
      <diagonal/>
    </border>
    <border>
      <left style="hair">
        <color auto="1"/>
      </left>
      <right/>
      <top style="hair">
        <color auto="1"/>
      </top>
      <bottom/>
      <diagonal/>
    </border>
    <border>
      <left style="thin">
        <color indexed="64"/>
      </left>
      <right style="thin">
        <color indexed="64"/>
      </right>
      <top style="thin">
        <color indexed="64"/>
      </top>
      <bottom style="thin">
        <color indexed="64"/>
      </bottom>
      <diagonal/>
    </border>
    <border>
      <left style="hair">
        <color auto="1"/>
      </left>
      <right/>
      <top style="hair">
        <color auto="1"/>
      </top>
      <bottom style="thin">
        <color indexed="64"/>
      </bottom>
      <diagonal/>
    </border>
    <border>
      <left/>
      <right/>
      <top style="hair">
        <color auto="1"/>
      </top>
      <bottom style="thin">
        <color indexed="64"/>
      </bottom>
      <diagonal/>
    </border>
  </borders>
  <cellStyleXfs count="1">
    <xf numFmtId="0" fontId="0" fillId="0" borderId="0"/>
  </cellStyleXfs>
  <cellXfs count="33">
    <xf numFmtId="0" fontId="0" fillId="0" borderId="0" xfId="0"/>
    <xf numFmtId="0" fontId="1" fillId="0" borderId="0" xfId="0" applyFont="1"/>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2" fontId="3" fillId="2" borderId="2" xfId="0" applyNumberFormat="1" applyFont="1" applyFill="1" applyBorder="1" applyAlignment="1">
      <alignment horizontal="center" vertical="center" wrapText="1"/>
    </xf>
    <xf numFmtId="2" fontId="3" fillId="2" borderId="3" xfId="0" applyNumberFormat="1" applyFont="1" applyFill="1" applyBorder="1" applyAlignment="1">
      <alignment horizontal="center" vertical="center" wrapText="1"/>
    </xf>
    <xf numFmtId="2" fontId="3" fillId="3" borderId="4" xfId="0" applyNumberFormat="1" applyFont="1" applyFill="1" applyBorder="1" applyAlignment="1">
      <alignment horizontal="center" vertical="center" wrapText="1"/>
    </xf>
    <xf numFmtId="2" fontId="3" fillId="3" borderId="2" xfId="0" applyNumberFormat="1" applyFont="1" applyFill="1" applyBorder="1" applyAlignment="1">
      <alignment horizontal="center" vertical="center" wrapText="1"/>
    </xf>
    <xf numFmtId="0" fontId="2" fillId="0" borderId="0" xfId="0" applyFont="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4" fillId="0" borderId="2" xfId="0" applyFont="1" applyBorder="1" applyAlignment="1">
      <alignment horizontal="center" vertical="center"/>
    </xf>
    <xf numFmtId="0" fontId="5" fillId="0" borderId="2" xfId="0" applyFont="1" applyBorder="1" applyAlignment="1">
      <alignment horizontal="center" vertical="center"/>
    </xf>
    <xf numFmtId="164" fontId="1" fillId="0" borderId="2" xfId="0" applyNumberFormat="1" applyFont="1" applyBorder="1" applyAlignment="1">
      <alignment horizontal="center" vertical="center"/>
    </xf>
    <xf numFmtId="164" fontId="1" fillId="0" borderId="3" xfId="0" applyNumberFormat="1" applyFont="1" applyBorder="1" applyAlignment="1">
      <alignment horizontal="center" vertical="center"/>
    </xf>
    <xf numFmtId="0" fontId="1" fillId="0" borderId="0" xfId="0" applyFont="1" applyAlignment="1">
      <alignment vertical="center"/>
    </xf>
    <xf numFmtId="0" fontId="1" fillId="0" borderId="2" xfId="0" applyFont="1" applyBorder="1" applyAlignment="1">
      <alignment horizontal="left" vertical="center"/>
    </xf>
    <xf numFmtId="0" fontId="6" fillId="0" borderId="2" xfId="0" applyFont="1" applyBorder="1" applyAlignment="1">
      <alignment horizontal="center" vertical="center"/>
    </xf>
    <xf numFmtId="0" fontId="4" fillId="0" borderId="2" xfId="0" quotePrefix="1" applyFont="1" applyBorder="1" applyAlignment="1">
      <alignment horizontal="center" vertical="center"/>
    </xf>
    <xf numFmtId="0" fontId="1" fillId="0" borderId="0" xfId="0" applyFont="1" applyAlignment="1">
      <alignment horizontal="center" vertical="center"/>
    </xf>
    <xf numFmtId="164" fontId="1" fillId="0" borderId="0" xfId="0" applyNumberFormat="1" applyFont="1" applyAlignment="1">
      <alignment horizontal="center" vertical="center"/>
    </xf>
    <xf numFmtId="164" fontId="1" fillId="0" borderId="4"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1" fillId="0" borderId="0" xfId="0" applyFont="1" applyAlignment="1">
      <alignment horizontal="center"/>
    </xf>
    <xf numFmtId="164" fontId="2" fillId="0" borderId="6" xfId="0" applyNumberFormat="1" applyFont="1" applyBorder="1" applyAlignment="1">
      <alignment horizontal="center" vertical="center"/>
    </xf>
    <xf numFmtId="4" fontId="1" fillId="4" borderId="2" xfId="0" applyNumberFormat="1" applyFont="1" applyFill="1" applyBorder="1" applyAlignment="1" applyProtection="1">
      <alignment horizontal="center" vertical="center" wrapText="1"/>
      <protection locked="0"/>
    </xf>
    <xf numFmtId="0" fontId="2" fillId="0" borderId="4" xfId="0" applyFont="1" applyBorder="1" applyAlignment="1">
      <alignment horizontal="left" vertical="center"/>
    </xf>
    <xf numFmtId="0" fontId="1" fillId="0" borderId="1" xfId="0" applyFont="1" applyBorder="1" applyAlignment="1">
      <alignment horizont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7" xfId="0" quotePrefix="1" applyFont="1" applyBorder="1" applyAlignment="1">
      <alignment horizontal="center" vertical="center"/>
    </xf>
    <xf numFmtId="0" fontId="2" fillId="0" borderId="8"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D50B2-EC97-41D5-ABCD-996C592549D4}">
  <sheetPr>
    <pageSetUpPr fitToPage="1"/>
  </sheetPr>
  <dimension ref="A1:O41"/>
  <sheetViews>
    <sheetView tabSelected="1" topLeftCell="B1" workbookViewId="0">
      <selection activeCell="M11" sqref="M11"/>
    </sheetView>
  </sheetViews>
  <sheetFormatPr baseColWidth="10" defaultColWidth="10.77734375" defaultRowHeight="15.6" x14ac:dyDescent="0.35"/>
  <cols>
    <col min="1" max="1" width="11.77734375" style="23" hidden="1" customWidth="1"/>
    <col min="2" max="2" width="46.77734375" style="1" customWidth="1"/>
    <col min="3" max="3" width="11.77734375" style="1" customWidth="1"/>
    <col min="4" max="4" width="17.77734375" style="1" customWidth="1"/>
    <col min="5" max="5" width="11.5546875" style="1" customWidth="1"/>
    <col min="6" max="7" width="11.77734375" style="23" customWidth="1"/>
    <col min="8" max="9" width="12.44140625" style="23" customWidth="1"/>
    <col min="10" max="10" width="12.77734375" style="23" customWidth="1"/>
    <col min="11" max="11" width="15.77734375" style="1" customWidth="1"/>
    <col min="12" max="12" width="16" style="1" customWidth="1"/>
    <col min="13" max="13" width="16.77734375" style="1" customWidth="1"/>
    <col min="14" max="14" width="17.77734375" style="1" customWidth="1"/>
    <col min="15" max="15" width="16.77734375" style="1" customWidth="1"/>
    <col min="16" max="16384" width="10.77734375" style="1"/>
  </cols>
  <sheetData>
    <row r="1" spans="1:15" ht="151.19999999999999" customHeight="1" x14ac:dyDescent="0.35">
      <c r="A1" s="27" t="s">
        <v>95</v>
      </c>
      <c r="B1" s="27"/>
      <c r="C1" s="27"/>
      <c r="D1" s="27"/>
      <c r="E1" s="27"/>
      <c r="F1" s="27"/>
      <c r="G1" s="27"/>
      <c r="H1" s="27"/>
      <c r="I1" s="27"/>
      <c r="J1" s="27"/>
      <c r="K1" s="27"/>
      <c r="L1" s="27"/>
      <c r="M1" s="27"/>
      <c r="N1" s="27"/>
      <c r="O1" s="27"/>
    </row>
    <row r="2" spans="1:15" s="8" customFormat="1" ht="78" x14ac:dyDescent="0.3">
      <c r="A2" s="2" t="s">
        <v>0</v>
      </c>
      <c r="B2" s="2" t="s">
        <v>1</v>
      </c>
      <c r="C2" s="28" t="s">
        <v>2</v>
      </c>
      <c r="D2" s="28"/>
      <c r="E2" s="3" t="s">
        <v>101</v>
      </c>
      <c r="F2" s="4" t="s">
        <v>96</v>
      </c>
      <c r="G2" s="5" t="s">
        <v>97</v>
      </c>
      <c r="H2" s="4" t="s">
        <v>3</v>
      </c>
      <c r="I2" s="4" t="s">
        <v>4</v>
      </c>
      <c r="J2" s="4" t="s">
        <v>5</v>
      </c>
      <c r="K2" s="6" t="s">
        <v>102</v>
      </c>
      <c r="L2" s="6" t="s">
        <v>103</v>
      </c>
      <c r="M2" s="7" t="s">
        <v>104</v>
      </c>
      <c r="N2" s="7" t="s">
        <v>105</v>
      </c>
      <c r="O2" s="7" t="s">
        <v>6</v>
      </c>
    </row>
    <row r="3" spans="1:15" s="15" customFormat="1" x14ac:dyDescent="0.3">
      <c r="A3" s="9" t="s">
        <v>7</v>
      </c>
      <c r="B3" s="10" t="s">
        <v>8</v>
      </c>
      <c r="C3" s="11" t="s">
        <v>9</v>
      </c>
      <c r="D3" s="12" t="s">
        <v>10</v>
      </c>
      <c r="E3" s="9">
        <v>50</v>
      </c>
      <c r="F3" s="13">
        <v>60</v>
      </c>
      <c r="G3" s="13">
        <v>62.5</v>
      </c>
      <c r="H3" s="13">
        <f t="shared" ref="H3:H38" si="0">E3*F3</f>
        <v>3000</v>
      </c>
      <c r="I3" s="13">
        <f t="shared" ref="I3:I38" si="1">E3*G3</f>
        <v>3125</v>
      </c>
      <c r="J3" s="14">
        <f>+H3+I3</f>
        <v>6125</v>
      </c>
      <c r="K3" s="25"/>
      <c r="L3" s="25"/>
      <c r="M3" s="13">
        <f t="shared" ref="M3:M38" si="2">+E3*K3</f>
        <v>0</v>
      </c>
      <c r="N3" s="13">
        <f t="shared" ref="N3:N38" si="3">+E3*L3</f>
        <v>0</v>
      </c>
      <c r="O3" s="13">
        <f>+M3+N3</f>
        <v>0</v>
      </c>
    </row>
    <row r="4" spans="1:15" s="15" customFormat="1" x14ac:dyDescent="0.3">
      <c r="A4" s="9" t="s">
        <v>11</v>
      </c>
      <c r="B4" s="10" t="s">
        <v>12</v>
      </c>
      <c r="C4" s="11" t="s">
        <v>9</v>
      </c>
      <c r="D4" s="12" t="s">
        <v>10</v>
      </c>
      <c r="E4" s="9">
        <v>6</v>
      </c>
      <c r="F4" s="13">
        <v>194</v>
      </c>
      <c r="G4" s="13">
        <v>202</v>
      </c>
      <c r="H4" s="13">
        <f t="shared" si="0"/>
        <v>1164</v>
      </c>
      <c r="I4" s="13">
        <f t="shared" si="1"/>
        <v>1212</v>
      </c>
      <c r="J4" s="14">
        <f t="shared" ref="J4:J38" si="4">+H4+I4</f>
        <v>2376</v>
      </c>
      <c r="K4" s="25"/>
      <c r="L4" s="25"/>
      <c r="M4" s="13">
        <f t="shared" si="2"/>
        <v>0</v>
      </c>
      <c r="N4" s="13">
        <f t="shared" si="3"/>
        <v>0</v>
      </c>
      <c r="O4" s="13">
        <f t="shared" ref="O4:O38" si="5">+M4+N4</f>
        <v>0</v>
      </c>
    </row>
    <row r="5" spans="1:15" s="15" customFormat="1" x14ac:dyDescent="0.3">
      <c r="A5" s="9" t="s">
        <v>13</v>
      </c>
      <c r="B5" s="16" t="s">
        <v>14</v>
      </c>
      <c r="C5" s="11" t="s">
        <v>9</v>
      </c>
      <c r="D5" s="12" t="s">
        <v>10</v>
      </c>
      <c r="E5" s="9">
        <v>35</v>
      </c>
      <c r="F5" s="13">
        <v>13</v>
      </c>
      <c r="G5" s="13">
        <v>13.5</v>
      </c>
      <c r="H5" s="13">
        <f t="shared" si="0"/>
        <v>455</v>
      </c>
      <c r="I5" s="13">
        <f t="shared" si="1"/>
        <v>472.5</v>
      </c>
      <c r="J5" s="14">
        <f t="shared" si="4"/>
        <v>927.5</v>
      </c>
      <c r="K5" s="25"/>
      <c r="L5" s="25"/>
      <c r="M5" s="13">
        <f t="shared" si="2"/>
        <v>0</v>
      </c>
      <c r="N5" s="13">
        <f t="shared" si="3"/>
        <v>0</v>
      </c>
      <c r="O5" s="13">
        <f t="shared" si="5"/>
        <v>0</v>
      </c>
    </row>
    <row r="6" spans="1:15" s="15" customFormat="1" x14ac:dyDescent="0.3">
      <c r="A6" s="9" t="s">
        <v>15</v>
      </c>
      <c r="B6" s="10" t="s">
        <v>16</v>
      </c>
      <c r="C6" s="11" t="s">
        <v>9</v>
      </c>
      <c r="D6" s="12" t="s">
        <v>10</v>
      </c>
      <c r="E6" s="9">
        <v>10</v>
      </c>
      <c r="F6" s="13">
        <v>53</v>
      </c>
      <c r="G6" s="13">
        <v>55</v>
      </c>
      <c r="H6" s="13">
        <f t="shared" si="0"/>
        <v>530</v>
      </c>
      <c r="I6" s="13">
        <f t="shared" si="1"/>
        <v>550</v>
      </c>
      <c r="J6" s="14">
        <f t="shared" si="4"/>
        <v>1080</v>
      </c>
      <c r="K6" s="25"/>
      <c r="L6" s="25"/>
      <c r="M6" s="13">
        <f t="shared" si="2"/>
        <v>0</v>
      </c>
      <c r="N6" s="13">
        <f t="shared" si="3"/>
        <v>0</v>
      </c>
      <c r="O6" s="13">
        <f t="shared" si="5"/>
        <v>0</v>
      </c>
    </row>
    <row r="7" spans="1:15" s="15" customFormat="1" x14ac:dyDescent="0.3">
      <c r="A7" s="9" t="s">
        <v>17</v>
      </c>
      <c r="B7" s="10" t="s">
        <v>18</v>
      </c>
      <c r="C7" s="11" t="s">
        <v>19</v>
      </c>
      <c r="D7" s="12" t="s">
        <v>10</v>
      </c>
      <c r="E7" s="9">
        <v>30</v>
      </c>
      <c r="F7" s="13">
        <v>36</v>
      </c>
      <c r="G7" s="13">
        <v>37.5</v>
      </c>
      <c r="H7" s="13">
        <f t="shared" si="0"/>
        <v>1080</v>
      </c>
      <c r="I7" s="13">
        <f t="shared" si="1"/>
        <v>1125</v>
      </c>
      <c r="J7" s="14">
        <f t="shared" si="4"/>
        <v>2205</v>
      </c>
      <c r="K7" s="25"/>
      <c r="L7" s="25"/>
      <c r="M7" s="13">
        <f t="shared" si="2"/>
        <v>0</v>
      </c>
      <c r="N7" s="13">
        <f t="shared" si="3"/>
        <v>0</v>
      </c>
      <c r="O7" s="13">
        <f t="shared" si="5"/>
        <v>0</v>
      </c>
    </row>
    <row r="8" spans="1:15" s="15" customFormat="1" x14ac:dyDescent="0.3">
      <c r="A8" s="9" t="s">
        <v>20</v>
      </c>
      <c r="B8" s="10" t="s">
        <v>21</v>
      </c>
      <c r="C8" s="11" t="s">
        <v>19</v>
      </c>
      <c r="D8" s="12" t="s">
        <v>10</v>
      </c>
      <c r="E8" s="9">
        <v>10</v>
      </c>
      <c r="F8" s="13">
        <v>34</v>
      </c>
      <c r="G8" s="13">
        <v>35.5</v>
      </c>
      <c r="H8" s="13">
        <f t="shared" si="0"/>
        <v>340</v>
      </c>
      <c r="I8" s="13">
        <f t="shared" si="1"/>
        <v>355</v>
      </c>
      <c r="J8" s="14">
        <f t="shared" si="4"/>
        <v>695</v>
      </c>
      <c r="K8" s="25"/>
      <c r="L8" s="25"/>
      <c r="M8" s="13">
        <f t="shared" si="2"/>
        <v>0</v>
      </c>
      <c r="N8" s="13">
        <f t="shared" si="3"/>
        <v>0</v>
      </c>
      <c r="O8" s="13">
        <f t="shared" si="5"/>
        <v>0</v>
      </c>
    </row>
    <row r="9" spans="1:15" s="15" customFormat="1" x14ac:dyDescent="0.3">
      <c r="A9" s="9" t="s">
        <v>22</v>
      </c>
      <c r="B9" s="10" t="s">
        <v>23</v>
      </c>
      <c r="C9" s="11" t="s">
        <v>24</v>
      </c>
      <c r="D9" s="12" t="s">
        <v>10</v>
      </c>
      <c r="E9" s="9">
        <v>15</v>
      </c>
      <c r="F9" s="13">
        <v>71</v>
      </c>
      <c r="G9" s="13">
        <v>74</v>
      </c>
      <c r="H9" s="13">
        <f t="shared" si="0"/>
        <v>1065</v>
      </c>
      <c r="I9" s="13">
        <f t="shared" si="1"/>
        <v>1110</v>
      </c>
      <c r="J9" s="14">
        <f t="shared" si="4"/>
        <v>2175</v>
      </c>
      <c r="K9" s="25"/>
      <c r="L9" s="25"/>
      <c r="M9" s="13">
        <f t="shared" si="2"/>
        <v>0</v>
      </c>
      <c r="N9" s="13">
        <f t="shared" si="3"/>
        <v>0</v>
      </c>
      <c r="O9" s="13">
        <f t="shared" si="5"/>
        <v>0</v>
      </c>
    </row>
    <row r="10" spans="1:15" s="15" customFormat="1" x14ac:dyDescent="0.3">
      <c r="A10" s="9" t="s">
        <v>25</v>
      </c>
      <c r="B10" s="10" t="s">
        <v>26</v>
      </c>
      <c r="C10" s="11" t="s">
        <v>27</v>
      </c>
      <c r="D10" s="12" t="s">
        <v>10</v>
      </c>
      <c r="E10" s="9">
        <v>20</v>
      </c>
      <c r="F10" s="13">
        <v>40</v>
      </c>
      <c r="G10" s="13">
        <v>42</v>
      </c>
      <c r="H10" s="13">
        <f t="shared" si="0"/>
        <v>800</v>
      </c>
      <c r="I10" s="13">
        <f t="shared" si="1"/>
        <v>840</v>
      </c>
      <c r="J10" s="14">
        <f t="shared" si="4"/>
        <v>1640</v>
      </c>
      <c r="K10" s="25"/>
      <c r="L10" s="25"/>
      <c r="M10" s="13">
        <f t="shared" si="2"/>
        <v>0</v>
      </c>
      <c r="N10" s="13">
        <f t="shared" si="3"/>
        <v>0</v>
      </c>
      <c r="O10" s="13">
        <f t="shared" si="5"/>
        <v>0</v>
      </c>
    </row>
    <row r="11" spans="1:15" s="15" customFormat="1" x14ac:dyDescent="0.3">
      <c r="A11" s="9" t="s">
        <v>28</v>
      </c>
      <c r="B11" s="10" t="s">
        <v>29</v>
      </c>
      <c r="C11" s="11" t="s">
        <v>30</v>
      </c>
      <c r="D11" s="12" t="s">
        <v>10</v>
      </c>
      <c r="E11" s="9">
        <v>4</v>
      </c>
      <c r="F11" s="13">
        <v>150</v>
      </c>
      <c r="G11" s="13">
        <v>156</v>
      </c>
      <c r="H11" s="13">
        <f t="shared" si="0"/>
        <v>600</v>
      </c>
      <c r="I11" s="13">
        <f t="shared" si="1"/>
        <v>624</v>
      </c>
      <c r="J11" s="14">
        <f t="shared" si="4"/>
        <v>1224</v>
      </c>
      <c r="K11" s="25"/>
      <c r="L11" s="25"/>
      <c r="M11" s="13">
        <f t="shared" si="2"/>
        <v>0</v>
      </c>
      <c r="N11" s="13">
        <f t="shared" si="3"/>
        <v>0</v>
      </c>
      <c r="O11" s="13">
        <f t="shared" si="5"/>
        <v>0</v>
      </c>
    </row>
    <row r="12" spans="1:15" s="15" customFormat="1" x14ac:dyDescent="0.3">
      <c r="A12" s="9" t="s">
        <v>31</v>
      </c>
      <c r="B12" s="10" t="s">
        <v>32</v>
      </c>
      <c r="C12" s="11" t="s">
        <v>33</v>
      </c>
      <c r="D12" s="12" t="s">
        <v>10</v>
      </c>
      <c r="E12" s="9">
        <v>30</v>
      </c>
      <c r="F12" s="13">
        <v>12</v>
      </c>
      <c r="G12" s="13">
        <v>12.5</v>
      </c>
      <c r="H12" s="13">
        <f t="shared" si="0"/>
        <v>360</v>
      </c>
      <c r="I12" s="13">
        <f t="shared" si="1"/>
        <v>375</v>
      </c>
      <c r="J12" s="14">
        <f t="shared" si="4"/>
        <v>735</v>
      </c>
      <c r="K12" s="25"/>
      <c r="L12" s="25"/>
      <c r="M12" s="13">
        <f t="shared" si="2"/>
        <v>0</v>
      </c>
      <c r="N12" s="13">
        <f t="shared" si="3"/>
        <v>0</v>
      </c>
      <c r="O12" s="13">
        <f t="shared" si="5"/>
        <v>0</v>
      </c>
    </row>
    <row r="13" spans="1:15" s="15" customFormat="1" x14ac:dyDescent="0.3">
      <c r="A13" s="9" t="s">
        <v>34</v>
      </c>
      <c r="B13" s="16" t="s">
        <v>35</v>
      </c>
      <c r="C13" s="11" t="s">
        <v>36</v>
      </c>
      <c r="D13" s="12" t="s">
        <v>10</v>
      </c>
      <c r="E13" s="9">
        <v>3</v>
      </c>
      <c r="F13" s="13">
        <v>140</v>
      </c>
      <c r="G13" s="13">
        <v>146</v>
      </c>
      <c r="H13" s="13">
        <f t="shared" si="0"/>
        <v>420</v>
      </c>
      <c r="I13" s="13">
        <f t="shared" si="1"/>
        <v>438</v>
      </c>
      <c r="J13" s="14">
        <f t="shared" si="4"/>
        <v>858</v>
      </c>
      <c r="K13" s="25"/>
      <c r="L13" s="25"/>
      <c r="M13" s="13">
        <f t="shared" si="2"/>
        <v>0</v>
      </c>
      <c r="N13" s="13">
        <f t="shared" si="3"/>
        <v>0</v>
      </c>
      <c r="O13" s="13">
        <f t="shared" si="5"/>
        <v>0</v>
      </c>
    </row>
    <row r="14" spans="1:15" s="15" customFormat="1" x14ac:dyDescent="0.3">
      <c r="A14" s="9" t="s">
        <v>37</v>
      </c>
      <c r="B14" s="10" t="s">
        <v>38</v>
      </c>
      <c r="C14" s="11" t="s">
        <v>39</v>
      </c>
      <c r="D14" s="12" t="s">
        <v>10</v>
      </c>
      <c r="E14" s="9">
        <v>4</v>
      </c>
      <c r="F14" s="13">
        <v>104</v>
      </c>
      <c r="G14" s="13">
        <v>108</v>
      </c>
      <c r="H14" s="13">
        <f t="shared" si="0"/>
        <v>416</v>
      </c>
      <c r="I14" s="13">
        <f t="shared" si="1"/>
        <v>432</v>
      </c>
      <c r="J14" s="14">
        <f t="shared" si="4"/>
        <v>848</v>
      </c>
      <c r="K14" s="25"/>
      <c r="L14" s="25"/>
      <c r="M14" s="13">
        <f t="shared" si="2"/>
        <v>0</v>
      </c>
      <c r="N14" s="13">
        <f t="shared" si="3"/>
        <v>0</v>
      </c>
      <c r="O14" s="13">
        <f t="shared" si="5"/>
        <v>0</v>
      </c>
    </row>
    <row r="15" spans="1:15" s="15" customFormat="1" x14ac:dyDescent="0.3">
      <c r="A15" s="9" t="s">
        <v>40</v>
      </c>
      <c r="B15" s="16" t="s">
        <v>41</v>
      </c>
      <c r="C15" s="11" t="s">
        <v>42</v>
      </c>
      <c r="D15" s="12" t="s">
        <v>10</v>
      </c>
      <c r="E15" s="9">
        <v>10</v>
      </c>
      <c r="F15" s="13">
        <v>38</v>
      </c>
      <c r="G15" s="13">
        <v>39.5</v>
      </c>
      <c r="H15" s="13">
        <f t="shared" si="0"/>
        <v>380</v>
      </c>
      <c r="I15" s="13">
        <f t="shared" si="1"/>
        <v>395</v>
      </c>
      <c r="J15" s="14">
        <f t="shared" si="4"/>
        <v>775</v>
      </c>
      <c r="K15" s="25"/>
      <c r="L15" s="25"/>
      <c r="M15" s="13">
        <f t="shared" si="2"/>
        <v>0</v>
      </c>
      <c r="N15" s="13">
        <f t="shared" si="3"/>
        <v>0</v>
      </c>
      <c r="O15" s="13">
        <f t="shared" si="5"/>
        <v>0</v>
      </c>
    </row>
    <row r="16" spans="1:15" s="15" customFormat="1" x14ac:dyDescent="0.3">
      <c r="A16" s="9" t="s">
        <v>43</v>
      </c>
      <c r="B16" s="16" t="s">
        <v>44</v>
      </c>
      <c r="C16" s="11" t="s">
        <v>42</v>
      </c>
      <c r="D16" s="12" t="s">
        <v>10</v>
      </c>
      <c r="E16" s="9">
        <v>5</v>
      </c>
      <c r="F16" s="13">
        <v>58</v>
      </c>
      <c r="G16" s="13">
        <v>60</v>
      </c>
      <c r="H16" s="13">
        <f t="shared" si="0"/>
        <v>290</v>
      </c>
      <c r="I16" s="13">
        <f t="shared" si="1"/>
        <v>300</v>
      </c>
      <c r="J16" s="14">
        <f t="shared" si="4"/>
        <v>590</v>
      </c>
      <c r="K16" s="25"/>
      <c r="L16" s="25"/>
      <c r="M16" s="13">
        <f t="shared" si="2"/>
        <v>0</v>
      </c>
      <c r="N16" s="13">
        <f t="shared" si="3"/>
        <v>0</v>
      </c>
      <c r="O16" s="13">
        <f t="shared" si="5"/>
        <v>0</v>
      </c>
    </row>
    <row r="17" spans="1:15" s="15" customFormat="1" x14ac:dyDescent="0.3">
      <c r="A17" s="9" t="s">
        <v>45</v>
      </c>
      <c r="B17" s="10" t="s">
        <v>46</v>
      </c>
      <c r="C17" s="11" t="s">
        <v>42</v>
      </c>
      <c r="D17" s="12" t="s">
        <v>10</v>
      </c>
      <c r="E17" s="9">
        <v>4</v>
      </c>
      <c r="F17" s="13">
        <v>85</v>
      </c>
      <c r="G17" s="13">
        <v>88.5</v>
      </c>
      <c r="H17" s="13">
        <f t="shared" si="0"/>
        <v>340</v>
      </c>
      <c r="I17" s="13">
        <f t="shared" si="1"/>
        <v>354</v>
      </c>
      <c r="J17" s="14">
        <f t="shared" si="4"/>
        <v>694</v>
      </c>
      <c r="K17" s="25"/>
      <c r="L17" s="25"/>
      <c r="M17" s="13">
        <f t="shared" si="2"/>
        <v>0</v>
      </c>
      <c r="N17" s="13">
        <f t="shared" si="3"/>
        <v>0</v>
      </c>
      <c r="O17" s="13">
        <f t="shared" si="5"/>
        <v>0</v>
      </c>
    </row>
    <row r="18" spans="1:15" s="15" customFormat="1" x14ac:dyDescent="0.3">
      <c r="A18" s="9" t="s">
        <v>47</v>
      </c>
      <c r="B18" s="10" t="s">
        <v>48</v>
      </c>
      <c r="C18" s="11" t="s">
        <v>42</v>
      </c>
      <c r="D18" s="12" t="s">
        <v>10</v>
      </c>
      <c r="E18" s="9">
        <v>4</v>
      </c>
      <c r="F18" s="13">
        <v>57</v>
      </c>
      <c r="G18" s="13">
        <v>59</v>
      </c>
      <c r="H18" s="13">
        <f t="shared" si="0"/>
        <v>228</v>
      </c>
      <c r="I18" s="13">
        <f t="shared" si="1"/>
        <v>236</v>
      </c>
      <c r="J18" s="14">
        <f t="shared" si="4"/>
        <v>464</v>
      </c>
      <c r="K18" s="25"/>
      <c r="L18" s="25"/>
      <c r="M18" s="13">
        <f t="shared" si="2"/>
        <v>0</v>
      </c>
      <c r="N18" s="13">
        <f t="shared" si="3"/>
        <v>0</v>
      </c>
      <c r="O18" s="13">
        <f t="shared" si="5"/>
        <v>0</v>
      </c>
    </row>
    <row r="19" spans="1:15" s="15" customFormat="1" x14ac:dyDescent="0.3">
      <c r="A19" s="9" t="s">
        <v>49</v>
      </c>
      <c r="B19" s="10" t="s">
        <v>50</v>
      </c>
      <c r="C19" s="11" t="s">
        <v>42</v>
      </c>
      <c r="D19" s="12" t="s">
        <v>10</v>
      </c>
      <c r="E19" s="9">
        <v>50</v>
      </c>
      <c r="F19" s="13">
        <v>3.8</v>
      </c>
      <c r="G19" s="13">
        <v>4</v>
      </c>
      <c r="H19" s="13">
        <f t="shared" si="0"/>
        <v>190</v>
      </c>
      <c r="I19" s="13">
        <f t="shared" si="1"/>
        <v>200</v>
      </c>
      <c r="J19" s="14">
        <f t="shared" si="4"/>
        <v>390</v>
      </c>
      <c r="K19" s="25"/>
      <c r="L19" s="25"/>
      <c r="M19" s="13">
        <f t="shared" si="2"/>
        <v>0</v>
      </c>
      <c r="N19" s="13">
        <f t="shared" si="3"/>
        <v>0</v>
      </c>
      <c r="O19" s="13">
        <f t="shared" si="5"/>
        <v>0</v>
      </c>
    </row>
    <row r="20" spans="1:15" s="15" customFormat="1" x14ac:dyDescent="0.3">
      <c r="A20" s="9" t="s">
        <v>51</v>
      </c>
      <c r="B20" s="10" t="s">
        <v>52</v>
      </c>
      <c r="C20" s="11" t="s">
        <v>53</v>
      </c>
      <c r="D20" s="12" t="s">
        <v>10</v>
      </c>
      <c r="E20" s="9">
        <v>2</v>
      </c>
      <c r="F20" s="13">
        <v>180</v>
      </c>
      <c r="G20" s="13">
        <v>187</v>
      </c>
      <c r="H20" s="13">
        <f t="shared" si="0"/>
        <v>360</v>
      </c>
      <c r="I20" s="13">
        <f t="shared" si="1"/>
        <v>374</v>
      </c>
      <c r="J20" s="14">
        <f t="shared" si="4"/>
        <v>734</v>
      </c>
      <c r="K20" s="25"/>
      <c r="L20" s="25"/>
      <c r="M20" s="13">
        <f t="shared" si="2"/>
        <v>0</v>
      </c>
      <c r="N20" s="13">
        <f t="shared" si="3"/>
        <v>0</v>
      </c>
      <c r="O20" s="13">
        <f t="shared" si="5"/>
        <v>0</v>
      </c>
    </row>
    <row r="21" spans="1:15" s="15" customFormat="1" x14ac:dyDescent="0.3">
      <c r="A21" s="9" t="s">
        <v>54</v>
      </c>
      <c r="B21" s="10" t="s">
        <v>55</v>
      </c>
      <c r="C21" s="18" t="s">
        <v>56</v>
      </c>
      <c r="D21" s="11" t="s">
        <v>57</v>
      </c>
      <c r="E21" s="9">
        <v>10</v>
      </c>
      <c r="F21" s="13">
        <v>30</v>
      </c>
      <c r="G21" s="13">
        <v>31</v>
      </c>
      <c r="H21" s="13">
        <f t="shared" si="0"/>
        <v>300</v>
      </c>
      <c r="I21" s="13">
        <f t="shared" si="1"/>
        <v>310</v>
      </c>
      <c r="J21" s="14">
        <f t="shared" si="4"/>
        <v>610</v>
      </c>
      <c r="K21" s="25"/>
      <c r="L21" s="25"/>
      <c r="M21" s="13">
        <f t="shared" si="2"/>
        <v>0</v>
      </c>
      <c r="N21" s="13">
        <f t="shared" si="3"/>
        <v>0</v>
      </c>
      <c r="O21" s="13">
        <f t="shared" si="5"/>
        <v>0</v>
      </c>
    </row>
    <row r="22" spans="1:15" s="15" customFormat="1" x14ac:dyDescent="0.3">
      <c r="A22" s="9" t="s">
        <v>58</v>
      </c>
      <c r="B22" s="10" t="s">
        <v>59</v>
      </c>
      <c r="C22" s="18" t="s">
        <v>60</v>
      </c>
      <c r="D22" s="11" t="s">
        <v>57</v>
      </c>
      <c r="E22" s="9">
        <v>40</v>
      </c>
      <c r="F22" s="13">
        <v>7</v>
      </c>
      <c r="G22" s="13">
        <v>7.5</v>
      </c>
      <c r="H22" s="13">
        <f t="shared" si="0"/>
        <v>280</v>
      </c>
      <c r="I22" s="13">
        <f t="shared" si="1"/>
        <v>300</v>
      </c>
      <c r="J22" s="14">
        <f t="shared" si="4"/>
        <v>580</v>
      </c>
      <c r="K22" s="25"/>
      <c r="L22" s="25"/>
      <c r="M22" s="13">
        <f t="shared" si="2"/>
        <v>0</v>
      </c>
      <c r="N22" s="13">
        <f t="shared" si="3"/>
        <v>0</v>
      </c>
      <c r="O22" s="13">
        <f t="shared" si="5"/>
        <v>0</v>
      </c>
    </row>
    <row r="23" spans="1:15" s="15" customFormat="1" x14ac:dyDescent="0.3">
      <c r="A23" s="9" t="s">
        <v>61</v>
      </c>
      <c r="B23" s="10" t="s">
        <v>62</v>
      </c>
      <c r="C23" s="18" t="s">
        <v>60</v>
      </c>
      <c r="D23" s="11" t="s">
        <v>57</v>
      </c>
      <c r="E23" s="9">
        <v>30</v>
      </c>
      <c r="F23" s="13">
        <v>9</v>
      </c>
      <c r="G23" s="13">
        <v>9.5</v>
      </c>
      <c r="H23" s="13">
        <f t="shared" si="0"/>
        <v>270</v>
      </c>
      <c r="I23" s="13">
        <f t="shared" si="1"/>
        <v>285</v>
      </c>
      <c r="J23" s="14">
        <f t="shared" si="4"/>
        <v>555</v>
      </c>
      <c r="K23" s="25"/>
      <c r="L23" s="25"/>
      <c r="M23" s="13">
        <f t="shared" si="2"/>
        <v>0</v>
      </c>
      <c r="N23" s="13">
        <f t="shared" si="3"/>
        <v>0</v>
      </c>
      <c r="O23" s="13">
        <f t="shared" si="5"/>
        <v>0</v>
      </c>
    </row>
    <row r="24" spans="1:15" s="15" customFormat="1" x14ac:dyDescent="0.3">
      <c r="A24" s="9" t="s">
        <v>63</v>
      </c>
      <c r="B24" s="10" t="s">
        <v>64</v>
      </c>
      <c r="C24" s="18" t="s">
        <v>60</v>
      </c>
      <c r="D24" s="11" t="s">
        <v>57</v>
      </c>
      <c r="E24" s="9">
        <v>70</v>
      </c>
      <c r="F24" s="13">
        <v>4.4000000000000004</v>
      </c>
      <c r="G24" s="13">
        <v>4.5999999999999996</v>
      </c>
      <c r="H24" s="13">
        <f t="shared" si="0"/>
        <v>308</v>
      </c>
      <c r="I24" s="13">
        <f t="shared" si="1"/>
        <v>322</v>
      </c>
      <c r="J24" s="14">
        <f t="shared" si="4"/>
        <v>630</v>
      </c>
      <c r="K24" s="25"/>
      <c r="L24" s="25"/>
      <c r="M24" s="13">
        <f t="shared" si="2"/>
        <v>0</v>
      </c>
      <c r="N24" s="13">
        <f t="shared" si="3"/>
        <v>0</v>
      </c>
      <c r="O24" s="13">
        <f t="shared" si="5"/>
        <v>0</v>
      </c>
    </row>
    <row r="25" spans="1:15" s="15" customFormat="1" x14ac:dyDescent="0.3">
      <c r="A25" s="17" t="s">
        <v>65</v>
      </c>
      <c r="B25" s="10" t="s">
        <v>66</v>
      </c>
      <c r="C25" s="18" t="s">
        <v>67</v>
      </c>
      <c r="D25" s="11" t="s">
        <v>57</v>
      </c>
      <c r="E25" s="9">
        <v>4</v>
      </c>
      <c r="F25" s="13">
        <v>72</v>
      </c>
      <c r="G25" s="13">
        <v>75</v>
      </c>
      <c r="H25" s="13">
        <f t="shared" si="0"/>
        <v>288</v>
      </c>
      <c r="I25" s="13">
        <f t="shared" si="1"/>
        <v>300</v>
      </c>
      <c r="J25" s="14">
        <f t="shared" si="4"/>
        <v>588</v>
      </c>
      <c r="K25" s="25"/>
      <c r="L25" s="25"/>
      <c r="M25" s="13">
        <f t="shared" si="2"/>
        <v>0</v>
      </c>
      <c r="N25" s="13">
        <f t="shared" si="3"/>
        <v>0</v>
      </c>
      <c r="O25" s="13">
        <f t="shared" si="5"/>
        <v>0</v>
      </c>
    </row>
    <row r="26" spans="1:15" s="15" customFormat="1" x14ac:dyDescent="0.3">
      <c r="A26" s="9" t="s">
        <v>68</v>
      </c>
      <c r="B26" s="10" t="s">
        <v>69</v>
      </c>
      <c r="C26" s="18" t="s">
        <v>70</v>
      </c>
      <c r="D26" s="11" t="s">
        <v>57</v>
      </c>
      <c r="E26" s="9">
        <v>10</v>
      </c>
      <c r="F26" s="13">
        <v>10</v>
      </c>
      <c r="G26" s="13">
        <v>10.5</v>
      </c>
      <c r="H26" s="13">
        <f t="shared" si="0"/>
        <v>100</v>
      </c>
      <c r="I26" s="13">
        <f t="shared" si="1"/>
        <v>105</v>
      </c>
      <c r="J26" s="14">
        <f t="shared" si="4"/>
        <v>205</v>
      </c>
      <c r="K26" s="25"/>
      <c r="L26" s="25"/>
      <c r="M26" s="13">
        <f t="shared" si="2"/>
        <v>0</v>
      </c>
      <c r="N26" s="13">
        <f t="shared" si="3"/>
        <v>0</v>
      </c>
      <c r="O26" s="13">
        <f t="shared" si="5"/>
        <v>0</v>
      </c>
    </row>
    <row r="27" spans="1:15" s="15" customFormat="1" x14ac:dyDescent="0.3">
      <c r="A27" s="9" t="s">
        <v>71</v>
      </c>
      <c r="B27" s="16" t="s">
        <v>72</v>
      </c>
      <c r="C27" s="18" t="s">
        <v>70</v>
      </c>
      <c r="D27" s="11" t="s">
        <v>57</v>
      </c>
      <c r="E27" s="9">
        <v>6</v>
      </c>
      <c r="F27" s="13">
        <v>94</v>
      </c>
      <c r="G27" s="13">
        <v>98</v>
      </c>
      <c r="H27" s="13">
        <f t="shared" si="0"/>
        <v>564</v>
      </c>
      <c r="I27" s="13">
        <f t="shared" si="1"/>
        <v>588</v>
      </c>
      <c r="J27" s="14">
        <f t="shared" si="4"/>
        <v>1152</v>
      </c>
      <c r="K27" s="25"/>
      <c r="L27" s="25"/>
      <c r="M27" s="13">
        <f t="shared" si="2"/>
        <v>0</v>
      </c>
      <c r="N27" s="13">
        <f t="shared" si="3"/>
        <v>0</v>
      </c>
      <c r="O27" s="13">
        <f t="shared" si="5"/>
        <v>0</v>
      </c>
    </row>
    <row r="28" spans="1:15" s="15" customFormat="1" x14ac:dyDescent="0.3">
      <c r="A28" s="9" t="s">
        <v>73</v>
      </c>
      <c r="B28" s="10" t="s">
        <v>74</v>
      </c>
      <c r="C28" s="18" t="s">
        <v>70</v>
      </c>
      <c r="D28" s="11" t="s">
        <v>57</v>
      </c>
      <c r="E28" s="9">
        <v>20</v>
      </c>
      <c r="F28" s="13">
        <v>15</v>
      </c>
      <c r="G28" s="13">
        <v>15.6</v>
      </c>
      <c r="H28" s="13">
        <f t="shared" si="0"/>
        <v>300</v>
      </c>
      <c r="I28" s="13">
        <f t="shared" si="1"/>
        <v>312</v>
      </c>
      <c r="J28" s="14">
        <f t="shared" si="4"/>
        <v>612</v>
      </c>
      <c r="K28" s="25"/>
      <c r="L28" s="25"/>
      <c r="M28" s="13">
        <f t="shared" si="2"/>
        <v>0</v>
      </c>
      <c r="N28" s="13">
        <f t="shared" si="3"/>
        <v>0</v>
      </c>
      <c r="O28" s="13">
        <f t="shared" si="5"/>
        <v>0</v>
      </c>
    </row>
    <row r="29" spans="1:15" s="15" customFormat="1" x14ac:dyDescent="0.3">
      <c r="A29" s="9" t="s">
        <v>75</v>
      </c>
      <c r="B29" s="16" t="s">
        <v>76</v>
      </c>
      <c r="C29" s="18" t="s">
        <v>70</v>
      </c>
      <c r="D29" s="11" t="s">
        <v>57</v>
      </c>
      <c r="E29" s="9">
        <v>15</v>
      </c>
      <c r="F29" s="13">
        <v>40</v>
      </c>
      <c r="G29" s="13">
        <v>42</v>
      </c>
      <c r="H29" s="13">
        <f t="shared" si="0"/>
        <v>600</v>
      </c>
      <c r="I29" s="13">
        <f t="shared" si="1"/>
        <v>630</v>
      </c>
      <c r="J29" s="14">
        <f t="shared" si="4"/>
        <v>1230</v>
      </c>
      <c r="K29" s="25"/>
      <c r="L29" s="25"/>
      <c r="M29" s="13">
        <f t="shared" si="2"/>
        <v>0</v>
      </c>
      <c r="N29" s="13">
        <f t="shared" si="3"/>
        <v>0</v>
      </c>
      <c r="O29" s="13">
        <f t="shared" si="5"/>
        <v>0</v>
      </c>
    </row>
    <row r="30" spans="1:15" s="15" customFormat="1" x14ac:dyDescent="0.3">
      <c r="A30" s="9" t="s">
        <v>77</v>
      </c>
      <c r="B30" s="10" t="s">
        <v>78</v>
      </c>
      <c r="C30" s="18" t="s">
        <v>70</v>
      </c>
      <c r="D30" s="11" t="s">
        <v>57</v>
      </c>
      <c r="E30" s="9">
        <v>150</v>
      </c>
      <c r="F30" s="13">
        <v>2.2000000000000002</v>
      </c>
      <c r="G30" s="13">
        <v>2.2999999999999998</v>
      </c>
      <c r="H30" s="13">
        <f t="shared" si="0"/>
        <v>330</v>
      </c>
      <c r="I30" s="13">
        <f t="shared" si="1"/>
        <v>345</v>
      </c>
      <c r="J30" s="14">
        <f t="shared" si="4"/>
        <v>675</v>
      </c>
      <c r="K30" s="25"/>
      <c r="L30" s="25"/>
      <c r="M30" s="13">
        <f t="shared" si="2"/>
        <v>0</v>
      </c>
      <c r="N30" s="13">
        <f t="shared" si="3"/>
        <v>0</v>
      </c>
      <c r="O30" s="13">
        <f t="shared" si="5"/>
        <v>0</v>
      </c>
    </row>
    <row r="31" spans="1:15" s="15" customFormat="1" x14ac:dyDescent="0.3">
      <c r="A31" s="9" t="s">
        <v>79</v>
      </c>
      <c r="B31" s="10" t="s">
        <v>80</v>
      </c>
      <c r="C31" s="18" t="s">
        <v>70</v>
      </c>
      <c r="D31" s="11" t="s">
        <v>57</v>
      </c>
      <c r="E31" s="9">
        <v>150</v>
      </c>
      <c r="F31" s="13">
        <v>1.1000000000000001</v>
      </c>
      <c r="G31" s="13">
        <v>1.2</v>
      </c>
      <c r="H31" s="13">
        <f t="shared" si="0"/>
        <v>165</v>
      </c>
      <c r="I31" s="13">
        <f t="shared" si="1"/>
        <v>180</v>
      </c>
      <c r="J31" s="14">
        <f t="shared" si="4"/>
        <v>345</v>
      </c>
      <c r="K31" s="25"/>
      <c r="L31" s="25"/>
      <c r="M31" s="13">
        <f t="shared" si="2"/>
        <v>0</v>
      </c>
      <c r="N31" s="13">
        <f t="shared" si="3"/>
        <v>0</v>
      </c>
      <c r="O31" s="13">
        <f t="shared" si="5"/>
        <v>0</v>
      </c>
    </row>
    <row r="32" spans="1:15" s="15" customFormat="1" x14ac:dyDescent="0.3">
      <c r="A32" s="9" t="s">
        <v>81</v>
      </c>
      <c r="B32" s="10" t="s">
        <v>82</v>
      </c>
      <c r="C32" s="18" t="s">
        <v>70</v>
      </c>
      <c r="D32" s="11" t="s">
        <v>57</v>
      </c>
      <c r="E32" s="9">
        <v>15</v>
      </c>
      <c r="F32" s="13">
        <v>9.5</v>
      </c>
      <c r="G32" s="13">
        <v>10</v>
      </c>
      <c r="H32" s="13">
        <f t="shared" si="0"/>
        <v>142.5</v>
      </c>
      <c r="I32" s="13">
        <f t="shared" si="1"/>
        <v>150</v>
      </c>
      <c r="J32" s="14">
        <f t="shared" si="4"/>
        <v>292.5</v>
      </c>
      <c r="K32" s="25"/>
      <c r="L32" s="25"/>
      <c r="M32" s="13">
        <f t="shared" si="2"/>
        <v>0</v>
      </c>
      <c r="N32" s="13">
        <f t="shared" si="3"/>
        <v>0</v>
      </c>
      <c r="O32" s="13">
        <f t="shared" si="5"/>
        <v>0</v>
      </c>
    </row>
    <row r="33" spans="1:15" s="15" customFormat="1" x14ac:dyDescent="0.3">
      <c r="A33" s="9" t="s">
        <v>83</v>
      </c>
      <c r="B33" s="10" t="s">
        <v>84</v>
      </c>
      <c r="C33" s="18" t="s">
        <v>70</v>
      </c>
      <c r="D33" s="11" t="s">
        <v>57</v>
      </c>
      <c r="E33" s="9">
        <v>100</v>
      </c>
      <c r="F33" s="13">
        <v>3</v>
      </c>
      <c r="G33" s="13">
        <v>3.2</v>
      </c>
      <c r="H33" s="13">
        <f t="shared" si="0"/>
        <v>300</v>
      </c>
      <c r="I33" s="13">
        <f t="shared" si="1"/>
        <v>320</v>
      </c>
      <c r="J33" s="14">
        <f t="shared" si="4"/>
        <v>620</v>
      </c>
      <c r="K33" s="25"/>
      <c r="L33" s="25"/>
      <c r="M33" s="13">
        <f t="shared" si="2"/>
        <v>0</v>
      </c>
      <c r="N33" s="13">
        <f t="shared" si="3"/>
        <v>0</v>
      </c>
      <c r="O33" s="13">
        <f t="shared" si="5"/>
        <v>0</v>
      </c>
    </row>
    <row r="34" spans="1:15" s="15" customFormat="1" x14ac:dyDescent="0.3">
      <c r="A34" s="9" t="s">
        <v>85</v>
      </c>
      <c r="B34" s="10" t="s">
        <v>86</v>
      </c>
      <c r="C34" s="18" t="s">
        <v>70</v>
      </c>
      <c r="D34" s="11" t="s">
        <v>57</v>
      </c>
      <c r="E34" s="9">
        <v>40</v>
      </c>
      <c r="F34" s="13">
        <v>2.85</v>
      </c>
      <c r="G34" s="13">
        <v>3</v>
      </c>
      <c r="H34" s="13">
        <f t="shared" si="0"/>
        <v>114</v>
      </c>
      <c r="I34" s="13">
        <f t="shared" si="1"/>
        <v>120</v>
      </c>
      <c r="J34" s="14">
        <f t="shared" si="4"/>
        <v>234</v>
      </c>
      <c r="K34" s="25"/>
      <c r="L34" s="25"/>
      <c r="M34" s="13">
        <f t="shared" si="2"/>
        <v>0</v>
      </c>
      <c r="N34" s="13">
        <f t="shared" si="3"/>
        <v>0</v>
      </c>
      <c r="O34" s="13">
        <f t="shared" si="5"/>
        <v>0</v>
      </c>
    </row>
    <row r="35" spans="1:15" s="15" customFormat="1" x14ac:dyDescent="0.3">
      <c r="A35" s="9" t="s">
        <v>87</v>
      </c>
      <c r="B35" s="10" t="s">
        <v>88</v>
      </c>
      <c r="C35" s="18" t="s">
        <v>70</v>
      </c>
      <c r="D35" s="11" t="s">
        <v>57</v>
      </c>
      <c r="E35" s="9">
        <v>4</v>
      </c>
      <c r="F35" s="13">
        <v>30</v>
      </c>
      <c r="G35" s="13">
        <v>32</v>
      </c>
      <c r="H35" s="13">
        <f t="shared" si="0"/>
        <v>120</v>
      </c>
      <c r="I35" s="13">
        <f t="shared" si="1"/>
        <v>128</v>
      </c>
      <c r="J35" s="14">
        <f t="shared" si="4"/>
        <v>248</v>
      </c>
      <c r="K35" s="25"/>
      <c r="L35" s="25"/>
      <c r="M35" s="13">
        <f t="shared" si="2"/>
        <v>0</v>
      </c>
      <c r="N35" s="13">
        <f t="shared" si="3"/>
        <v>0</v>
      </c>
      <c r="O35" s="13">
        <f t="shared" si="5"/>
        <v>0</v>
      </c>
    </row>
    <row r="36" spans="1:15" s="15" customFormat="1" x14ac:dyDescent="0.3">
      <c r="A36" s="9" t="s">
        <v>89</v>
      </c>
      <c r="B36" s="10" t="s">
        <v>90</v>
      </c>
      <c r="C36" s="18" t="s">
        <v>70</v>
      </c>
      <c r="D36" s="11" t="s">
        <v>57</v>
      </c>
      <c r="E36" s="9">
        <v>4</v>
      </c>
      <c r="F36" s="13">
        <v>37</v>
      </c>
      <c r="G36" s="13">
        <v>39</v>
      </c>
      <c r="H36" s="13">
        <f t="shared" si="0"/>
        <v>148</v>
      </c>
      <c r="I36" s="13">
        <f t="shared" si="1"/>
        <v>156</v>
      </c>
      <c r="J36" s="14">
        <f t="shared" si="4"/>
        <v>304</v>
      </c>
      <c r="K36" s="25"/>
      <c r="L36" s="25"/>
      <c r="M36" s="13">
        <f t="shared" si="2"/>
        <v>0</v>
      </c>
      <c r="N36" s="13">
        <f t="shared" si="3"/>
        <v>0</v>
      </c>
      <c r="O36" s="13">
        <f t="shared" si="5"/>
        <v>0</v>
      </c>
    </row>
    <row r="37" spans="1:15" s="15" customFormat="1" x14ac:dyDescent="0.3">
      <c r="A37" s="9" t="s">
        <v>91</v>
      </c>
      <c r="B37" s="16" t="s">
        <v>92</v>
      </c>
      <c r="C37" s="18" t="s">
        <v>70</v>
      </c>
      <c r="D37" s="11" t="s">
        <v>57</v>
      </c>
      <c r="E37" s="9">
        <v>500</v>
      </c>
      <c r="F37" s="13">
        <v>0.27</v>
      </c>
      <c r="G37" s="13">
        <v>0.3</v>
      </c>
      <c r="H37" s="13">
        <f t="shared" si="0"/>
        <v>135</v>
      </c>
      <c r="I37" s="13">
        <f t="shared" si="1"/>
        <v>150</v>
      </c>
      <c r="J37" s="14">
        <f t="shared" si="4"/>
        <v>285</v>
      </c>
      <c r="K37" s="25"/>
      <c r="L37" s="25"/>
      <c r="M37" s="13">
        <f t="shared" si="2"/>
        <v>0</v>
      </c>
      <c r="N37" s="13">
        <f t="shared" si="3"/>
        <v>0</v>
      </c>
      <c r="O37" s="13">
        <f t="shared" si="5"/>
        <v>0</v>
      </c>
    </row>
    <row r="38" spans="1:15" s="15" customFormat="1" x14ac:dyDescent="0.3">
      <c r="A38" s="16"/>
      <c r="B38" s="26" t="s">
        <v>93</v>
      </c>
      <c r="C38" s="31" t="s">
        <v>100</v>
      </c>
      <c r="D38" s="32"/>
      <c r="E38" s="19">
        <v>1</v>
      </c>
      <c r="F38" s="20">
        <v>1664.35</v>
      </c>
      <c r="G38" s="20">
        <v>1664.36</v>
      </c>
      <c r="H38" s="21">
        <f t="shared" si="0"/>
        <v>1664.35</v>
      </c>
      <c r="I38" s="21">
        <f t="shared" si="1"/>
        <v>1664.36</v>
      </c>
      <c r="J38" s="22">
        <f t="shared" si="4"/>
        <v>3328.71</v>
      </c>
      <c r="K38" s="20">
        <v>1664.35</v>
      </c>
      <c r="L38" s="20">
        <v>1664.36</v>
      </c>
      <c r="M38" s="13">
        <f t="shared" si="2"/>
        <v>1664.35</v>
      </c>
      <c r="N38" s="13">
        <f t="shared" si="3"/>
        <v>1664.36</v>
      </c>
      <c r="O38" s="13">
        <f t="shared" si="5"/>
        <v>3328.71</v>
      </c>
    </row>
    <row r="39" spans="1:15" ht="61.8" customHeight="1" x14ac:dyDescent="0.35">
      <c r="B39" s="29" t="s">
        <v>94</v>
      </c>
      <c r="C39" s="29"/>
      <c r="D39" s="29"/>
      <c r="E39" s="29"/>
      <c r="F39" s="29"/>
      <c r="G39" s="29"/>
      <c r="H39" s="24">
        <f>SUM(H3:H38)</f>
        <v>18146.849999999999</v>
      </c>
      <c r="I39" s="24">
        <f>SUM(I3:I38)</f>
        <v>18882.86</v>
      </c>
      <c r="J39" s="24">
        <f>SUM(J3:J38)</f>
        <v>37029.71</v>
      </c>
      <c r="K39" s="30" t="s">
        <v>98</v>
      </c>
      <c r="L39" s="30"/>
      <c r="M39" s="24">
        <f>SUM(M3:M38)</f>
        <v>1664.35</v>
      </c>
      <c r="N39" s="24">
        <f>SUM(N3:N38)</f>
        <v>1664.36</v>
      </c>
      <c r="O39" s="24">
        <f>SUM(O3:O38)</f>
        <v>3328.71</v>
      </c>
    </row>
    <row r="40" spans="1:15" s="15" customFormat="1" x14ac:dyDescent="0.3">
      <c r="A40" s="19"/>
      <c r="E40" s="19"/>
      <c r="F40" s="19"/>
      <c r="G40" s="19"/>
      <c r="H40" s="20"/>
      <c r="I40" s="19"/>
      <c r="J40" s="19"/>
    </row>
    <row r="41" spans="1:15" x14ac:dyDescent="0.35">
      <c r="N41" s="1" t="s">
        <v>99</v>
      </c>
    </row>
  </sheetData>
  <sheetProtection algorithmName="SHA-512" hashValue="6kfhPIdYqcYFS6BVy0EGrw/daQ1pswO+AAK4vM7WKEEDTkxT65wRUavU330jGEp3/j/upN+N27g5Z7XiF9Sksg==" saltValue="X4c0/DHnsry7Asi/zGSNPQ==" spinCount="100000" sheet="1" objects="1" scenarios="1"/>
  <mergeCells count="5">
    <mergeCell ref="A1:O1"/>
    <mergeCell ref="C2:D2"/>
    <mergeCell ref="B39:G39"/>
    <mergeCell ref="K39:L39"/>
    <mergeCell ref="C38:D38"/>
  </mergeCells>
  <pageMargins left="0.70866141732283472" right="0.70866141732283472" top="0.74803149606299213" bottom="0.74803149606299213" header="0.31496062992125984" footer="0.31496062992125984"/>
  <pageSetup paperSize="9" scale="52"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IFEMA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Hernández</dc:creator>
  <cp:lastModifiedBy>Enrique Hernández</cp:lastModifiedBy>
  <cp:lastPrinted>2026-07-14T08:19:57Z</cp:lastPrinted>
  <dcterms:created xsi:type="dcterms:W3CDTF">2026-07-02T12:29:55Z</dcterms:created>
  <dcterms:modified xsi:type="dcterms:W3CDTF">2026-07-14T08:20:17Z</dcterms:modified>
</cp:coreProperties>
</file>