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Y:\2026\26-147 Mtto albañileria y obra civil\3 Pliego y calendario\"/>
    </mc:Choice>
  </mc:AlternateContent>
  <xr:revisionPtr revIDLastSave="0" documentId="13_ncr:1_{B649A059-E4FE-42CE-A648-4FC617AEF341}" xr6:coauthVersionLast="47" xr6:coauthVersionMax="47" xr10:uidLastSave="{00000000-0000-0000-0000-000000000000}"/>
  <bookViews>
    <workbookView xWindow="28680" yWindow="-120" windowWidth="51840" windowHeight="21120" xr2:uid="{00000000-000D-0000-FFFF-FFFF00000000}"/>
  </bookViews>
  <sheets>
    <sheet name="Anexo IX B"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4" l="1"/>
  <c r="M24" i="4"/>
  <c r="L21" i="4"/>
  <c r="J21" i="4"/>
  <c r="H21" i="4"/>
  <c r="L20" i="4"/>
  <c r="J20" i="4"/>
  <c r="H20" i="4"/>
  <c r="J19" i="4"/>
  <c r="H19" i="4"/>
  <c r="L18" i="4"/>
  <c r="J18" i="4"/>
  <c r="H18" i="4"/>
  <c r="L17" i="4"/>
  <c r="J17" i="4"/>
  <c r="H17" i="4"/>
  <c r="L16" i="4"/>
  <c r="J16" i="4"/>
  <c r="H16" i="4"/>
  <c r="L12" i="4"/>
  <c r="J12" i="4"/>
  <c r="H12" i="4"/>
  <c r="L11" i="4"/>
  <c r="J11" i="4"/>
  <c r="H11" i="4"/>
  <c r="L9" i="4"/>
  <c r="J9" i="4"/>
  <c r="H9" i="4"/>
  <c r="L8" i="4"/>
  <c r="J8" i="4"/>
  <c r="H8" i="4"/>
  <c r="L22" i="4" l="1"/>
  <c r="J22" i="4"/>
  <c r="M21" i="4"/>
  <c r="M18" i="4"/>
  <c r="M19" i="4"/>
  <c r="H22" i="4"/>
  <c r="M20" i="4"/>
  <c r="M16" i="4"/>
  <c r="M17" i="4"/>
  <c r="L13" i="4"/>
  <c r="M11" i="4"/>
  <c r="M9" i="4"/>
  <c r="M12" i="4"/>
  <c r="M8" i="4"/>
  <c r="J13" i="4"/>
  <c r="H13" i="4"/>
  <c r="K25" i="4" l="1"/>
  <c r="G25" i="4"/>
  <c r="I25" i="4"/>
  <c r="M22" i="4"/>
  <c r="M13" i="4"/>
  <c r="M25" i="4" l="1"/>
</calcChain>
</file>

<file path=xl/sharedStrings.xml><?xml version="1.0" encoding="utf-8"?>
<sst xmlns="http://schemas.openxmlformats.org/spreadsheetml/2006/main" count="51" uniqueCount="48">
  <si>
    <t>DESCRIPCIÓN</t>
  </si>
  <si>
    <t>Oficial 1ª</t>
  </si>
  <si>
    <t>Ayudante</t>
  </si>
  <si>
    <t>ESTIMACIÓN HORAS AÑO (A)</t>
  </si>
  <si>
    <t>Horario diurno de lunes a viernes</t>
  </si>
  <si>
    <t>Horario nocturno, de 22:00 a 8:00 y fines de semana</t>
  </si>
  <si>
    <t>Furgoneta eléctrica</t>
  </si>
  <si>
    <t>Compresor con martillos</t>
  </si>
  <si>
    <t>Dumper</t>
  </si>
  <si>
    <t>Resto de medios materiales</t>
  </si>
  <si>
    <t>Herramienta de mano</t>
  </si>
  <si>
    <t>UNIDADES AÑO (A)</t>
  </si>
  <si>
    <t xml:space="preserve">Contenedores </t>
  </si>
  <si>
    <t>PARTIDAS</t>
  </si>
  <si>
    <t xml:space="preserve">PRECIO UNITARIO MÁXIMO DE LICITACIÓN 
</t>
  </si>
  <si>
    <t xml:space="preserve">PRECIO UNITARIO OFERTADO IVA EXCLUIDO
</t>
  </si>
  <si>
    <t>TOTAL OFERTADO IVA EXCLUÍDO
(A+B+C)</t>
  </si>
  <si>
    <r>
      <t xml:space="preserve">PRECIO UNITARIO MÁXIMO DE LICITACIÓN (€/HORA)
</t>
    </r>
    <r>
      <rPr>
        <b/>
        <sz val="11"/>
        <color theme="1"/>
        <rFont val="Barlow"/>
      </rPr>
      <t>PRIMER AÑO</t>
    </r>
  </si>
  <si>
    <r>
      <t xml:space="preserve">PRECIO UNITARIO MÁXIMO DE LICITACIÓN (€/HORA)
</t>
    </r>
    <r>
      <rPr>
        <b/>
        <sz val="11"/>
        <color theme="1"/>
        <rFont val="Barlow"/>
      </rPr>
      <t>SEGUNDO AÑO</t>
    </r>
  </si>
  <si>
    <r>
      <t xml:space="preserve">PRECIO UNITARIO MÁXIMO DE LICITACIÓN (€/HORA)
</t>
    </r>
    <r>
      <rPr>
        <b/>
        <sz val="11"/>
        <color theme="1"/>
        <rFont val="Barlow"/>
      </rPr>
      <t>TERCER AÑO</t>
    </r>
  </si>
  <si>
    <r>
      <t xml:space="preserve">PRECIO UNITARIO OFERTADO (€/HORA)
</t>
    </r>
    <r>
      <rPr>
        <b/>
        <sz val="11"/>
        <color theme="1"/>
        <rFont val="Barlow"/>
      </rPr>
      <t>PRIMER AÑO</t>
    </r>
  </si>
  <si>
    <t>TOTAL OFERTADO IVA EXCLUÍDO
PRIMER AÑO
(A)</t>
  </si>
  <si>
    <r>
      <t xml:space="preserve">PRECIO UNITARIO OFERTADO (€/HORA)
</t>
    </r>
    <r>
      <rPr>
        <b/>
        <sz val="11"/>
        <color theme="1"/>
        <rFont val="Barlow"/>
      </rPr>
      <t>SEGUNDO AÑO</t>
    </r>
  </si>
  <si>
    <t>TOTAL OFERTADO IVA EXCLUÍDO
SEGUNDO AÑO
(B)</t>
  </si>
  <si>
    <r>
      <t xml:space="preserve">PRECIO UNITARIO OFERTADO (€/HORA)
</t>
    </r>
    <r>
      <rPr>
        <b/>
        <sz val="11"/>
        <rFont val="Barlow"/>
      </rPr>
      <t>TERCER AÑO</t>
    </r>
  </si>
  <si>
    <t>TOTAL OFERTADO IVA EXCLUÍDO
TERCER AÑO
(  C )</t>
  </si>
  <si>
    <t>SUBTOTAL MEDIOS HUMANOS</t>
  </si>
  <si>
    <t>Medios materiales y herramientas</t>
  </si>
  <si>
    <t>PRECIO UNITARIO MÁXIMO DE LICITACIÓN (€/AÑO) 
PRIMER AÑO</t>
  </si>
  <si>
    <t>PRECIO UNITARIO MÁXIMO DE LICITACIÓN (€/AÑO) 
SEGUNDO AÑO</t>
  </si>
  <si>
    <t>PRECIO UNITARIO MÁXIMO DE LICITACIÓN (€/AÑO) 
TERCER AÑO</t>
  </si>
  <si>
    <r>
      <t xml:space="preserve">PRECIO UNITARIO OFERTADO (€/AÑO)
</t>
    </r>
    <r>
      <rPr>
        <b/>
        <sz val="11"/>
        <color theme="1"/>
        <rFont val="Barlow"/>
      </rPr>
      <t>PRIMER AÑO</t>
    </r>
  </si>
  <si>
    <t>TOTAL OFERTADO IVA EXCLUÍDO
PRIMER AÑO</t>
  </si>
  <si>
    <t>TOTAL OFERTADO IVA EXCLUÍDO
SEGUNDO AÑO</t>
  </si>
  <si>
    <r>
      <t xml:space="preserve">PRECIO UNITARIO OFERTADO (€/HORA)
</t>
    </r>
    <r>
      <rPr>
        <b/>
        <sz val="11"/>
        <color theme="1"/>
        <rFont val="Barlow"/>
      </rPr>
      <t>TERCER AÑO</t>
    </r>
  </si>
  <si>
    <t>TOTAL OFERTADO IVA EXCLUÍDO
TERCER AÑO</t>
  </si>
  <si>
    <t>TOTAL OFERTADO IVA EXCLUÍDO</t>
  </si>
  <si>
    <t>SUBTOTAL MEDIOS MATERIALES Y HERRAMIENTAS</t>
  </si>
  <si>
    <t>1 P.A</t>
  </si>
  <si>
    <t>TOTAL OFERTADO, IVA EXLCUIDO</t>
  </si>
  <si>
    <t>ANEXO IX - B</t>
  </si>
  <si>
    <t>DESGLOSE OFERTA ECONÓMICA</t>
  </si>
  <si>
    <r>
      <rPr>
        <b/>
        <sz val="11"/>
        <color theme="1"/>
        <rFont val="Barlow"/>
      </rPr>
      <t>INSTRUCCIONES DE CUMPLIMENTACIÓN DE LA TABLA:</t>
    </r>
    <r>
      <rPr>
        <sz val="11"/>
        <color theme="1"/>
        <rFont val="Barlow"/>
      </rPr>
      <t xml:space="preserve">
El licitador deberá cumplimentar ÚNICAMENTE las celdas sombreadas en  amarillo, azul y verde de las columnas "PRECIO UNITARIO OFERTADO, IVA EXCLUIDO (€/hora- €/año.)". En estas celdas tendrá que introducir los importes unitarios ofertados para cada partida.
Tanto los valores de la columna "Subtotal ofertado", como el de "Importe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t>
    </r>
  </si>
  <si>
    <t>Reparaciones (*)</t>
  </si>
  <si>
    <t>(*) Se contará con un presupuesto máximo de 150.000 € durante toda la vigencia del contrato para reparaciones a demanda de IFEMA MADRID, sin tener obligación de agotar esta partida y previa aprobación del presupuesto correspondiente. Sobre esta partida no se admite baja.</t>
  </si>
  <si>
    <t xml:space="preserve">En ..........................., ........ de .............................. de 20... </t>
  </si>
  <si>
    <t xml:space="preserve">Fdo.: .......................................................... </t>
  </si>
  <si>
    <t>(Firma y sello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</si>
</sst>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1" x14ac:knownFonts="1">
    <font>
      <sz val="11"/>
      <color theme="1"/>
      <name val="Calibri"/>
      <family val="2"/>
      <scheme val="minor"/>
    </font>
    <font>
      <b/>
      <sz val="11"/>
      <color theme="1"/>
      <name val="Barlow"/>
    </font>
    <font>
      <b/>
      <sz val="11"/>
      <name val="Barlow"/>
    </font>
    <font>
      <sz val="11"/>
      <color theme="1"/>
      <name val="Barlow"/>
    </font>
    <font>
      <b/>
      <sz val="12"/>
      <color theme="1"/>
      <name val="Barlow"/>
    </font>
    <font>
      <b/>
      <sz val="12"/>
      <color rgb="FFFF0000"/>
      <name val="Barlow"/>
    </font>
    <font>
      <sz val="11"/>
      <name val="Barlow"/>
    </font>
    <font>
      <sz val="12"/>
      <name val="Barlow"/>
    </font>
    <font>
      <b/>
      <sz val="12"/>
      <name val="Barlow"/>
    </font>
    <font>
      <b/>
      <sz val="11"/>
      <color theme="4" tint="0.79998168889431442"/>
      <name val="Barlow"/>
    </font>
    <font>
      <sz val="10"/>
      <color rgb="FF04183B"/>
      <name val="Barlow"/>
    </font>
  </fonts>
  <fills count="11">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1"/>
        <bgColor indexed="64"/>
      </patternFill>
    </fill>
    <fill>
      <patternFill patternType="solid">
        <fgColor theme="2"/>
        <bgColor indexed="64"/>
      </patternFill>
    </fill>
    <fill>
      <patternFill patternType="solid">
        <fgColor theme="4" tint="0.59999389629810485"/>
        <bgColor indexed="64"/>
      </patternFill>
    </fill>
    <fill>
      <patternFill patternType="solid">
        <fgColor theme="9" tint="0.59999389629810485"/>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112">
    <xf numFmtId="0" fontId="0" fillId="0" borderId="0" xfId="0"/>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0" fontId="3" fillId="4" borderId="3"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3" xfId="0" applyFont="1" applyFill="1" applyBorder="1" applyAlignment="1">
      <alignment horizontal="center" vertical="center"/>
    </xf>
    <xf numFmtId="0" fontId="3" fillId="0" borderId="1" xfId="0" applyFont="1" applyBorder="1"/>
    <xf numFmtId="3" fontId="3" fillId="0" borderId="1" xfId="0" applyNumberFormat="1" applyFont="1" applyBorder="1" applyAlignment="1">
      <alignment horizontal="center" vertical="center"/>
    </xf>
    <xf numFmtId="4" fontId="3" fillId="0" borderId="4" xfId="0" applyNumberFormat="1" applyFont="1" applyBorder="1" applyAlignment="1">
      <alignment horizontal="center" vertical="center"/>
    </xf>
    <xf numFmtId="4" fontId="3" fillId="0" borderId="1" xfId="0" applyNumberFormat="1" applyFont="1" applyBorder="1"/>
    <xf numFmtId="0" fontId="3" fillId="0" borderId="6" xfId="0" applyFont="1" applyBorder="1"/>
    <xf numFmtId="3" fontId="3" fillId="0" borderId="6" xfId="0" applyNumberFormat="1" applyFont="1" applyBorder="1" applyAlignment="1">
      <alignment horizontal="center" vertical="center"/>
    </xf>
    <xf numFmtId="0" fontId="3" fillId="0" borderId="6" xfId="0" applyFont="1" applyBorder="1" applyAlignment="1">
      <alignment horizontal="center" vertical="center"/>
    </xf>
    <xf numFmtId="4" fontId="3" fillId="0" borderId="6" xfId="0" applyNumberFormat="1" applyFont="1" applyBorder="1" applyAlignment="1">
      <alignment horizontal="center" vertical="center"/>
    </xf>
    <xf numFmtId="4" fontId="3" fillId="0" borderId="9" xfId="0" applyNumberFormat="1" applyFont="1" applyBorder="1" applyAlignment="1">
      <alignment horizontal="center" vertical="center"/>
    </xf>
    <xf numFmtId="4" fontId="3" fillId="0" borderId="6" xfId="0" applyNumberFormat="1" applyFont="1" applyBorder="1"/>
    <xf numFmtId="0" fontId="3" fillId="0" borderId="2" xfId="0" applyFont="1" applyBorder="1"/>
    <xf numFmtId="0" fontId="3" fillId="0" borderId="1" xfId="0" applyFont="1" applyBorder="1" applyAlignment="1">
      <alignment horizontal="center" vertical="center"/>
    </xf>
    <xf numFmtId="4" fontId="3" fillId="0" borderId="1" xfId="0" applyNumberFormat="1" applyFont="1" applyBorder="1" applyAlignment="1">
      <alignment horizontal="center" vertical="center"/>
    </xf>
    <xf numFmtId="4" fontId="3" fillId="2" borderId="1" xfId="0" applyNumberFormat="1" applyFont="1" applyFill="1" applyBorder="1" applyAlignment="1">
      <alignment vertical="center"/>
    </xf>
    <xf numFmtId="0" fontId="3" fillId="7" borderId="9" xfId="0" applyFont="1" applyFill="1" applyBorder="1"/>
    <xf numFmtId="0" fontId="3" fillId="7" borderId="8" xfId="0" applyFont="1" applyFill="1" applyBorder="1"/>
    <xf numFmtId="0" fontId="3" fillId="7" borderId="0" xfId="0" applyFont="1" applyFill="1"/>
    <xf numFmtId="0" fontId="3" fillId="7" borderId="13" xfId="0" applyFont="1" applyFill="1" applyBorder="1"/>
    <xf numFmtId="0" fontId="0" fillId="7" borderId="1" xfId="0" applyFill="1" applyBorder="1"/>
    <xf numFmtId="0" fontId="0" fillId="7" borderId="0" xfId="0" applyFill="1"/>
    <xf numFmtId="0" fontId="3" fillId="0" borderId="1" xfId="0" applyFont="1" applyBorder="1" applyAlignment="1">
      <alignment horizontal="center"/>
    </xf>
    <xf numFmtId="4" fontId="3" fillId="3" borderId="1" xfId="0" applyNumberFormat="1" applyFont="1" applyFill="1" applyBorder="1"/>
    <xf numFmtId="4" fontId="3" fillId="3" borderId="7" xfId="0" applyNumberFormat="1" applyFont="1" applyFill="1" applyBorder="1"/>
    <xf numFmtId="4" fontId="3" fillId="3" borderId="1" xfId="0" applyNumberFormat="1" applyFont="1" applyFill="1" applyBorder="1" applyAlignment="1">
      <alignment horizontal="center" vertical="center" wrapText="1"/>
    </xf>
    <xf numFmtId="0" fontId="3" fillId="0" borderId="2" xfId="0" applyFont="1" applyBorder="1" applyAlignment="1">
      <alignment horizontal="center"/>
    </xf>
    <xf numFmtId="4" fontId="3" fillId="3" borderId="14" xfId="0" applyNumberFormat="1" applyFont="1" applyFill="1" applyBorder="1"/>
    <xf numFmtId="0" fontId="3" fillId="0" borderId="7" xfId="0" applyFont="1" applyBorder="1"/>
    <xf numFmtId="0" fontId="3" fillId="0" borderId="9" xfId="0" applyFont="1" applyBorder="1" applyAlignment="1">
      <alignment horizontal="center"/>
    </xf>
    <xf numFmtId="0" fontId="3" fillId="0" borderId="10" xfId="0" applyFont="1" applyBorder="1"/>
    <xf numFmtId="4" fontId="3" fillId="0" borderId="2" xfId="0" applyNumberFormat="1" applyFont="1" applyBorder="1" applyAlignment="1">
      <alignment horizontal="center" vertical="center"/>
    </xf>
    <xf numFmtId="4" fontId="3" fillId="3" borderId="6" xfId="0" applyNumberFormat="1" applyFont="1" applyFill="1" applyBorder="1"/>
    <xf numFmtId="0" fontId="3" fillId="7" borderId="2" xfId="0" applyFont="1" applyFill="1" applyBorder="1"/>
    <xf numFmtId="0" fontId="3" fillId="7" borderId="3" xfId="0" applyFont="1" applyFill="1" applyBorder="1"/>
    <xf numFmtId="0" fontId="3" fillId="8" borderId="2" xfId="0" applyFont="1" applyFill="1" applyBorder="1" applyAlignment="1">
      <alignment horizontal="center" vertical="center"/>
    </xf>
    <xf numFmtId="3" fontId="3" fillId="8" borderId="2" xfId="0" applyNumberFormat="1" applyFont="1" applyFill="1" applyBorder="1" applyAlignment="1">
      <alignment horizontal="center" vertical="center"/>
    </xf>
    <xf numFmtId="3" fontId="3" fillId="8" borderId="7" xfId="0" applyNumberFormat="1" applyFont="1" applyFill="1" applyBorder="1" applyAlignment="1">
      <alignment horizontal="center" vertical="center"/>
    </xf>
    <xf numFmtId="4" fontId="0" fillId="0" borderId="0" xfId="0" applyNumberFormat="1"/>
    <xf numFmtId="4" fontId="1" fillId="3" borderId="1" xfId="0" applyNumberFormat="1" applyFont="1" applyFill="1" applyBorder="1" applyAlignment="1">
      <alignment vertical="center"/>
    </xf>
    <xf numFmtId="4" fontId="6" fillId="3" borderId="11" xfId="0" applyNumberFormat="1" applyFont="1" applyFill="1" applyBorder="1" applyAlignment="1">
      <alignment horizontal="center"/>
    </xf>
    <xf numFmtId="4" fontId="6" fillId="3" borderId="2" xfId="0" applyNumberFormat="1" applyFont="1" applyFill="1" applyBorder="1" applyAlignment="1">
      <alignment horizontal="center"/>
    </xf>
    <xf numFmtId="4" fontId="6" fillId="3" borderId="5" xfId="0" applyNumberFormat="1" applyFont="1" applyFill="1" applyBorder="1" applyAlignment="1">
      <alignment horizontal="center"/>
    </xf>
    <xf numFmtId="4" fontId="6" fillId="3" borderId="1" xfId="0" applyNumberFormat="1" applyFont="1" applyFill="1" applyBorder="1" applyAlignment="1">
      <alignment horizontal="center"/>
    </xf>
    <xf numFmtId="4" fontId="2" fillId="2" borderId="1" xfId="0" applyNumberFormat="1" applyFont="1" applyFill="1" applyBorder="1" applyAlignment="1">
      <alignment horizontal="center" vertical="center"/>
    </xf>
    <xf numFmtId="4" fontId="6" fillId="3" borderId="12" xfId="0" applyNumberFormat="1" applyFont="1" applyFill="1" applyBorder="1"/>
    <xf numFmtId="4" fontId="6" fillId="3" borderId="3" xfId="0" applyNumberFormat="1" applyFont="1" applyFill="1" applyBorder="1"/>
    <xf numFmtId="4" fontId="6" fillId="3" borderId="0" xfId="0" applyNumberFormat="1" applyFont="1" applyFill="1"/>
    <xf numFmtId="4" fontId="8" fillId="2" borderId="1" xfId="0" applyNumberFormat="1" applyFont="1" applyFill="1" applyBorder="1" applyAlignment="1">
      <alignment vertical="center"/>
    </xf>
    <xf numFmtId="4" fontId="1" fillId="2" borderId="1" xfId="0" applyNumberFormat="1" applyFont="1" applyFill="1" applyBorder="1" applyAlignment="1">
      <alignment vertical="center"/>
    </xf>
    <xf numFmtId="0" fontId="1" fillId="2" borderId="1" xfId="0" applyFont="1" applyFill="1" applyBorder="1" applyAlignment="1">
      <alignment vertical="center"/>
    </xf>
    <xf numFmtId="0" fontId="1" fillId="2" borderId="13" xfId="0" applyFont="1" applyFill="1" applyBorder="1" applyAlignment="1">
      <alignment vertical="center"/>
    </xf>
    <xf numFmtId="4" fontId="2" fillId="3" borderId="13" xfId="0" applyNumberFormat="1" applyFont="1" applyFill="1" applyBorder="1" applyAlignment="1">
      <alignment vertical="center"/>
    </xf>
    <xf numFmtId="4" fontId="2" fillId="2" borderId="13" xfId="0" applyNumberFormat="1" applyFont="1" applyFill="1" applyBorder="1" applyAlignment="1">
      <alignment vertical="center"/>
    </xf>
    <xf numFmtId="4" fontId="2" fillId="2" borderId="1" xfId="0" applyNumberFormat="1" applyFont="1" applyFill="1" applyBorder="1" applyAlignment="1">
      <alignment horizontal="left" vertical="center"/>
    </xf>
    <xf numFmtId="0" fontId="9" fillId="2" borderId="1" xfId="0" applyFont="1" applyFill="1" applyBorder="1" applyAlignment="1">
      <alignment horizontal="left" vertical="center"/>
    </xf>
    <xf numFmtId="4" fontId="3" fillId="0" borderId="0" xfId="0" applyNumberFormat="1" applyFont="1"/>
    <xf numFmtId="4" fontId="5" fillId="0" borderId="0" xfId="0" applyNumberFormat="1" applyFont="1" applyAlignment="1">
      <alignment vertical="center"/>
    </xf>
    <xf numFmtId="164" fontId="0" fillId="3" borderId="0" xfId="0" applyNumberFormat="1" applyFill="1" applyAlignment="1">
      <alignment horizontal="center" vertical="center"/>
    </xf>
    <xf numFmtId="0" fontId="10" fillId="3" borderId="0" xfId="0" applyFont="1" applyFill="1" applyAlignment="1">
      <alignment horizontal="right" vertical="center"/>
    </xf>
    <xf numFmtId="0" fontId="0" fillId="3" borderId="0" xfId="0" applyFill="1" applyAlignment="1">
      <alignment horizontal="center" vertical="center"/>
    </xf>
    <xf numFmtId="0" fontId="3" fillId="9" borderId="1"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10" borderId="12" xfId="0" applyFont="1" applyFill="1" applyBorder="1" applyAlignment="1">
      <alignment horizontal="center" vertical="center" wrapText="1"/>
    </xf>
    <xf numFmtId="0" fontId="0" fillId="0" borderId="0" xfId="0" applyAlignment="1">
      <alignment horizontal="center"/>
    </xf>
    <xf numFmtId="0" fontId="3" fillId="4" borderId="0" xfId="0" applyFont="1" applyFill="1" applyAlignment="1">
      <alignment horizontal="center" wrapText="1"/>
    </xf>
    <xf numFmtId="0" fontId="3" fillId="4" borderId="0" xfId="0" applyFont="1" applyFill="1" applyAlignment="1">
      <alignment horizontal="center"/>
    </xf>
    <xf numFmtId="4" fontId="7" fillId="10" borderId="2" xfId="0" applyNumberFormat="1" applyFont="1" applyFill="1" applyBorder="1" applyAlignment="1">
      <alignment horizontal="center" vertical="center"/>
    </xf>
    <xf numFmtId="0" fontId="7" fillId="10" borderId="3"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4" xfId="0" applyFont="1" applyFill="1" applyBorder="1" applyAlignment="1">
      <alignment horizontal="center" vertical="center"/>
    </xf>
    <xf numFmtId="0" fontId="2" fillId="4" borderId="2" xfId="0" applyFont="1" applyFill="1" applyBorder="1" applyAlignment="1">
      <alignment horizontal="center" wrapText="1"/>
    </xf>
    <xf numFmtId="0" fontId="2" fillId="4" borderId="3" xfId="0" applyFont="1" applyFill="1" applyBorder="1" applyAlignment="1">
      <alignment horizontal="center" wrapText="1"/>
    </xf>
    <xf numFmtId="0" fontId="2" fillId="5" borderId="2" xfId="0" applyFont="1" applyFill="1" applyBorder="1" applyAlignment="1">
      <alignment horizontal="center" wrapText="1"/>
    </xf>
    <xf numFmtId="0" fontId="2" fillId="5" borderId="3" xfId="0" applyFont="1" applyFill="1" applyBorder="1" applyAlignment="1">
      <alignment horizontal="center" wrapText="1"/>
    </xf>
    <xf numFmtId="0" fontId="2" fillId="5" borderId="4" xfId="0" applyFont="1" applyFill="1" applyBorder="1" applyAlignment="1">
      <alignment horizont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4" fontId="7" fillId="6" borderId="2" xfId="0" applyNumberFormat="1" applyFont="1" applyFill="1" applyBorder="1" applyAlignment="1">
      <alignment horizontal="center" vertical="center"/>
    </xf>
    <xf numFmtId="4" fontId="7" fillId="6" borderId="4" xfId="0" applyNumberFormat="1" applyFont="1" applyFill="1" applyBorder="1" applyAlignment="1">
      <alignment horizontal="center" vertical="center"/>
    </xf>
    <xf numFmtId="4" fontId="7" fillId="9" borderId="2" xfId="0" applyNumberFormat="1" applyFont="1" applyFill="1" applyBorder="1" applyAlignment="1">
      <alignment horizontal="center" vertical="center"/>
    </xf>
    <xf numFmtId="0" fontId="7" fillId="9" borderId="4" xfId="0" applyFont="1" applyFill="1" applyBorder="1" applyAlignment="1">
      <alignment horizontal="center" vertical="center"/>
    </xf>
    <xf numFmtId="0" fontId="0" fillId="3" borderId="0" xfId="0" applyFill="1"/>
    <xf numFmtId="0" fontId="1" fillId="3" borderId="0" xfId="0" applyFont="1" applyFill="1" applyAlignment="1">
      <alignment horizontal="center"/>
    </xf>
    <xf numFmtId="0" fontId="3" fillId="3" borderId="0" xfId="0" applyFont="1" applyFill="1" applyAlignment="1">
      <alignment horizontal="center"/>
    </xf>
    <xf numFmtId="0" fontId="0" fillId="3" borderId="0" xfId="0" applyFill="1" applyAlignment="1">
      <alignment horizontal="center" wrapText="1"/>
    </xf>
    <xf numFmtId="4" fontId="3" fillId="6" borderId="1" xfId="0" applyNumberFormat="1" applyFont="1" applyFill="1" applyBorder="1" applyAlignment="1" applyProtection="1">
      <alignment horizontal="center"/>
      <protection locked="0"/>
    </xf>
    <xf numFmtId="4" fontId="3" fillId="6" borderId="2" xfId="0" applyNumberFormat="1" applyFont="1" applyFill="1" applyBorder="1" applyAlignment="1" applyProtection="1">
      <alignment horizontal="center"/>
      <protection locked="0"/>
    </xf>
    <xf numFmtId="4" fontId="3" fillId="6" borderId="6" xfId="0" applyNumberFormat="1" applyFont="1" applyFill="1" applyBorder="1" applyAlignment="1" applyProtection="1">
      <alignment horizontal="center"/>
      <protection locked="0"/>
    </xf>
    <xf numFmtId="4" fontId="3" fillId="6" borderId="6" xfId="0" applyNumberFormat="1" applyFont="1" applyFill="1" applyBorder="1" applyAlignment="1" applyProtection="1">
      <alignment vertical="center"/>
      <protection locked="0"/>
    </xf>
    <xf numFmtId="4" fontId="3" fillId="6" borderId="1" xfId="0" applyNumberFormat="1" applyFont="1" applyFill="1" applyBorder="1" applyAlignment="1" applyProtection="1">
      <alignment vertical="center"/>
      <protection locked="0"/>
    </xf>
    <xf numFmtId="0" fontId="3" fillId="9" borderId="11" xfId="0" applyFont="1" applyFill="1" applyBorder="1" applyAlignment="1" applyProtection="1">
      <alignment horizontal="center" vertical="center"/>
      <protection locked="0"/>
    </xf>
    <xf numFmtId="0" fontId="3" fillId="9" borderId="1" xfId="0" applyFont="1" applyFill="1" applyBorder="1" applyAlignment="1" applyProtection="1">
      <alignment horizontal="center" vertical="center"/>
      <protection locked="0"/>
    </xf>
    <xf numFmtId="0" fontId="3" fillId="9" borderId="5" xfId="0" applyFont="1" applyFill="1" applyBorder="1" applyAlignment="1" applyProtection="1">
      <alignment horizontal="center"/>
      <protection locked="0"/>
    </xf>
    <xf numFmtId="0" fontId="3" fillId="9" borderId="1" xfId="0" applyFont="1" applyFill="1" applyBorder="1" applyAlignment="1" applyProtection="1">
      <alignment horizontal="center"/>
      <protection locked="0"/>
    </xf>
    <xf numFmtId="4" fontId="3" fillId="9" borderId="1" xfId="0" applyNumberFormat="1" applyFont="1" applyFill="1" applyBorder="1" applyAlignment="1" applyProtection="1">
      <alignment horizontal="center" vertical="center"/>
      <protection locked="0"/>
    </xf>
    <xf numFmtId="0" fontId="3" fillId="10" borderId="1" xfId="0" applyFont="1" applyFill="1" applyBorder="1" applyAlignment="1" applyProtection="1">
      <alignment horizontal="center" vertical="center" wrapText="1"/>
      <protection locked="0"/>
    </xf>
    <xf numFmtId="4" fontId="3" fillId="10" borderId="3"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9F2A-C104-4D94-8DF7-67DB70A62D04}">
  <dimension ref="A1:Q32"/>
  <sheetViews>
    <sheetView tabSelected="1" topLeftCell="A3" workbookViewId="0">
      <selection activeCell="O15" sqref="O15"/>
    </sheetView>
  </sheetViews>
  <sheetFormatPr baseColWidth="10" defaultRowHeight="14.5" x14ac:dyDescent="0.35"/>
  <cols>
    <col min="2" max="2" width="18.6328125" customWidth="1"/>
    <col min="3" max="3" width="14.81640625" customWidth="1"/>
    <col min="4" max="4" width="15.453125" customWidth="1"/>
    <col min="5" max="5" width="14.6328125" customWidth="1"/>
    <col min="6" max="6" width="14.81640625" customWidth="1"/>
    <col min="7" max="7" width="14.08984375" customWidth="1"/>
    <col min="8" max="8" width="18.26953125" customWidth="1"/>
    <col min="9" max="9" width="16.36328125" customWidth="1"/>
    <col min="10" max="10" width="16.1796875" customWidth="1"/>
    <col min="11" max="11" width="19.453125" customWidth="1"/>
    <col min="12" max="12" width="16.1796875" customWidth="1"/>
    <col min="13" max="13" width="18" customWidth="1"/>
    <col min="15" max="15" width="23.36328125" customWidth="1"/>
  </cols>
  <sheetData>
    <row r="1" spans="1:15" ht="16" x14ac:dyDescent="0.4">
      <c r="A1" s="96"/>
      <c r="B1" s="97" t="s">
        <v>40</v>
      </c>
      <c r="C1" s="97"/>
      <c r="D1" s="97"/>
      <c r="E1" s="97"/>
      <c r="F1" s="97"/>
      <c r="G1" s="97"/>
      <c r="H1" s="97"/>
      <c r="I1" s="97"/>
      <c r="J1" s="97"/>
      <c r="K1" s="97"/>
      <c r="L1" s="97"/>
      <c r="M1" s="97"/>
    </row>
    <row r="2" spans="1:15" ht="16" x14ac:dyDescent="0.4">
      <c r="A2" s="96"/>
      <c r="B2" s="98" t="s">
        <v>41</v>
      </c>
      <c r="C2" s="98"/>
      <c r="D2" s="98"/>
      <c r="E2" s="98"/>
      <c r="F2" s="98"/>
      <c r="G2" s="98"/>
      <c r="H2" s="98"/>
      <c r="I2" s="98"/>
      <c r="J2" s="98"/>
      <c r="K2" s="98"/>
      <c r="L2" s="98"/>
      <c r="M2" s="98"/>
    </row>
    <row r="3" spans="1:15" ht="181" customHeight="1" x14ac:dyDescent="0.4">
      <c r="A3" s="96"/>
      <c r="B3" s="71" t="s">
        <v>42</v>
      </c>
      <c r="C3" s="72"/>
      <c r="D3" s="72"/>
      <c r="E3" s="72"/>
      <c r="F3" s="72"/>
      <c r="G3" s="72"/>
      <c r="H3" s="72"/>
      <c r="I3" s="72"/>
      <c r="J3" s="72"/>
      <c r="K3" s="72"/>
      <c r="L3" s="72"/>
      <c r="M3" s="72"/>
    </row>
    <row r="4" spans="1:15" ht="15" thickBot="1" x14ac:dyDescent="0.4">
      <c r="A4" s="96"/>
      <c r="B4" s="70"/>
      <c r="C4" s="70"/>
      <c r="D4" s="70"/>
      <c r="E4" s="70"/>
      <c r="F4" s="70"/>
      <c r="G4" s="70"/>
      <c r="H4" s="70"/>
      <c r="I4" s="70"/>
      <c r="J4" s="70"/>
      <c r="K4" s="70"/>
      <c r="L4" s="70"/>
      <c r="M4" s="70"/>
    </row>
    <row r="5" spans="1:15" ht="16.5" thickBot="1" x14ac:dyDescent="0.45">
      <c r="A5" s="96"/>
      <c r="B5" s="75" t="s">
        <v>13</v>
      </c>
      <c r="C5" s="76"/>
      <c r="D5" s="77" t="s">
        <v>14</v>
      </c>
      <c r="E5" s="78"/>
      <c r="F5" s="78"/>
      <c r="G5" s="79" t="s">
        <v>15</v>
      </c>
      <c r="H5" s="80"/>
      <c r="I5" s="80"/>
      <c r="J5" s="80"/>
      <c r="K5" s="80"/>
      <c r="L5" s="81"/>
      <c r="M5" s="82" t="s">
        <v>16</v>
      </c>
    </row>
    <row r="6" spans="1:15" ht="96.5" thickBot="1" x14ac:dyDescent="0.4">
      <c r="A6" s="96"/>
      <c r="B6" s="1" t="s">
        <v>0</v>
      </c>
      <c r="C6" s="2" t="s">
        <v>3</v>
      </c>
      <c r="D6" s="3" t="s">
        <v>17</v>
      </c>
      <c r="E6" s="4" t="s">
        <v>18</v>
      </c>
      <c r="F6" s="3" t="s">
        <v>19</v>
      </c>
      <c r="G6" s="5" t="s">
        <v>20</v>
      </c>
      <c r="H6" s="6" t="s">
        <v>21</v>
      </c>
      <c r="I6" s="67" t="s">
        <v>22</v>
      </c>
      <c r="J6" s="6" t="s">
        <v>23</v>
      </c>
      <c r="K6" s="68" t="s">
        <v>24</v>
      </c>
      <c r="L6" s="6" t="s">
        <v>25</v>
      </c>
      <c r="M6" s="83"/>
    </row>
    <row r="7" spans="1:15" ht="16.5" thickBot="1" x14ac:dyDescent="0.4">
      <c r="A7" s="96"/>
      <c r="B7" s="84" t="s">
        <v>4</v>
      </c>
      <c r="C7" s="85"/>
      <c r="D7" s="85"/>
      <c r="E7" s="85"/>
      <c r="F7" s="85"/>
      <c r="G7" s="85"/>
      <c r="H7" s="85"/>
      <c r="I7" s="85"/>
      <c r="J7" s="85"/>
      <c r="K7" s="85"/>
      <c r="L7" s="85"/>
      <c r="M7" s="86"/>
    </row>
    <row r="8" spans="1:15" ht="16.5" thickBot="1" x14ac:dyDescent="0.45">
      <c r="A8" s="96"/>
      <c r="B8" s="8" t="s">
        <v>1</v>
      </c>
      <c r="C8" s="9">
        <v>4400</v>
      </c>
      <c r="D8" s="10">
        <v>25.69</v>
      </c>
      <c r="E8" s="10">
        <v>26.46</v>
      </c>
      <c r="F8" s="10">
        <v>27.25</v>
      </c>
      <c r="G8" s="100"/>
      <c r="H8" s="46">
        <f>G8*C8</f>
        <v>0</v>
      </c>
      <c r="I8" s="105"/>
      <c r="J8" s="51">
        <f>I8*C8</f>
        <v>0</v>
      </c>
      <c r="K8" s="110"/>
      <c r="L8" s="51">
        <f>K8*C8</f>
        <v>0</v>
      </c>
      <c r="M8" s="11">
        <f>H8+J8+L8</f>
        <v>0</v>
      </c>
    </row>
    <row r="9" spans="1:15" ht="16.5" thickBot="1" x14ac:dyDescent="0.45">
      <c r="A9" s="96"/>
      <c r="B9" s="12" t="s">
        <v>2</v>
      </c>
      <c r="C9" s="13">
        <v>4400</v>
      </c>
      <c r="D9" s="10">
        <v>24</v>
      </c>
      <c r="E9" s="10">
        <v>24.72</v>
      </c>
      <c r="F9" s="10">
        <v>25.46</v>
      </c>
      <c r="G9" s="101"/>
      <c r="H9" s="47">
        <f>G9*C9</f>
        <v>0</v>
      </c>
      <c r="I9" s="106"/>
      <c r="J9" s="52">
        <f>I9*C9</f>
        <v>0</v>
      </c>
      <c r="K9" s="110"/>
      <c r="L9" s="51">
        <f>K9*C9</f>
        <v>0</v>
      </c>
      <c r="M9" s="11">
        <f>H9+J9+L9</f>
        <v>0</v>
      </c>
    </row>
    <row r="10" spans="1:15" ht="16.5" thickBot="1" x14ac:dyDescent="0.4">
      <c r="A10" s="96"/>
      <c r="B10" s="84" t="s">
        <v>5</v>
      </c>
      <c r="C10" s="85"/>
      <c r="D10" s="85"/>
      <c r="E10" s="85"/>
      <c r="F10" s="85"/>
      <c r="G10" s="85"/>
      <c r="H10" s="85"/>
      <c r="I10" s="85"/>
      <c r="J10" s="85"/>
      <c r="K10" s="85"/>
      <c r="L10" s="85"/>
      <c r="M10" s="86"/>
    </row>
    <row r="11" spans="1:15" ht="16.5" thickBot="1" x14ac:dyDescent="0.45">
      <c r="A11" s="96"/>
      <c r="B11" s="12" t="s">
        <v>1</v>
      </c>
      <c r="C11" s="14">
        <v>50</v>
      </c>
      <c r="D11" s="15">
        <v>31.47</v>
      </c>
      <c r="E11" s="10">
        <v>32.409999999999997</v>
      </c>
      <c r="F11" s="16">
        <v>33.39</v>
      </c>
      <c r="G11" s="102"/>
      <c r="H11" s="48">
        <f>G11*C11</f>
        <v>0</v>
      </c>
      <c r="I11" s="107"/>
      <c r="J11" s="53">
        <f>I11*C11</f>
        <v>0</v>
      </c>
      <c r="K11" s="110"/>
      <c r="L11" s="51">
        <f>K11*C11</f>
        <v>0</v>
      </c>
      <c r="M11" s="17">
        <f>H11+J11+L11</f>
        <v>0</v>
      </c>
    </row>
    <row r="12" spans="1:15" ht="16.5" thickBot="1" x14ac:dyDescent="0.45">
      <c r="A12" s="96"/>
      <c r="B12" s="18" t="s">
        <v>2</v>
      </c>
      <c r="C12" s="19">
        <v>50</v>
      </c>
      <c r="D12" s="20">
        <v>29.27</v>
      </c>
      <c r="E12" s="10">
        <v>30.15</v>
      </c>
      <c r="F12" s="16">
        <v>31.05</v>
      </c>
      <c r="G12" s="100"/>
      <c r="H12" s="49">
        <f>G12*C12</f>
        <v>0</v>
      </c>
      <c r="I12" s="108"/>
      <c r="J12" s="52">
        <f>I12*C12</f>
        <v>0</v>
      </c>
      <c r="K12" s="110"/>
      <c r="L12" s="51">
        <f>K12*C12</f>
        <v>0</v>
      </c>
      <c r="M12" s="17">
        <f>H12+J12+L12</f>
        <v>0</v>
      </c>
    </row>
    <row r="13" spans="1:15" ht="16.5" thickBot="1" x14ac:dyDescent="0.4">
      <c r="A13" s="96"/>
      <c r="B13" s="87" t="s">
        <v>26</v>
      </c>
      <c r="C13" s="88"/>
      <c r="D13" s="88"/>
      <c r="E13" s="7"/>
      <c r="F13" s="7"/>
      <c r="G13" s="21"/>
      <c r="H13" s="60">
        <f>H8+H9+H11+H12</f>
        <v>0</v>
      </c>
      <c r="I13" s="61"/>
      <c r="J13" s="60">
        <f>J8+J9+J11+J12</f>
        <v>0</v>
      </c>
      <c r="K13" s="61"/>
      <c r="L13" s="60">
        <f>L8+L9+L11+L12</f>
        <v>0</v>
      </c>
      <c r="M13" s="50">
        <f>M8+M9+M11+M12</f>
        <v>0</v>
      </c>
    </row>
    <row r="14" spans="1:15" ht="16.5" thickBot="1" x14ac:dyDescent="0.45">
      <c r="A14" s="96"/>
      <c r="B14" s="22"/>
      <c r="C14" s="23"/>
      <c r="D14" s="24"/>
      <c r="E14" s="24"/>
      <c r="F14" s="24"/>
      <c r="G14" s="25"/>
      <c r="H14" s="25"/>
      <c r="I14" s="26"/>
      <c r="J14" s="27"/>
      <c r="K14" s="27"/>
      <c r="L14" s="27"/>
      <c r="M14" s="27"/>
    </row>
    <row r="15" spans="1:15" ht="96.5" thickBot="1" x14ac:dyDescent="0.4">
      <c r="A15" s="96"/>
      <c r="B15" s="2" t="s">
        <v>27</v>
      </c>
      <c r="C15" s="19" t="s">
        <v>11</v>
      </c>
      <c r="D15" s="3" t="s">
        <v>28</v>
      </c>
      <c r="E15" s="4" t="s">
        <v>29</v>
      </c>
      <c r="F15" s="3" t="s">
        <v>30</v>
      </c>
      <c r="G15" s="5" t="s">
        <v>31</v>
      </c>
      <c r="H15" s="6" t="s">
        <v>32</v>
      </c>
      <c r="I15" s="67" t="s">
        <v>22</v>
      </c>
      <c r="J15" s="6" t="s">
        <v>33</v>
      </c>
      <c r="K15" s="69" t="s">
        <v>34</v>
      </c>
      <c r="L15" s="6" t="s">
        <v>35</v>
      </c>
      <c r="M15" s="6" t="s">
        <v>36</v>
      </c>
    </row>
    <row r="16" spans="1:15" ht="16.5" thickBot="1" x14ac:dyDescent="0.45">
      <c r="A16" s="96"/>
      <c r="B16" s="8" t="s">
        <v>6</v>
      </c>
      <c r="C16" s="28">
        <v>1</v>
      </c>
      <c r="D16" s="20">
        <v>5100.6400000000003</v>
      </c>
      <c r="E16" s="20">
        <v>5253</v>
      </c>
      <c r="F16" s="20">
        <v>5410.59</v>
      </c>
      <c r="G16" s="103"/>
      <c r="H16" s="29">
        <f>G16*C16</f>
        <v>0</v>
      </c>
      <c r="I16" s="109"/>
      <c r="J16" s="30">
        <f>I16*C16</f>
        <v>0</v>
      </c>
      <c r="K16" s="111"/>
      <c r="L16" s="31">
        <f>K16*C16</f>
        <v>0</v>
      </c>
      <c r="M16" s="11">
        <f>H16+J16+L16</f>
        <v>0</v>
      </c>
      <c r="O16" s="62"/>
    </row>
    <row r="17" spans="1:17" ht="16.5" thickBot="1" x14ac:dyDescent="0.45">
      <c r="A17" s="96"/>
      <c r="B17" s="8" t="s">
        <v>7</v>
      </c>
      <c r="C17" s="32">
        <v>1</v>
      </c>
      <c r="D17" s="20">
        <v>1000</v>
      </c>
      <c r="E17" s="20">
        <v>1030</v>
      </c>
      <c r="F17" s="20">
        <v>1060.9000000000001</v>
      </c>
      <c r="G17" s="104"/>
      <c r="H17" s="33">
        <f t="shared" ref="H17:H21" si="0">G17*C17</f>
        <v>0</v>
      </c>
      <c r="I17" s="109"/>
      <c r="J17" s="30">
        <f t="shared" ref="J17:J21" si="1">I17*C17</f>
        <v>0</v>
      </c>
      <c r="K17" s="111"/>
      <c r="L17" s="31">
        <f>K17*C17</f>
        <v>0</v>
      </c>
      <c r="M17" s="11">
        <f t="shared" ref="M17:M21" si="2">H17+J17+L17</f>
        <v>0</v>
      </c>
      <c r="O17" s="62"/>
    </row>
    <row r="18" spans="1:17" ht="16.5" thickBot="1" x14ac:dyDescent="0.45">
      <c r="A18" s="96"/>
      <c r="B18" s="34" t="s">
        <v>8</v>
      </c>
      <c r="C18" s="28">
        <v>1</v>
      </c>
      <c r="D18" s="10">
        <v>4800</v>
      </c>
      <c r="E18" s="20">
        <v>4944</v>
      </c>
      <c r="F18" s="20">
        <v>5092.32</v>
      </c>
      <c r="G18" s="104"/>
      <c r="H18" s="29">
        <f t="shared" si="0"/>
        <v>0</v>
      </c>
      <c r="I18" s="109"/>
      <c r="J18" s="30">
        <f t="shared" si="1"/>
        <v>0</v>
      </c>
      <c r="K18" s="111"/>
      <c r="L18" s="31">
        <f t="shared" ref="L18:L21" si="3">K18*C18</f>
        <v>0</v>
      </c>
      <c r="M18" s="11">
        <f t="shared" si="2"/>
        <v>0</v>
      </c>
      <c r="O18" s="62"/>
    </row>
    <row r="19" spans="1:17" ht="16.5" thickBot="1" x14ac:dyDescent="0.45">
      <c r="A19" s="96"/>
      <c r="B19" s="8" t="s">
        <v>9</v>
      </c>
      <c r="C19" s="28">
        <v>1</v>
      </c>
      <c r="D19" s="20">
        <v>750</v>
      </c>
      <c r="E19" s="20">
        <v>772.5</v>
      </c>
      <c r="F19" s="20">
        <v>795.67500000000007</v>
      </c>
      <c r="G19" s="104"/>
      <c r="H19" s="33">
        <f t="shared" si="0"/>
        <v>0</v>
      </c>
      <c r="I19" s="109"/>
      <c r="J19" s="30">
        <f t="shared" si="1"/>
        <v>0</v>
      </c>
      <c r="K19" s="111"/>
      <c r="L19" s="31">
        <f>K19*C19</f>
        <v>0</v>
      </c>
      <c r="M19" s="11">
        <f t="shared" si="2"/>
        <v>0</v>
      </c>
      <c r="O19" s="62"/>
    </row>
    <row r="20" spans="1:17" ht="16.5" thickBot="1" x14ac:dyDescent="0.45">
      <c r="A20" s="96"/>
      <c r="B20" s="8" t="s">
        <v>10</v>
      </c>
      <c r="C20" s="35">
        <v>1</v>
      </c>
      <c r="D20" s="15">
        <v>750</v>
      </c>
      <c r="E20" s="20">
        <v>772.5</v>
      </c>
      <c r="F20" s="20">
        <v>795.67500000000007</v>
      </c>
      <c r="G20" s="104"/>
      <c r="H20" s="29">
        <f t="shared" si="0"/>
        <v>0</v>
      </c>
      <c r="I20" s="109"/>
      <c r="J20" s="30">
        <f t="shared" si="1"/>
        <v>0</v>
      </c>
      <c r="K20" s="111"/>
      <c r="L20" s="31">
        <f t="shared" si="3"/>
        <v>0</v>
      </c>
      <c r="M20" s="11">
        <f t="shared" si="2"/>
        <v>0</v>
      </c>
      <c r="O20" s="62"/>
    </row>
    <row r="21" spans="1:17" ht="16.5" thickBot="1" x14ac:dyDescent="0.45">
      <c r="A21" s="96"/>
      <c r="B21" s="36" t="s">
        <v>12</v>
      </c>
      <c r="C21" s="28">
        <v>15</v>
      </c>
      <c r="D21" s="37">
        <v>200</v>
      </c>
      <c r="E21" s="20">
        <v>206</v>
      </c>
      <c r="F21" s="20">
        <v>212.18</v>
      </c>
      <c r="G21" s="104"/>
      <c r="H21" s="38">
        <f t="shared" si="0"/>
        <v>0</v>
      </c>
      <c r="I21" s="109"/>
      <c r="J21" s="30">
        <f t="shared" si="1"/>
        <v>0</v>
      </c>
      <c r="K21" s="111"/>
      <c r="L21" s="31">
        <f t="shared" si="3"/>
        <v>0</v>
      </c>
      <c r="M21" s="11">
        <f t="shared" si="2"/>
        <v>0</v>
      </c>
      <c r="O21" s="62"/>
    </row>
    <row r="22" spans="1:17" ht="16.5" thickBot="1" x14ac:dyDescent="0.4">
      <c r="A22" s="96"/>
      <c r="B22" s="87" t="s">
        <v>37</v>
      </c>
      <c r="C22" s="88"/>
      <c r="D22" s="88"/>
      <c r="E22" s="7"/>
      <c r="F22" s="7"/>
      <c r="G22" s="55"/>
      <c r="H22" s="45">
        <f>SUM(H16:H21)</f>
        <v>0</v>
      </c>
      <c r="I22" s="56"/>
      <c r="J22" s="45">
        <f>SUM(J16:J21)</f>
        <v>0</v>
      </c>
      <c r="K22" s="57"/>
      <c r="L22" s="58">
        <f>L16+L17+L18+L19+L20+L21</f>
        <v>0</v>
      </c>
      <c r="M22" s="59">
        <f>SUM(M16:M21)</f>
        <v>0</v>
      </c>
      <c r="O22" s="44"/>
    </row>
    <row r="23" spans="1:17" ht="16.5" thickBot="1" x14ac:dyDescent="0.45">
      <c r="A23" s="96"/>
      <c r="B23" s="39"/>
      <c r="C23" s="40"/>
      <c r="D23" s="40"/>
      <c r="E23" s="40"/>
      <c r="F23" s="40"/>
      <c r="G23" s="40"/>
      <c r="H23" s="24"/>
      <c r="I23" s="27"/>
      <c r="J23" s="27"/>
      <c r="K23" s="27"/>
      <c r="L23" s="27"/>
      <c r="M23" s="27"/>
    </row>
    <row r="24" spans="1:17" ht="16.5" thickBot="1" x14ac:dyDescent="0.4">
      <c r="A24" s="96"/>
      <c r="B24" s="41" t="s">
        <v>43</v>
      </c>
      <c r="C24" s="41" t="s">
        <v>38</v>
      </c>
      <c r="D24" s="42">
        <v>50000</v>
      </c>
      <c r="E24" s="42">
        <v>50000</v>
      </c>
      <c r="F24" s="42">
        <v>50000</v>
      </c>
      <c r="G24" s="42">
        <v>50000</v>
      </c>
      <c r="H24" s="42">
        <v>50000</v>
      </c>
      <c r="I24" s="42">
        <v>50000</v>
      </c>
      <c r="J24" s="42">
        <v>50000</v>
      </c>
      <c r="K24" s="42">
        <v>50000</v>
      </c>
      <c r="L24" s="42">
        <v>50000</v>
      </c>
      <c r="M24" s="43">
        <f>H24+J24+L24</f>
        <v>150000</v>
      </c>
    </row>
    <row r="25" spans="1:17" ht="19" thickBot="1" x14ac:dyDescent="0.4">
      <c r="A25" s="96"/>
      <c r="B25" s="89" t="s">
        <v>39</v>
      </c>
      <c r="C25" s="90"/>
      <c r="D25" s="90"/>
      <c r="E25" s="90"/>
      <c r="F25" s="91"/>
      <c r="G25" s="92">
        <f>H13+H22+H24</f>
        <v>50000</v>
      </c>
      <c r="H25" s="93"/>
      <c r="I25" s="94">
        <f>J13+J22+J24</f>
        <v>50000</v>
      </c>
      <c r="J25" s="95"/>
      <c r="K25" s="73">
        <f>L13+L22+L24</f>
        <v>50000</v>
      </c>
      <c r="L25" s="74"/>
      <c r="M25" s="54">
        <f>M13+M22+M24</f>
        <v>150000</v>
      </c>
      <c r="O25" s="63"/>
      <c r="Q25" s="44"/>
    </row>
    <row r="26" spans="1:17" x14ac:dyDescent="0.35">
      <c r="A26" s="96"/>
      <c r="B26" s="96"/>
      <c r="C26" s="96"/>
      <c r="D26" s="96"/>
      <c r="E26" s="96"/>
      <c r="F26" s="96"/>
      <c r="G26" s="96"/>
      <c r="H26" s="96"/>
      <c r="I26" s="96"/>
      <c r="J26" s="96"/>
      <c r="K26" s="96"/>
      <c r="L26" s="96"/>
      <c r="M26" s="96"/>
    </row>
    <row r="27" spans="1:17" ht="28" customHeight="1" x14ac:dyDescent="0.35">
      <c r="A27" s="96"/>
      <c r="B27" s="99" t="s">
        <v>44</v>
      </c>
      <c r="C27" s="99"/>
      <c r="D27" s="99"/>
      <c r="E27" s="99"/>
      <c r="F27" s="99"/>
      <c r="G27" s="99"/>
      <c r="H27" s="99"/>
      <c r="I27" s="99"/>
      <c r="J27" s="99"/>
      <c r="K27" s="99"/>
      <c r="L27" s="99"/>
      <c r="M27" s="99"/>
    </row>
    <row r="28" spans="1:17" x14ac:dyDescent="0.35">
      <c r="A28" s="96"/>
      <c r="B28" s="96"/>
      <c r="C28" s="96"/>
      <c r="D28" s="96"/>
      <c r="E28" s="96"/>
      <c r="F28" s="96"/>
      <c r="G28" s="96"/>
      <c r="H28" s="96"/>
      <c r="I28" s="96"/>
      <c r="J28" s="96"/>
      <c r="K28" s="96"/>
      <c r="L28" s="96"/>
      <c r="M28" s="96"/>
    </row>
    <row r="29" spans="1:17" x14ac:dyDescent="0.35">
      <c r="A29" s="96"/>
      <c r="B29" s="96"/>
      <c r="C29" s="96"/>
      <c r="D29" s="96"/>
      <c r="E29" s="96"/>
      <c r="F29" s="96"/>
      <c r="G29" s="96"/>
      <c r="H29" s="96"/>
      <c r="I29" s="96"/>
      <c r="J29" s="96"/>
      <c r="K29" s="96"/>
      <c r="L29" s="96"/>
      <c r="M29" s="96"/>
    </row>
    <row r="30" spans="1:17" ht="15" x14ac:dyDescent="0.35">
      <c r="A30" s="96"/>
      <c r="B30" s="96"/>
      <c r="C30" s="96"/>
      <c r="D30" s="96"/>
      <c r="E30" s="96"/>
      <c r="F30" s="96"/>
      <c r="G30" s="96"/>
      <c r="H30" s="96"/>
      <c r="I30" s="96"/>
      <c r="J30" s="96"/>
      <c r="K30" s="96"/>
      <c r="L30" s="64"/>
      <c r="M30" s="65" t="s">
        <v>45</v>
      </c>
    </row>
    <row r="31" spans="1:17" ht="15" x14ac:dyDescent="0.35">
      <c r="B31" s="96"/>
      <c r="C31" s="96"/>
      <c r="D31" s="96"/>
      <c r="E31" s="96"/>
      <c r="F31" s="96"/>
      <c r="G31" s="96"/>
      <c r="H31" s="96"/>
      <c r="I31" s="96"/>
      <c r="J31" s="96"/>
      <c r="K31" s="96"/>
      <c r="L31" s="64"/>
      <c r="M31" s="65" t="s">
        <v>46</v>
      </c>
    </row>
    <row r="32" spans="1:17" ht="15" x14ac:dyDescent="0.35">
      <c r="B32" s="96"/>
      <c r="C32" s="96"/>
      <c r="D32" s="96"/>
      <c r="E32" s="96"/>
      <c r="F32" s="96"/>
      <c r="G32" s="96"/>
      <c r="H32" s="96"/>
      <c r="I32" s="96"/>
      <c r="J32" s="96"/>
      <c r="K32" s="96"/>
      <c r="L32" s="66"/>
      <c r="M32" s="65" t="s">
        <v>47</v>
      </c>
    </row>
  </sheetData>
  <sheetProtection algorithmName="SHA-512" hashValue="JxGQTgAUXixHRubbWn/uA6rImyerA8Did8VxM5UtCpMCwC0vbQBLvTtPmcb7pG9TUD2teqZW4G8QcWaa5CQIrA==" saltValue="s0X8WvwcfOrJlYLjR14UVg==" spinCount="100000" sheet="1" objects="1" scenarios="1"/>
  <mergeCells count="17">
    <mergeCell ref="I25:J25"/>
    <mergeCell ref="B27:M27"/>
    <mergeCell ref="B4:M4"/>
    <mergeCell ref="B1:M1"/>
    <mergeCell ref="B2:M2"/>
    <mergeCell ref="B3:M3"/>
    <mergeCell ref="K25:L25"/>
    <mergeCell ref="B5:C5"/>
    <mergeCell ref="D5:F5"/>
    <mergeCell ref="G5:L5"/>
    <mergeCell ref="M5:M6"/>
    <mergeCell ref="B7:M7"/>
    <mergeCell ref="B10:M10"/>
    <mergeCell ref="B13:D13"/>
    <mergeCell ref="B22:D22"/>
    <mergeCell ref="B25:F25"/>
    <mergeCell ref="G25:H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IX 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Indira Cedeño</cp:lastModifiedBy>
  <dcterms:created xsi:type="dcterms:W3CDTF">2015-06-05T18:19:34Z</dcterms:created>
  <dcterms:modified xsi:type="dcterms:W3CDTF">2026-09-29T08:32:51Z</dcterms:modified>
</cp:coreProperties>
</file>