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6\26-195 Stands modulares ferias 2027-28\3 Pliego y calendario\"/>
    </mc:Choice>
  </mc:AlternateContent>
  <xr:revisionPtr revIDLastSave="0" documentId="13_ncr:1_{6ED51332-6FDC-451B-BE84-E3D761A345D1}" xr6:coauthVersionLast="47" xr6:coauthVersionMax="47" xr10:uidLastSave="{00000000-0000-0000-0000-000000000000}"/>
  <bookViews>
    <workbookView xWindow="-108" yWindow="-108" windowWidth="41496" windowHeight="16776" activeTab="2" xr2:uid="{C40CCE89-C5B8-4BD3-B3DA-CBB240FEF147}"/>
  </bookViews>
  <sheets>
    <sheet name="Mat. complement. ferias esp" sheetId="1" r:id="rId1"/>
    <sheet name="Total Mat. complementarios" sheetId="2" r:id="rId2"/>
    <sheet name="Total lote 3" sheetId="4" r:id="rId3"/>
  </sheets>
  <definedNames>
    <definedName name="_xlnm.Print_Area" localSheetId="0">'Mat. complement. ferias esp'!$A$1:$I$22</definedName>
    <definedName name="_xlnm.Print_Area" localSheetId="2">'Total lote 3'!$A$1:$J$58</definedName>
    <definedName name="_xlnm.Print_Area" localSheetId="1">'Total Mat. complementarios'!$A$1:$Q$98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69" i="2" l="1"/>
  <c r="O70" i="2"/>
  <c r="P70" i="2"/>
  <c r="Q70" i="2"/>
  <c r="O71" i="2"/>
  <c r="P71" i="2"/>
  <c r="Q71" i="2"/>
  <c r="O72" i="2"/>
  <c r="P72" i="2"/>
  <c r="Q72" i="2"/>
  <c r="O73" i="2"/>
  <c r="O74" i="2"/>
  <c r="O75" i="2"/>
  <c r="O76" i="2"/>
  <c r="P76" i="2"/>
  <c r="Q76" i="2"/>
  <c r="O77" i="2"/>
  <c r="O78" i="2"/>
  <c r="Q78" i="2"/>
  <c r="O79" i="2"/>
  <c r="O80" i="2"/>
  <c r="O81" i="2"/>
  <c r="O82" i="2"/>
  <c r="P82" i="2"/>
  <c r="Q82" i="2"/>
  <c r="O83" i="2"/>
  <c r="P83" i="2"/>
  <c r="Q83" i="2"/>
  <c r="O84" i="2"/>
  <c r="P84" i="2"/>
  <c r="Q84" i="2"/>
  <c r="O85" i="2"/>
  <c r="O86" i="2"/>
  <c r="O87" i="2"/>
  <c r="O88" i="2"/>
  <c r="P88" i="2"/>
  <c r="Q88" i="2"/>
  <c r="O89" i="2"/>
  <c r="O90" i="2"/>
  <c r="Q90" i="2"/>
  <c r="I87" i="2"/>
  <c r="I88" i="2"/>
  <c r="J88" i="2"/>
  <c r="K88" i="2"/>
  <c r="I89" i="2"/>
  <c r="I90" i="2"/>
  <c r="K90" i="2"/>
  <c r="I69" i="2"/>
  <c r="I70" i="2"/>
  <c r="J70" i="2"/>
  <c r="K70" i="2"/>
  <c r="I71" i="2"/>
  <c r="I72" i="2"/>
  <c r="J72" i="2"/>
  <c r="K72" i="2"/>
  <c r="I73" i="2"/>
  <c r="I74" i="2"/>
  <c r="I75" i="2"/>
  <c r="I76" i="2"/>
  <c r="J76" i="2"/>
  <c r="K76" i="2"/>
  <c r="I77" i="2"/>
  <c r="I78" i="2"/>
  <c r="J78" i="2"/>
  <c r="K78" i="2"/>
  <c r="I79" i="2"/>
  <c r="I80" i="2"/>
  <c r="I81" i="2"/>
  <c r="I82" i="2"/>
  <c r="J82" i="2"/>
  <c r="K82" i="2"/>
  <c r="I83" i="2"/>
  <c r="I84" i="2"/>
  <c r="J84" i="2"/>
  <c r="K84" i="2"/>
  <c r="I85" i="2"/>
  <c r="I86" i="2"/>
  <c r="E69" i="2"/>
  <c r="P69" i="2" s="1"/>
  <c r="E70" i="2"/>
  <c r="E71" i="2"/>
  <c r="J71" i="2" s="1"/>
  <c r="E72" i="2"/>
  <c r="E73" i="2"/>
  <c r="P73" i="2" s="1"/>
  <c r="E74" i="2"/>
  <c r="P74" i="2" s="1"/>
  <c r="E75" i="2"/>
  <c r="J75" i="2" s="1"/>
  <c r="E76" i="2"/>
  <c r="E77" i="2"/>
  <c r="P77" i="2" s="1"/>
  <c r="E78" i="2"/>
  <c r="P78" i="2" s="1"/>
  <c r="E79" i="2"/>
  <c r="J79" i="2" s="1"/>
  <c r="E80" i="2"/>
  <c r="J80" i="2" s="1"/>
  <c r="E81" i="2"/>
  <c r="P81" i="2" s="1"/>
  <c r="E82" i="2"/>
  <c r="E83" i="2"/>
  <c r="J83" i="2" s="1"/>
  <c r="E84" i="2"/>
  <c r="E85" i="2"/>
  <c r="P85" i="2" s="1"/>
  <c r="E86" i="2"/>
  <c r="P86" i="2" s="1"/>
  <c r="E87" i="2"/>
  <c r="P87" i="2" s="1"/>
  <c r="E88" i="2"/>
  <c r="E89" i="2"/>
  <c r="P89" i="2" s="1"/>
  <c r="E90" i="2"/>
  <c r="P90" i="2" s="1"/>
  <c r="K86" i="2" l="1"/>
  <c r="K74" i="2"/>
  <c r="Q80" i="2"/>
  <c r="J86" i="2"/>
  <c r="J74" i="2"/>
  <c r="P80" i="2"/>
  <c r="K85" i="2"/>
  <c r="K81" i="2"/>
  <c r="K77" i="2"/>
  <c r="K73" i="2"/>
  <c r="K69" i="2"/>
  <c r="K87" i="2"/>
  <c r="Q87" i="2"/>
  <c r="Q79" i="2"/>
  <c r="Q75" i="2"/>
  <c r="J85" i="2"/>
  <c r="J81" i="2"/>
  <c r="J77" i="2"/>
  <c r="J73" i="2"/>
  <c r="J69" i="2"/>
  <c r="J87" i="2"/>
  <c r="P79" i="2"/>
  <c r="P75" i="2"/>
  <c r="K80" i="2"/>
  <c r="Q74" i="2"/>
  <c r="Q86" i="2"/>
  <c r="J90" i="2"/>
  <c r="K83" i="2"/>
  <c r="K79" i="2"/>
  <c r="K75" i="2"/>
  <c r="K71" i="2"/>
  <c r="K89" i="2"/>
  <c r="Q89" i="2"/>
  <c r="Q85" i="2"/>
  <c r="Q81" i="2"/>
  <c r="Q77" i="2"/>
  <c r="Q73" i="2"/>
  <c r="Q69" i="2"/>
  <c r="J89" i="2"/>
  <c r="J51" i="4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E21" i="1" l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I7" i="1"/>
  <c r="E7" i="1"/>
  <c r="I22" i="1" l="1"/>
  <c r="E22" i="1"/>
  <c r="G19" i="4" l="1"/>
  <c r="I19" i="4" s="1"/>
  <c r="G15" i="4"/>
  <c r="I15" i="4" s="1"/>
  <c r="G11" i="4"/>
  <c r="H11" i="4" s="1"/>
  <c r="I11" i="4" l="1"/>
  <c r="J11" i="4" s="1"/>
  <c r="H19" i="4"/>
  <c r="J19" i="4" s="1"/>
  <c r="H15" i="4"/>
  <c r="J15" i="4" s="1"/>
  <c r="J43" i="4"/>
  <c r="G31" i="4"/>
  <c r="G27" i="4"/>
  <c r="H27" i="4" s="1"/>
  <c r="G23" i="4"/>
  <c r="H23" i="4" s="1"/>
  <c r="G7" i="4"/>
  <c r="O68" i="2"/>
  <c r="I68" i="2"/>
  <c r="E68" i="2"/>
  <c r="J68" i="2" s="1"/>
  <c r="O67" i="2"/>
  <c r="I67" i="2"/>
  <c r="E67" i="2"/>
  <c r="O66" i="2"/>
  <c r="I66" i="2"/>
  <c r="E66" i="2"/>
  <c r="Q66" i="2" s="1"/>
  <c r="O65" i="2"/>
  <c r="I65" i="2"/>
  <c r="E65" i="2"/>
  <c r="O64" i="2"/>
  <c r="I64" i="2"/>
  <c r="E64" i="2"/>
  <c r="K64" i="2" s="1"/>
  <c r="O63" i="2"/>
  <c r="I63" i="2"/>
  <c r="E63" i="2"/>
  <c r="Q63" i="2" s="1"/>
  <c r="O62" i="2"/>
  <c r="I62" i="2"/>
  <c r="E62" i="2"/>
  <c r="O61" i="2"/>
  <c r="I61" i="2"/>
  <c r="E61" i="2"/>
  <c r="Q61" i="2" s="1"/>
  <c r="O60" i="2"/>
  <c r="I60" i="2"/>
  <c r="E60" i="2"/>
  <c r="O59" i="2"/>
  <c r="I59" i="2"/>
  <c r="E59" i="2"/>
  <c r="K59" i="2" s="1"/>
  <c r="O58" i="2"/>
  <c r="I58" i="2"/>
  <c r="E58" i="2"/>
  <c r="Q58" i="2" s="1"/>
  <c r="O57" i="2"/>
  <c r="I57" i="2"/>
  <c r="E57" i="2"/>
  <c r="K57" i="2" s="1"/>
  <c r="O56" i="2"/>
  <c r="I56" i="2"/>
  <c r="E56" i="2"/>
  <c r="Q56" i="2" s="1"/>
  <c r="O55" i="2"/>
  <c r="I55" i="2"/>
  <c r="E55" i="2"/>
  <c r="O54" i="2"/>
  <c r="I54" i="2"/>
  <c r="E54" i="2"/>
  <c r="Q54" i="2" s="1"/>
  <c r="O53" i="2"/>
  <c r="I53" i="2"/>
  <c r="E53" i="2"/>
  <c r="O52" i="2"/>
  <c r="I52" i="2"/>
  <c r="E52" i="2"/>
  <c r="K52" i="2" s="1"/>
  <c r="O51" i="2"/>
  <c r="I51" i="2"/>
  <c r="E51" i="2"/>
  <c r="Q51" i="2" s="1"/>
  <c r="O50" i="2"/>
  <c r="I50" i="2"/>
  <c r="E50" i="2"/>
  <c r="Q50" i="2" s="1"/>
  <c r="O49" i="2"/>
  <c r="I49" i="2"/>
  <c r="E49" i="2"/>
  <c r="Q49" i="2" s="1"/>
  <c r="O48" i="2"/>
  <c r="I48" i="2"/>
  <c r="E48" i="2"/>
  <c r="J48" i="2" s="1"/>
  <c r="O47" i="2"/>
  <c r="I47" i="2"/>
  <c r="E47" i="2"/>
  <c r="P47" i="2" s="1"/>
  <c r="O46" i="2"/>
  <c r="I46" i="2"/>
  <c r="E46" i="2"/>
  <c r="K46" i="2" s="1"/>
  <c r="O45" i="2"/>
  <c r="I45" i="2"/>
  <c r="E45" i="2"/>
  <c r="K45" i="2" s="1"/>
  <c r="O44" i="2"/>
  <c r="I44" i="2"/>
  <c r="E44" i="2"/>
  <c r="K44" i="2" s="1"/>
  <c r="O43" i="2"/>
  <c r="I43" i="2"/>
  <c r="E43" i="2"/>
  <c r="O42" i="2"/>
  <c r="I42" i="2"/>
  <c r="E42" i="2"/>
  <c r="K42" i="2" s="1"/>
  <c r="O41" i="2"/>
  <c r="I41" i="2"/>
  <c r="E41" i="2"/>
  <c r="K41" i="2" s="1"/>
  <c r="O40" i="2"/>
  <c r="I40" i="2"/>
  <c r="E40" i="2"/>
  <c r="J40" i="2" s="1"/>
  <c r="O39" i="2"/>
  <c r="I39" i="2"/>
  <c r="E39" i="2"/>
  <c r="Q39" i="2" s="1"/>
  <c r="O38" i="2"/>
  <c r="I38" i="2"/>
  <c r="E38" i="2"/>
  <c r="O37" i="2"/>
  <c r="I37" i="2"/>
  <c r="E37" i="2"/>
  <c r="J37" i="2" s="1"/>
  <c r="O36" i="2"/>
  <c r="I36" i="2"/>
  <c r="E36" i="2"/>
  <c r="O35" i="2"/>
  <c r="I35" i="2"/>
  <c r="E35" i="2"/>
  <c r="Q35" i="2" s="1"/>
  <c r="O34" i="2"/>
  <c r="I34" i="2"/>
  <c r="E34" i="2"/>
  <c r="O33" i="2"/>
  <c r="I33" i="2"/>
  <c r="E33" i="2"/>
  <c r="K33" i="2" s="1"/>
  <c r="O32" i="2"/>
  <c r="I32" i="2"/>
  <c r="E32" i="2"/>
  <c r="Q32" i="2" s="1"/>
  <c r="O31" i="2"/>
  <c r="I31" i="2"/>
  <c r="E31" i="2"/>
  <c r="O30" i="2"/>
  <c r="I30" i="2"/>
  <c r="E30" i="2"/>
  <c r="P30" i="2" s="1"/>
  <c r="O29" i="2"/>
  <c r="I29" i="2"/>
  <c r="E29" i="2"/>
  <c r="O28" i="2"/>
  <c r="I28" i="2"/>
  <c r="E28" i="2"/>
  <c r="J28" i="2" s="1"/>
  <c r="O27" i="2"/>
  <c r="I27" i="2"/>
  <c r="E27" i="2"/>
  <c r="Q27" i="2" s="1"/>
  <c r="O26" i="2"/>
  <c r="I26" i="2"/>
  <c r="E26" i="2"/>
  <c r="Q26" i="2" s="1"/>
  <c r="O25" i="2"/>
  <c r="I25" i="2"/>
  <c r="E25" i="2"/>
  <c r="Q25" i="2" s="1"/>
  <c r="O24" i="2"/>
  <c r="I24" i="2"/>
  <c r="E24" i="2"/>
  <c r="J24" i="2" s="1"/>
  <c r="O23" i="2"/>
  <c r="I23" i="2"/>
  <c r="E23" i="2"/>
  <c r="Q23" i="2" s="1"/>
  <c r="O22" i="2"/>
  <c r="I22" i="2"/>
  <c r="E22" i="2"/>
  <c r="K22" i="2" s="1"/>
  <c r="O21" i="2"/>
  <c r="I21" i="2"/>
  <c r="E21" i="2"/>
  <c r="K21" i="2" s="1"/>
  <c r="O20" i="2"/>
  <c r="I20" i="2"/>
  <c r="E20" i="2"/>
  <c r="P20" i="2" s="1"/>
  <c r="O19" i="2"/>
  <c r="I19" i="2"/>
  <c r="E19" i="2"/>
  <c r="O18" i="2"/>
  <c r="I18" i="2"/>
  <c r="E18" i="2"/>
  <c r="Q18" i="2" s="1"/>
  <c r="O17" i="2"/>
  <c r="I17" i="2"/>
  <c r="E17" i="2"/>
  <c r="K17" i="2" s="1"/>
  <c r="O16" i="2"/>
  <c r="I16" i="2"/>
  <c r="E16" i="2"/>
  <c r="J16" i="2" s="1"/>
  <c r="O15" i="2"/>
  <c r="I15" i="2"/>
  <c r="E15" i="2"/>
  <c r="Q15" i="2" s="1"/>
  <c r="O14" i="2"/>
  <c r="I14" i="2"/>
  <c r="E14" i="2"/>
  <c r="O13" i="2"/>
  <c r="I13" i="2"/>
  <c r="E13" i="2"/>
  <c r="Q13" i="2" s="1"/>
  <c r="O12" i="2"/>
  <c r="I12" i="2"/>
  <c r="E12" i="2"/>
  <c r="O11" i="2"/>
  <c r="I11" i="2"/>
  <c r="E11" i="2"/>
  <c r="P11" i="2" s="1"/>
  <c r="O10" i="2"/>
  <c r="I10" i="2"/>
  <c r="E10" i="2"/>
  <c r="Q10" i="2" s="1"/>
  <c r="O9" i="2"/>
  <c r="I9" i="2"/>
  <c r="E9" i="2"/>
  <c r="Q9" i="2" s="1"/>
  <c r="O8" i="2"/>
  <c r="I8" i="2"/>
  <c r="E8" i="2"/>
  <c r="Q8" i="2" s="1"/>
  <c r="O7" i="2"/>
  <c r="I7" i="2"/>
  <c r="E7" i="2"/>
  <c r="O92" i="2" l="1"/>
  <c r="K40" i="2"/>
  <c r="Q20" i="2"/>
  <c r="P42" i="2"/>
  <c r="Q57" i="2"/>
  <c r="Q42" i="2"/>
  <c r="J18" i="2"/>
  <c r="K37" i="2"/>
  <c r="P54" i="2"/>
  <c r="K15" i="2"/>
  <c r="K18" i="2"/>
  <c r="P37" i="2"/>
  <c r="P40" i="2"/>
  <c r="P15" i="2"/>
  <c r="Q37" i="2"/>
  <c r="Q40" i="2"/>
  <c r="P63" i="2"/>
  <c r="J35" i="2"/>
  <c r="K35" i="2"/>
  <c r="K58" i="2"/>
  <c r="J13" i="2"/>
  <c r="K28" i="2"/>
  <c r="J49" i="2"/>
  <c r="P64" i="2"/>
  <c r="K13" i="2"/>
  <c r="P35" i="2"/>
  <c r="K49" i="2"/>
  <c r="J22" i="2"/>
  <c r="P13" i="2"/>
  <c r="J47" i="2"/>
  <c r="P49" i="2"/>
  <c r="J20" i="2"/>
  <c r="K47" i="2"/>
  <c r="P59" i="2"/>
  <c r="K20" i="2"/>
  <c r="P44" i="2"/>
  <c r="Q59" i="2"/>
  <c r="J63" i="2"/>
  <c r="J42" i="2"/>
  <c r="Q44" i="2"/>
  <c r="Q47" i="2"/>
  <c r="J54" i="2"/>
  <c r="K63" i="2"/>
  <c r="K54" i="2"/>
  <c r="P57" i="2"/>
  <c r="J25" i="2"/>
  <c r="P52" i="2"/>
  <c r="K11" i="2"/>
  <c r="K16" i="2"/>
  <c r="K30" i="2"/>
  <c r="P18" i="2"/>
  <c r="J23" i="2"/>
  <c r="K25" i="2"/>
  <c r="P33" i="2"/>
  <c r="P45" i="2"/>
  <c r="Q52" i="2"/>
  <c r="J58" i="2"/>
  <c r="K68" i="2"/>
  <c r="P68" i="2"/>
  <c r="Q68" i="2"/>
  <c r="J30" i="2"/>
  <c r="K23" i="2"/>
  <c r="Q33" i="2"/>
  <c r="Q45" i="2"/>
  <c r="Q11" i="2"/>
  <c r="Q16" i="2"/>
  <c r="P25" i="2"/>
  <c r="Q30" i="2"/>
  <c r="P9" i="2"/>
  <c r="P21" i="2"/>
  <c r="P23" i="2"/>
  <c r="P28" i="2"/>
  <c r="K39" i="2"/>
  <c r="J61" i="2"/>
  <c r="J66" i="2"/>
  <c r="Q21" i="2"/>
  <c r="Q28" i="2"/>
  <c r="J44" i="2"/>
  <c r="J46" i="2"/>
  <c r="K61" i="2"/>
  <c r="K66" i="2"/>
  <c r="P39" i="2"/>
  <c r="J59" i="2"/>
  <c r="J11" i="2"/>
  <c r="P16" i="2"/>
  <c r="P61" i="2"/>
  <c r="P66" i="2"/>
  <c r="Q64" i="2"/>
  <c r="I31" i="4"/>
  <c r="H7" i="4"/>
  <c r="I7" i="4"/>
  <c r="H31" i="4"/>
  <c r="I27" i="4"/>
  <c r="J27" i="4" s="1"/>
  <c r="I23" i="4"/>
  <c r="J23" i="4" s="1"/>
  <c r="Q7" i="2"/>
  <c r="P7" i="2"/>
  <c r="K7" i="2"/>
  <c r="I92" i="2"/>
  <c r="I93" i="2" s="1"/>
  <c r="Q53" i="2"/>
  <c r="P53" i="2"/>
  <c r="Q55" i="2"/>
  <c r="P55" i="2"/>
  <c r="K55" i="2"/>
  <c r="J55" i="2"/>
  <c r="J7" i="2"/>
  <c r="Q29" i="2"/>
  <c r="P29" i="2"/>
  <c r="Q31" i="2"/>
  <c r="P31" i="2"/>
  <c r="K31" i="2"/>
  <c r="J31" i="2"/>
  <c r="O93" i="2"/>
  <c r="J53" i="2"/>
  <c r="P62" i="2"/>
  <c r="K62" i="2"/>
  <c r="J62" i="2"/>
  <c r="P14" i="2"/>
  <c r="K14" i="2"/>
  <c r="J14" i="2"/>
  <c r="J27" i="2"/>
  <c r="J29" i="2"/>
  <c r="P38" i="2"/>
  <c r="K38" i="2"/>
  <c r="J38" i="2"/>
  <c r="J51" i="2"/>
  <c r="K53" i="2"/>
  <c r="Q60" i="2"/>
  <c r="P60" i="2"/>
  <c r="K60" i="2"/>
  <c r="Q12" i="2"/>
  <c r="P12" i="2"/>
  <c r="K12" i="2"/>
  <c r="K27" i="2"/>
  <c r="K29" i="2"/>
  <c r="Q34" i="2"/>
  <c r="P34" i="2"/>
  <c r="Q36" i="2"/>
  <c r="P36" i="2"/>
  <c r="K36" i="2"/>
  <c r="K51" i="2"/>
  <c r="J8" i="2"/>
  <c r="J10" i="2"/>
  <c r="J56" i="2"/>
  <c r="J60" i="2"/>
  <c r="Q62" i="2"/>
  <c r="Q65" i="2"/>
  <c r="P65" i="2"/>
  <c r="Q67" i="2"/>
  <c r="P67" i="2"/>
  <c r="K67" i="2"/>
  <c r="J67" i="2"/>
  <c r="K8" i="2"/>
  <c r="K10" i="2"/>
  <c r="J12" i="2"/>
  <c r="Q14" i="2"/>
  <c r="P27" i="2"/>
  <c r="J32" i="2"/>
  <c r="J34" i="2"/>
  <c r="J36" i="2"/>
  <c r="Q38" i="2"/>
  <c r="P51" i="2"/>
  <c r="K56" i="2"/>
  <c r="Q17" i="2"/>
  <c r="P17" i="2"/>
  <c r="Q19" i="2"/>
  <c r="P19" i="2"/>
  <c r="K19" i="2"/>
  <c r="J19" i="2"/>
  <c r="K32" i="2"/>
  <c r="K34" i="2"/>
  <c r="Q41" i="2"/>
  <c r="P41" i="2"/>
  <c r="Q43" i="2"/>
  <c r="P43" i="2"/>
  <c r="K43" i="2"/>
  <c r="J43" i="2"/>
  <c r="J65" i="2"/>
  <c r="P8" i="2"/>
  <c r="P10" i="2"/>
  <c r="P56" i="2"/>
  <c r="K65" i="2"/>
  <c r="J15" i="2"/>
  <c r="J17" i="2"/>
  <c r="P26" i="2"/>
  <c r="K26" i="2"/>
  <c r="J26" i="2"/>
  <c r="P32" i="2"/>
  <c r="J39" i="2"/>
  <c r="J41" i="2"/>
  <c r="P50" i="2"/>
  <c r="K50" i="2"/>
  <c r="J50" i="2"/>
  <c r="K9" i="2"/>
  <c r="J9" i="2"/>
  <c r="Q22" i="2"/>
  <c r="P22" i="2"/>
  <c r="Q24" i="2"/>
  <c r="P24" i="2"/>
  <c r="K24" i="2"/>
  <c r="Q46" i="2"/>
  <c r="P46" i="2"/>
  <c r="Q48" i="2"/>
  <c r="P48" i="2"/>
  <c r="K48" i="2"/>
  <c r="P58" i="2"/>
  <c r="J21" i="2"/>
  <c r="J33" i="2"/>
  <c r="J45" i="2"/>
  <c r="J57" i="2"/>
  <c r="J52" i="2"/>
  <c r="J64" i="2"/>
  <c r="J35" i="4" l="1"/>
  <c r="J31" i="4"/>
  <c r="J7" i="4"/>
  <c r="J92" i="2"/>
  <c r="K92" i="2"/>
  <c r="P92" i="2"/>
  <c r="Q92" i="2"/>
  <c r="J47" i="4" l="1"/>
  <c r="J39" i="4"/>
  <c r="J55" i="4" l="1"/>
</calcChain>
</file>

<file path=xl/sharedStrings.xml><?xml version="1.0" encoding="utf-8"?>
<sst xmlns="http://schemas.openxmlformats.org/spreadsheetml/2006/main" count="314" uniqueCount="174">
  <si>
    <t>ARTÍCULO</t>
  </si>
  <si>
    <t>Total</t>
  </si>
  <si>
    <t xml:space="preserve">VIGA SUPLEMENTARIA </t>
  </si>
  <si>
    <t xml:space="preserve">TAPIZADO DE PAREDES </t>
  </si>
  <si>
    <t xml:space="preserve">ENTRAMADO DE TECHO </t>
  </si>
  <si>
    <t xml:space="preserve">ROTULOS ESTANDAR HASTA 20 LETRAS </t>
  </si>
  <si>
    <t>FOCO LED EN CARRIL</t>
  </si>
  <si>
    <t>FOCO LED CON BRAZO</t>
  </si>
  <si>
    <t xml:space="preserve">BASE DE ENCHUFE CUADRUPLE HASTA 500 watt. (CUADRO NO INCLUIDO) </t>
  </si>
  <si>
    <t xml:space="preserve">M2 MOQUETA (CAMBIO DE COLOR) </t>
  </si>
  <si>
    <t xml:space="preserve">M2 PINTURA (CAMBIO DE COLOR) </t>
  </si>
  <si>
    <t xml:space="preserve">ENCHUFE MONOFASICO DE 500 watt. (CUADRO NO INCLUIDO) </t>
  </si>
  <si>
    <t>PRECIOS UNITARIOS MÁXIMOS,
IVA excluido</t>
  </si>
  <si>
    <t>PRECIO UNITARIO OFERTADO PARA EXPOSITOR
(a)</t>
  </si>
  <si>
    <r>
      <t xml:space="preserve">PRECIO UNITARIO OFERTADO PARA IFEMA MADRID </t>
    </r>
    <r>
      <rPr>
        <sz val="11"/>
        <rFont val="Barlow"/>
      </rPr>
      <t>(se aplica un 20 % de descuento del precio para ofertado para expositor)</t>
    </r>
    <r>
      <rPr>
        <b/>
        <sz val="11"/>
        <rFont val="Barlow"/>
      </rPr>
      <t xml:space="preserve">
(b)</t>
    </r>
  </si>
  <si>
    <t>ESTIMACIÓN UNIDADES EXPOSITOR 
(c)</t>
  </si>
  <si>
    <t>ESTIMACIÓN UNIDADES IFEMA MADRID
(d)</t>
  </si>
  <si>
    <t>ESTIMACIÓN UNIDADES IFEMA - PROYECTOS DISEÑO FERIAL
(e)</t>
  </si>
  <si>
    <t>SUBTOTAL IMPORTE EXPOSITOR (a) x (c)</t>
  </si>
  <si>
    <t>SUBTOTAL IMPORTE IFEMA MADRID
(b) x (d)</t>
  </si>
  <si>
    <t xml:space="preserve">SUBTOTAL IMPORTE IFEMA MADRID 
PROYECTOS DE DISEÑO 
(b) x (e) </t>
  </si>
  <si>
    <t>ESTIMACIÓN UNIDADES EXPOSITOR
(c)</t>
  </si>
  <si>
    <t>ESTIMACIÓN UNIDADES IFEMA MADRID 
(d)</t>
  </si>
  <si>
    <t>ESTIMACIÓN UNIDADES IFEMA MADRID - PROYECTOS DISEÑO FERIAL 
(e)</t>
  </si>
  <si>
    <t>SUBTOTAL IMPORTE EXPOSITOR
(a) x (c)</t>
  </si>
  <si>
    <t>SUBTOTAL IMPORTE IFEMA MADRID
PROYECTOS DE DISEÑO 
(b) x (e)</t>
  </si>
  <si>
    <t>MATERIALES GENÉRICOS</t>
  </si>
  <si>
    <t>ARMARIO BAJO 100 x 50 x 60 (MADERA)</t>
  </si>
  <si>
    <t>€/Ud.</t>
  </si>
  <si>
    <t>BANDEROLA (40 x 50 cm.)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</si>
  <si>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</si>
  <si>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</si>
  <si>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</si>
  <si>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</si>
  <si>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</si>
  <si>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</si>
  <si>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</si>
  <si>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</si>
  <si>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</si>
  <si>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</si>
  <si>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</si>
  <si>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</si>
  <si>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</si>
  <si>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</si>
  <si>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</si>
  <si>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</si>
  <si>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</si>
  <si>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</si>
  <si>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</si>
  <si>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HORA TÉCNICO (MINIMO 1 h.)</t>
  </si>
  <si>
    <t>€/h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</si>
  <si>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</si>
  <si>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</si>
  <si>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</si>
  <si>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</si>
  <si>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</si>
  <si>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</si>
  <si>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</si>
  <si>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</si>
  <si>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</si>
  <si>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</si>
  <si>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</si>
  <si>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</si>
  <si>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</si>
  <si>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</si>
  <si>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</si>
  <si>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</si>
  <si>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</si>
  <si>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</si>
  <si>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</si>
  <si>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</si>
  <si>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</si>
  <si>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</si>
  <si>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</si>
  <si>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</si>
  <si>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</si>
  <si>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</si>
  <si>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</si>
  <si>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</si>
  <si>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</si>
  <si>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</si>
  <si>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</si>
  <si>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>TARIMA MODULAR DE 10 CM. DE ALTURA ENMOQUETADA</t>
  </si>
  <si>
    <t>TARIMA MODULAR DE 10 CM. DE ALTURA MELAMINADA</t>
  </si>
  <si>
    <t xml:space="preserve">TECHO RETICULADO CUBIERTO 1 X1 </t>
  </si>
  <si>
    <t xml:space="preserve">TECHO TELA </t>
  </si>
  <si>
    <t>VIGA SUPLEMENTARIA (MADERA)</t>
  </si>
  <si>
    <t>€/ml.</t>
  </si>
  <si>
    <t>VITRINA 100 X 100 CON LUZ (CONEXIÓN INCLUIDA)</t>
  </si>
  <si>
    <t>VITRINA 100 X 50 CON LUZ (CONEXIÓN INCLUIDA)</t>
  </si>
  <si>
    <t>MATERIALES COMPLEMENTARIOS PARA EXPOSITOR A MEDIDA Y BAJO PRESUPUESTO</t>
  </si>
  <si>
    <t>Esta partida es una estimación cuyo importe no está sometido a licitación (4)</t>
  </si>
  <si>
    <t>Esta partida es una estimación cuyo importe no está sometido a licitación  (4)</t>
  </si>
  <si>
    <t>TOTALES COMPLEMENTOS EXPOSITOR + IFEMA MADRID + PROYECTOS DISEÑO FERIAL</t>
  </si>
  <si>
    <t>COMPLEMENTOS EXPOSITORES 
(EXCLUIDO IMPORTE A MEDIDA Y BAJO PRESUPUESTO)</t>
  </si>
  <si>
    <t>(2)</t>
  </si>
  <si>
    <t>(3)</t>
  </si>
  <si>
    <t>COMPLEMENTOS EXPOSITORES (EXCLUIDO IMPORTE A MEDIDA Y BAJO PRESUPUESTO)</t>
  </si>
  <si>
    <t>(1)</t>
  </si>
  <si>
    <t>El ofertante deberá consignar el precio unitario ofertado para expositores en aquellos materiales cuyo destino puede ser para expositores o para IFEMA MADRID. En el caso del uso para IFEMA MADRID, al precio ofertado para expositores se aplicará un descuento de un 20 %.</t>
  </si>
  <si>
    <t>El ofertante únicamente deberá cumplimentar las celdas de precios unitarios con fondo AZUL.</t>
  </si>
  <si>
    <t>Modelo de stand</t>
  </si>
  <si>
    <t>PRECIO UNITARIO MÁXIMO (€/M2)
IVA EXCLUIDO</t>
  </si>
  <si>
    <t>PARTIDAS</t>
  </si>
  <si>
    <t>PRECIOS UNITARIOS POR PARTIDAS (€/m2)
IVA EXCLUIDO</t>
  </si>
  <si>
    <t>ESTRUCTURA</t>
  </si>
  <si>
    <t>INSTALACIÓN ELÉCTRICA</t>
  </si>
  <si>
    <t>ROTULACIÓN</t>
  </si>
  <si>
    <t>PAVIMENTACIÓN</t>
  </si>
  <si>
    <t>MODULAR B</t>
  </si>
  <si>
    <t>MODULAR F</t>
  </si>
  <si>
    <t>MODULAR LGTB</t>
  </si>
  <si>
    <t>FERIARTE</t>
  </si>
  <si>
    <t>ESTIMACIÓN M2 2027
(a)</t>
  </si>
  <si>
    <t>ESTIMACIÓN M2 2028
(b)</t>
  </si>
  <si>
    <t>PRECIOS UNITARIOS (sumatorio de precios unitarios por partidas) (€/m2)
IVA EXCLUIDO
(c)</t>
  </si>
  <si>
    <t>TOTAL 
(a) x (b) x ©</t>
  </si>
  <si>
    <t>SUBTOTAL 2027
(a) x ©</t>
  </si>
  <si>
    <t>SUBTOTAL 2028
(b) x ©</t>
  </si>
  <si>
    <t>(la estimación de unidades y precios unitarios máximos figura en la hoja "Toales materiales complemetarios"</t>
  </si>
  <si>
    <t>(la estimación de unidades y precios unitarios máximos figura en la hoja "materiales complemetarios ferias específicas"</t>
  </si>
  <si>
    <t>ESTIMACIÓN AÑO 2027</t>
  </si>
  <si>
    <t>ESTIMACIÓN AÑO 2028</t>
  </si>
  <si>
    <t>IMPORTE TOTAL OFERTADO IVA EXCLUIDO (indicar este total en el anexo IX A de este lote)</t>
  </si>
  <si>
    <t>Estimación</t>
  </si>
  <si>
    <t>Precio IVA excluido</t>
  </si>
  <si>
    <r>
      <t>TOTAL ESTIMACIÓN MATERIALES COMPLEMENTARIOS IVA EXCLUIDO (NO ES OBJETO DE LICITACIÓN)</t>
    </r>
    <r>
      <rPr>
        <b/>
        <sz val="11"/>
        <rFont val="Barlow"/>
      </rPr>
      <t xml:space="preserve"> (5)</t>
    </r>
  </si>
  <si>
    <t>TABIQUE AGLOMERADO DE 100 mm DE GROSOR</t>
  </si>
  <si>
    <t xml:space="preserve">PANEL AGLOMERADO DE 19mm DE GROSOR </t>
  </si>
  <si>
    <t xml:space="preserve">PUERTA DE MADERA DE UNA HOJA </t>
  </si>
  <si>
    <t>€/ud.</t>
  </si>
  <si>
    <t xml:space="preserve">PODIUM DE MADERA ENMOQUETADO 0.50x0.5x1.00 m </t>
  </si>
  <si>
    <t xml:space="preserve">PODIUM PINTADO 0.50x0.50x1.00 m </t>
  </si>
  <si>
    <t>€/m2.</t>
  </si>
  <si>
    <t>Edición 2027</t>
  </si>
  <si>
    <t>Edición 2028</t>
  </si>
  <si>
    <t>TOTAL OFERTA</t>
  </si>
  <si>
    <t>Firma del Representante legal</t>
  </si>
  <si>
    <r>
      <t xml:space="preserve">MATERIALES COMPLEMENTARIOS PARA </t>
    </r>
    <r>
      <rPr>
        <u/>
        <sz val="11"/>
        <color theme="1"/>
        <rFont val="Barlow"/>
      </rPr>
      <t>EXPOSITORES</t>
    </r>
    <r>
      <rPr>
        <sz val="11"/>
        <color theme="1"/>
        <rFont val="Barlow"/>
      </rPr>
      <t xml:space="preserve">
(suma de (1) 2027 y 2028 de la hoja "totales materiales complementarios")</t>
    </r>
  </si>
  <si>
    <r>
      <t>MATERIALES COMPLEMENTARIOS PARA</t>
    </r>
    <r>
      <rPr>
        <u/>
        <sz val="11"/>
        <color theme="1"/>
        <rFont val="Barlow"/>
      </rPr>
      <t xml:space="preserve"> NECESIDADES PROPIAS DE IFEMA MADRID</t>
    </r>
    <r>
      <rPr>
        <sz val="11"/>
        <color theme="1"/>
        <rFont val="Barlow"/>
      </rPr>
      <t xml:space="preserve">
(suma de (2) 2027 y 2028 de la hoja "totales materiales complementarios")</t>
    </r>
  </si>
  <si>
    <r>
      <t>MATERIALES COMPLEMENTARIOS PARA</t>
    </r>
    <r>
      <rPr>
        <u/>
        <sz val="11"/>
        <color theme="1"/>
        <rFont val="Barlow"/>
      </rPr>
      <t xml:space="preserve"> PARA EXPOSITORES BAJO PRESUPUESTO
</t>
    </r>
    <r>
      <rPr>
        <sz val="11"/>
        <color theme="1"/>
        <rFont val="Barlow"/>
      </rPr>
      <t>(suma de (4) 2027 y 2028 de la hoja "totales materiales complementarios")</t>
    </r>
  </si>
  <si>
    <r>
      <rPr>
        <u/>
        <sz val="11"/>
        <color theme="1"/>
        <rFont val="Barlow"/>
      </rPr>
      <t xml:space="preserve">PROYECTOS DE DISEÑO FERIAL
</t>
    </r>
    <r>
      <rPr>
        <sz val="11"/>
        <color theme="1"/>
        <rFont val="Barlow"/>
      </rPr>
      <t>(suma de (3) 2027 y 2028 de la hoja "totales materiales complementarios")</t>
    </r>
  </si>
  <si>
    <r>
      <t>MATERIALES COMPLEMENTARIOS PARA</t>
    </r>
    <r>
      <rPr>
        <u/>
        <sz val="11"/>
        <color theme="1"/>
        <rFont val="Barlow"/>
      </rPr>
      <t xml:space="preserve"> PARA EXPOSITORES FERIAS ESPECÍFICAS CON IMPORTES NO LICITABLES
</t>
    </r>
    <r>
      <rPr>
        <sz val="11"/>
        <color theme="1"/>
        <rFont val="Barlow"/>
      </rPr>
      <t>(suma de (5) 2027 y 2028 de la hoja "materiales complementarios ferias específicas")</t>
    </r>
  </si>
  <si>
    <t xml:space="preserve">ANEXO IX-B (Lote 3) </t>
  </si>
  <si>
    <t>ANEXO IX B (Lote 3) MATERIALES COMPLEMENTARIOS EXPOSITOR + IFEMA MADRID</t>
  </si>
  <si>
    <t>ANEXO IX-B (Lote 3) MATERIALES COMPLEMENTARIOS EXPOSITOR</t>
  </si>
  <si>
    <t>MOMAD</t>
  </si>
  <si>
    <t>MOMAD METRO</t>
  </si>
  <si>
    <t>MOMAD 3X3 (und)</t>
  </si>
  <si>
    <t>ESTIMACIÓN FERIARTE (no licitable)</t>
  </si>
  <si>
    <t>CUADRO+CONECTOR+CERTIFICADO HAS 5 KW (MOMAD METROPOLIS)</t>
  </si>
  <si>
    <t>CUADRO+CONECTOR+CERTIFICADO HAS 9 KW (MOMAD METROPOLIS)</t>
  </si>
  <si>
    <t>CUADRO+CONECTOR+CERTIFICADO HAS 18 KW (MOMAD METROPOLIS)</t>
  </si>
  <si>
    <t>CUADRO+CONECTOR+CERTIFICADO HAS 35 KW (MOMAD METROPOLIS)</t>
  </si>
  <si>
    <t>INTERRUPTOR GENERAL+CONECTOR+CERTIFICADO HASTA 80KW  (MOMAD METROPOLIS)</t>
  </si>
  <si>
    <t>CUERPO ESTANTERIA (5+1 Estante) (LIBER)</t>
  </si>
  <si>
    <t>ARMARIO BAJO CON LLAVE, MELAMINA 92x50x60 cm  (MOMAD METROPOLIS )</t>
  </si>
  <si>
    <t>€/Und.</t>
  </si>
  <si>
    <t>PERCHERO AUTOPORTANTE 2 X 1,80 M (MOMAD METRO)</t>
  </si>
  <si>
    <t>€/Und</t>
  </si>
  <si>
    <t>ALMACEN 100 X 100cm CON PUERTA (MOMAD METROPOLIS)</t>
  </si>
  <si>
    <t>ALMACEN 200 X 100cm  CON PUERTA (MOMAD METROPOLIS)</t>
  </si>
  <si>
    <t>ALMACEN 300 X 100cm CON PUERTA (MOMAD METROPOLIS)</t>
  </si>
  <si>
    <t xml:space="preserve">ESTANTERIA AUTOPORTANTE 2 ML CON 3 BALDAS </t>
  </si>
  <si>
    <t>PODIUM EXPOSITOR MOMAD 100X50X70</t>
  </si>
  <si>
    <t>MESA MOMAD (MOMAD METROPOLIS)</t>
  </si>
  <si>
    <t>MURO MOMAD CON CRISTAL CON GUIAS, ML (MOMAD METROPOLIS)</t>
  </si>
  <si>
    <t>MURO MOMAD MELAMINADO, ML (MOMAD METROPOLIS)</t>
  </si>
  <si>
    <t>MURO MOMAD MELAMINADO, 0,5 ML (MOMAD METROPOLIS)</t>
  </si>
  <si>
    <t>PERCHERO AUTOPORTANTE DE 2 X180 M, UD (MOMAD METROPOLIS)</t>
  </si>
  <si>
    <t>PUERTA MOMAD 2X1 M CON CERRADURA (MOMA METROPOLIS)</t>
  </si>
  <si>
    <t>FOCO LED CARRIL</t>
  </si>
  <si>
    <t>SILLA MOMAD (MOMAD METROPOLIS)</t>
  </si>
  <si>
    <t>TORRE CON 3 FOCOS LED  (MOMAD METROPOLIS)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</si>
</sst>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;[Red]#,##0.00"/>
  </numFmts>
  <fonts count="12" x14ac:knownFonts="1">
    <font>
      <sz val="11"/>
      <color theme="1"/>
      <name val="Aptos Narrow"/>
      <family val="2"/>
      <scheme val="minor"/>
    </font>
    <font>
      <b/>
      <sz val="11"/>
      <name val="Barlow"/>
    </font>
    <font>
      <b/>
      <sz val="11"/>
      <color theme="1"/>
      <name val="Barlow"/>
    </font>
    <font>
      <sz val="10"/>
      <name val="Arial Narrow"/>
      <family val="2"/>
    </font>
    <font>
      <sz val="11"/>
      <name val="Barlow"/>
    </font>
    <font>
      <sz val="11"/>
      <color theme="1"/>
      <name val="Barlow"/>
    </font>
    <font>
      <sz val="10"/>
      <name val="Arial"/>
      <family val="2"/>
    </font>
    <font>
      <i/>
      <sz val="11"/>
      <name val="Barlow"/>
    </font>
    <font>
      <i/>
      <sz val="11"/>
      <color theme="1"/>
      <name val="Barlow"/>
    </font>
    <font>
      <b/>
      <sz val="13"/>
      <name val="Barlow"/>
    </font>
    <font>
      <u/>
      <sz val="11"/>
      <color theme="1"/>
      <name val="Barlow"/>
    </font>
    <font>
      <sz val="12"/>
      <name val="Barlow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89999084444715716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164">
    <xf numFmtId="0" fontId="0" fillId="0" borderId="0" xfId="0"/>
    <xf numFmtId="0" fontId="1" fillId="0" borderId="0" xfId="0" applyFont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indent="1"/>
    </xf>
    <xf numFmtId="2" fontId="5" fillId="0" borderId="9" xfId="0" applyNumberFormat="1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horizontal="left" vertical="center" indent="1"/>
    </xf>
    <xf numFmtId="2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0" fontId="5" fillId="2" borderId="0" xfId="0" applyFont="1" applyFill="1"/>
    <xf numFmtId="0" fontId="1" fillId="0" borderId="2" xfId="0" applyFont="1" applyBorder="1" applyAlignment="1">
      <alignment horizontal="centerContinuous" vertical="center" wrapText="1"/>
    </xf>
    <xf numFmtId="0" fontId="1" fillId="0" borderId="0" xfId="0" applyFont="1" applyAlignment="1">
      <alignment horizontal="centerContinuous" vertical="center" wrapText="1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1" fillId="4" borderId="5" xfId="0" applyNumberFormat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5" borderId="5" xfId="2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9" xfId="2" applyFont="1" applyBorder="1" applyAlignment="1">
      <alignment horizontal="left" vertical="center" indent="1"/>
    </xf>
    <xf numFmtId="4" fontId="4" fillId="0" borderId="20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164" fontId="4" fillId="6" borderId="21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22" xfId="2" applyNumberFormat="1" applyFont="1" applyBorder="1" applyAlignment="1">
      <alignment horizontal="center" vertical="center" wrapText="1"/>
    </xf>
    <xf numFmtId="2" fontId="4" fillId="0" borderId="20" xfId="0" applyNumberFormat="1" applyFont="1" applyBorder="1" applyAlignment="1">
      <alignment horizontal="center" vertical="center"/>
    </xf>
    <xf numFmtId="2" fontId="4" fillId="0" borderId="21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0" fontId="4" fillId="0" borderId="24" xfId="2" applyFont="1" applyBorder="1" applyAlignment="1">
      <alignment horizontal="left" vertical="center" indent="1"/>
    </xf>
    <xf numFmtId="4" fontId="4" fillId="0" borderId="25" xfId="0" applyNumberFormat="1" applyFont="1" applyBorder="1" applyAlignment="1">
      <alignment horizontal="center" vertical="center" wrapText="1"/>
    </xf>
    <xf numFmtId="3" fontId="4" fillId="0" borderId="26" xfId="2" applyNumberFormat="1" applyFont="1" applyBorder="1" applyAlignment="1">
      <alignment horizontal="center" vertical="center"/>
    </xf>
    <xf numFmtId="164" fontId="4" fillId="6" borderId="26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27" xfId="2" applyNumberFormat="1" applyFont="1" applyBorder="1" applyAlignment="1">
      <alignment horizontal="center" vertical="center" wrapText="1"/>
    </xf>
    <xf numFmtId="2" fontId="4" fillId="0" borderId="25" xfId="0" applyNumberFormat="1" applyFont="1" applyBorder="1" applyAlignment="1">
      <alignment horizontal="center" vertical="center"/>
    </xf>
    <xf numFmtId="2" fontId="4" fillId="0" borderId="26" xfId="0" applyNumberFormat="1" applyFont="1" applyBorder="1" applyAlignment="1">
      <alignment horizontal="center" vertical="center"/>
    </xf>
    <xf numFmtId="2" fontId="4" fillId="0" borderId="24" xfId="0" applyNumberFormat="1" applyFont="1" applyBorder="1" applyAlignment="1">
      <alignment horizontal="center" vertical="center"/>
    </xf>
    <xf numFmtId="164" fontId="4" fillId="0" borderId="25" xfId="0" applyNumberFormat="1" applyFont="1" applyBorder="1" applyAlignment="1">
      <alignment horizontal="center" vertical="center"/>
    </xf>
    <xf numFmtId="164" fontId="4" fillId="0" borderId="26" xfId="0" applyNumberFormat="1" applyFont="1" applyBorder="1" applyAlignment="1">
      <alignment horizontal="center" vertical="center"/>
    </xf>
    <xf numFmtId="164" fontId="4" fillId="0" borderId="27" xfId="0" applyNumberFormat="1" applyFont="1" applyBorder="1" applyAlignment="1">
      <alignment horizontal="center" vertical="center"/>
    </xf>
    <xf numFmtId="0" fontId="4" fillId="0" borderId="24" xfId="2" applyFont="1" applyBorder="1" applyAlignment="1">
      <alignment horizontal="left" vertical="center" wrapText="1" indent="1"/>
    </xf>
    <xf numFmtId="0" fontId="5" fillId="3" borderId="0" xfId="0" applyFont="1" applyFill="1"/>
    <xf numFmtId="0" fontId="5" fillId="0" borderId="26" xfId="0" applyFont="1" applyBorder="1" applyAlignment="1">
      <alignment horizontal="center" vertical="center"/>
    </xf>
    <xf numFmtId="0" fontId="5" fillId="7" borderId="0" xfId="0" applyFont="1" applyFill="1"/>
    <xf numFmtId="49" fontId="4" fillId="0" borderId="24" xfId="1" applyNumberFormat="1" applyFont="1" applyBorder="1" applyAlignment="1">
      <alignment horizontal="left" vertical="center" indent="1"/>
    </xf>
    <xf numFmtId="4" fontId="4" fillId="0" borderId="28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164" fontId="4" fillId="6" borderId="29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30" xfId="2" applyNumberFormat="1" applyFont="1" applyBorder="1" applyAlignment="1">
      <alignment horizontal="center" vertical="center" wrapText="1"/>
    </xf>
    <xf numFmtId="2" fontId="4" fillId="0" borderId="28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64" fontId="4" fillId="0" borderId="30" xfId="0" applyNumberFormat="1" applyFont="1" applyBorder="1" applyAlignment="1">
      <alignment horizontal="center" vertical="center"/>
    </xf>
    <xf numFmtId="0" fontId="1" fillId="5" borderId="14" xfId="2" applyFont="1" applyFill="1" applyBorder="1" applyAlignment="1">
      <alignment horizontal="center" vertical="center" wrapText="1"/>
    </xf>
    <xf numFmtId="4" fontId="1" fillId="2" borderId="33" xfId="0" applyNumberFormat="1" applyFont="1" applyFill="1" applyBorder="1" applyAlignment="1">
      <alignment horizontal="centerContinuous" vertical="center"/>
    </xf>
    <xf numFmtId="4" fontId="4" fillId="9" borderId="32" xfId="0" applyNumberFormat="1" applyFont="1" applyFill="1" applyBorder="1" applyAlignment="1">
      <alignment horizontal="center" vertical="center"/>
    </xf>
    <xf numFmtId="4" fontId="4" fillId="9" borderId="4" xfId="0" applyNumberFormat="1" applyFont="1" applyFill="1" applyBorder="1" applyAlignment="1">
      <alignment horizontal="center" vertical="center"/>
    </xf>
    <xf numFmtId="4" fontId="1" fillId="2" borderId="32" xfId="0" applyNumberFormat="1" applyFont="1" applyFill="1" applyBorder="1" applyAlignment="1">
      <alignment horizontal="centerContinuous" vertical="center"/>
    </xf>
    <xf numFmtId="4" fontId="1" fillId="0" borderId="36" xfId="0" applyNumberFormat="1" applyFont="1" applyBorder="1" applyAlignment="1">
      <alignment horizontal="center" vertical="center" wrapText="1"/>
    </xf>
    <xf numFmtId="4" fontId="1" fillId="0" borderId="37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" fontId="5" fillId="0" borderId="0" xfId="0" applyNumberFormat="1" applyFont="1"/>
    <xf numFmtId="49" fontId="5" fillId="0" borderId="7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5" fillId="0" borderId="34" xfId="0" applyNumberFormat="1" applyFont="1" applyBorder="1" applyAlignment="1">
      <alignment horizontal="center" vertical="center"/>
    </xf>
    <xf numFmtId="49" fontId="5" fillId="0" borderId="0" xfId="0" applyNumberFormat="1" applyFont="1"/>
    <xf numFmtId="0" fontId="8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" fontId="5" fillId="0" borderId="16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4" fontId="5" fillId="0" borderId="47" xfId="0" applyNumberFormat="1" applyFont="1" applyBorder="1" applyAlignment="1">
      <alignment horizontal="center" vertical="center"/>
    </xf>
    <xf numFmtId="164" fontId="5" fillId="0" borderId="34" xfId="0" applyNumberFormat="1" applyFont="1" applyBorder="1" applyAlignment="1">
      <alignment vertical="center"/>
    </xf>
    <xf numFmtId="0" fontId="5" fillId="0" borderId="34" xfId="0" applyFont="1" applyBorder="1" applyAlignment="1">
      <alignment horizontal="left" vertical="center"/>
    </xf>
    <xf numFmtId="164" fontId="5" fillId="0" borderId="48" xfId="0" applyNumberFormat="1" applyFont="1" applyBorder="1" applyAlignment="1">
      <alignment horizontal="center" vertical="center"/>
    </xf>
    <xf numFmtId="4" fontId="5" fillId="0" borderId="25" xfId="0" applyNumberFormat="1" applyFont="1" applyBorder="1" applyAlignment="1">
      <alignment horizontal="center"/>
    </xf>
    <xf numFmtId="164" fontId="5" fillId="0" borderId="26" xfId="0" applyNumberFormat="1" applyFont="1" applyBorder="1" applyAlignment="1">
      <alignment vertical="center"/>
    </xf>
    <xf numFmtId="0" fontId="5" fillId="0" borderId="26" xfId="0" applyFont="1" applyBorder="1" applyAlignment="1">
      <alignment horizontal="left" vertical="center"/>
    </xf>
    <xf numFmtId="164" fontId="5" fillId="0" borderId="27" xfId="0" applyNumberFormat="1" applyFont="1" applyBorder="1" applyAlignment="1">
      <alignment horizontal="center" vertical="center"/>
    </xf>
    <xf numFmtId="4" fontId="5" fillId="0" borderId="25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4" fontId="2" fillId="0" borderId="26" xfId="0" applyNumberFormat="1" applyFont="1" applyBorder="1" applyAlignment="1">
      <alignment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12" xfId="0" applyNumberFormat="1" applyFont="1" applyBorder="1" applyAlignment="1">
      <alignment horizontal="center" vertical="center"/>
    </xf>
    <xf numFmtId="0" fontId="4" fillId="0" borderId="38" xfId="2" applyFont="1" applyBorder="1" applyAlignment="1">
      <alignment horizontal="left" vertical="center" indent="1"/>
    </xf>
    <xf numFmtId="4" fontId="4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6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2" fontId="11" fillId="0" borderId="13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4" fontId="11" fillId="0" borderId="8" xfId="0" applyNumberFormat="1" applyFont="1" applyBorder="1" applyAlignment="1">
      <alignment horizontal="center" vertical="center"/>
    </xf>
    <xf numFmtId="4" fontId="11" fillId="0" borderId="11" xfId="0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 wrapText="1"/>
    </xf>
    <xf numFmtId="4" fontId="5" fillId="0" borderId="26" xfId="0" applyNumberFormat="1" applyFont="1" applyBorder="1" applyAlignment="1">
      <alignment horizontal="center" vertical="center" wrapText="1"/>
    </xf>
    <xf numFmtId="2" fontId="5" fillId="0" borderId="26" xfId="0" applyNumberFormat="1" applyFont="1" applyBorder="1" applyAlignment="1">
      <alignment horizontal="center" vertical="center" wrapText="1"/>
    </xf>
    <xf numFmtId="4" fontId="5" fillId="0" borderId="39" xfId="0" applyNumberFormat="1" applyFont="1" applyBorder="1" applyAlignment="1">
      <alignment horizontal="center" vertical="center" wrapText="1"/>
    </xf>
    <xf numFmtId="4" fontId="5" fillId="0" borderId="40" xfId="0" applyNumberFormat="1" applyFont="1" applyBorder="1" applyAlignment="1">
      <alignment horizontal="center" vertical="center" wrapText="1"/>
    </xf>
    <xf numFmtId="4" fontId="5" fillId="0" borderId="34" xfId="0" applyNumberFormat="1" applyFont="1" applyBorder="1" applyAlignment="1">
      <alignment horizontal="center" vertical="center" wrapText="1"/>
    </xf>
    <xf numFmtId="4" fontId="5" fillId="0" borderId="41" xfId="0" applyNumberFormat="1" applyFont="1" applyBorder="1" applyAlignment="1">
      <alignment horizontal="center" vertical="center" wrapText="1"/>
    </xf>
    <xf numFmtId="4" fontId="5" fillId="0" borderId="38" xfId="0" applyNumberFormat="1" applyFont="1" applyBorder="1" applyAlignment="1">
      <alignment horizontal="center" vertical="center" wrapText="1"/>
    </xf>
    <xf numFmtId="4" fontId="5" fillId="0" borderId="43" xfId="0" applyNumberFormat="1" applyFont="1" applyBorder="1" applyAlignment="1">
      <alignment horizontal="center" vertical="center" wrapText="1"/>
    </xf>
    <xf numFmtId="4" fontId="5" fillId="0" borderId="42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44" xfId="0" applyNumberFormat="1" applyFont="1" applyBorder="1" applyAlignment="1">
      <alignment horizontal="center" vertical="center" wrapText="1"/>
    </xf>
    <xf numFmtId="4" fontId="5" fillId="0" borderId="19" xfId="0" applyNumberFormat="1" applyFont="1" applyBorder="1" applyAlignment="1">
      <alignment horizontal="center" vertical="center" wrapText="1"/>
    </xf>
    <xf numFmtId="4" fontId="5" fillId="0" borderId="45" xfId="0" applyNumberFormat="1" applyFont="1" applyBorder="1" applyAlignment="1">
      <alignment horizontal="center" vertical="center" wrapText="1"/>
    </xf>
    <xf numFmtId="4" fontId="5" fillId="0" borderId="46" xfId="0" applyNumberFormat="1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26" xfId="0" applyFont="1" applyBorder="1" applyAlignment="1">
      <alignment vertical="center" wrapText="1"/>
    </xf>
    <xf numFmtId="0" fontId="4" fillId="0" borderId="16" xfId="2" applyFont="1" applyBorder="1" applyAlignment="1">
      <alignment horizontal="center" vertical="center" wrapText="1"/>
    </xf>
    <xf numFmtId="0" fontId="4" fillId="0" borderId="17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4" fontId="7" fillId="8" borderId="3" xfId="0" applyNumberFormat="1" applyFont="1" applyFill="1" applyBorder="1" applyAlignment="1">
      <alignment horizontal="right" vertical="center" wrapText="1"/>
    </xf>
    <xf numFmtId="4" fontId="7" fillId="8" borderId="4" xfId="0" applyNumberFormat="1" applyFont="1" applyFill="1" applyBorder="1" applyAlignment="1">
      <alignment horizontal="right" vertical="center" wrapText="1"/>
    </xf>
    <xf numFmtId="4" fontId="7" fillId="8" borderId="32" xfId="0" applyNumberFormat="1" applyFont="1" applyFill="1" applyBorder="1" applyAlignment="1">
      <alignment horizontal="right" vertical="center" wrapText="1"/>
    </xf>
    <xf numFmtId="0" fontId="8" fillId="8" borderId="34" xfId="0" applyFont="1" applyFill="1" applyBorder="1" applyAlignment="1">
      <alignment horizontal="right" vertical="center" wrapText="1"/>
    </xf>
    <xf numFmtId="0" fontId="9" fillId="0" borderId="6" xfId="0" applyFont="1" applyBorder="1" applyAlignment="1">
      <alignment horizontal="center" wrapText="1"/>
    </xf>
    <xf numFmtId="0" fontId="9" fillId="0" borderId="15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2" fontId="5" fillId="10" borderId="26" xfId="0" applyNumberFormat="1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2" xr:uid="{E418444A-E33B-445C-B817-B23BD9BE8202}"/>
    <cellStyle name="Normal 3" xfId="1" xr:uid="{E072AEFA-436E-4E63-9080-9E15566376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CAC33-64BD-4C69-81F3-FDBDE846A6E5}">
  <sheetPr>
    <pageSetUpPr fitToPage="1"/>
  </sheetPr>
  <dimension ref="A2:I23"/>
  <sheetViews>
    <sheetView zoomScale="70" zoomScaleNormal="70" workbookViewId="0">
      <selection activeCell="B26" sqref="B26"/>
    </sheetView>
  </sheetViews>
  <sheetFormatPr baseColWidth="10" defaultRowHeight="14.4" x14ac:dyDescent="0.3"/>
  <cols>
    <col min="1" max="1" width="77.77734375" customWidth="1"/>
    <col min="2" max="2" width="13.6640625" customWidth="1"/>
    <col min="5" max="5" width="16.77734375" customWidth="1"/>
    <col min="6" max="6" width="11.77734375" bestFit="1" customWidth="1"/>
    <col min="9" max="9" width="12.21875" bestFit="1" customWidth="1"/>
  </cols>
  <sheetData>
    <row r="2" spans="1:9" ht="16.2" x14ac:dyDescent="0.3">
      <c r="A2" s="130" t="s">
        <v>145</v>
      </c>
      <c r="B2" s="131"/>
      <c r="C2" s="131"/>
      <c r="D2" s="131"/>
      <c r="E2" s="131"/>
      <c r="F2" s="131"/>
      <c r="G2" s="131"/>
      <c r="H2" s="131"/>
      <c r="I2" s="131"/>
    </row>
    <row r="3" spans="1:9" ht="16.2" x14ac:dyDescent="0.3">
      <c r="A3" s="1"/>
      <c r="B3" s="1"/>
      <c r="C3" s="1"/>
      <c r="D3" s="1"/>
      <c r="E3" s="1"/>
      <c r="F3" s="1"/>
      <c r="G3" s="1"/>
      <c r="H3" s="1"/>
      <c r="I3" s="1"/>
    </row>
    <row r="4" spans="1:9" ht="16.8" thickBot="1" x14ac:dyDescent="0.35">
      <c r="A4" s="136" t="s">
        <v>149</v>
      </c>
      <c r="B4" s="136"/>
      <c r="C4" s="136"/>
      <c r="D4" s="136"/>
      <c r="E4" s="136"/>
      <c r="F4" s="136"/>
      <c r="G4" s="136"/>
      <c r="H4" s="136"/>
      <c r="I4" s="136"/>
    </row>
    <row r="5" spans="1:9" ht="16.8" thickBot="1" x14ac:dyDescent="0.35">
      <c r="A5" s="81"/>
      <c r="B5" s="137" t="s">
        <v>134</v>
      </c>
      <c r="C5" s="138"/>
      <c r="D5" s="138"/>
      <c r="E5" s="139"/>
      <c r="F5" s="137" t="s">
        <v>135</v>
      </c>
      <c r="G5" s="138"/>
      <c r="H5" s="138"/>
      <c r="I5" s="139"/>
    </row>
    <row r="6" spans="1:9" ht="16.8" thickBot="1" x14ac:dyDescent="0.35">
      <c r="A6" s="82" t="s">
        <v>0</v>
      </c>
      <c r="B6" s="83" t="s">
        <v>124</v>
      </c>
      <c r="C6" s="140" t="s">
        <v>125</v>
      </c>
      <c r="D6" s="140"/>
      <c r="E6" s="84" t="s">
        <v>1</v>
      </c>
      <c r="F6" s="83" t="s">
        <v>124</v>
      </c>
      <c r="G6" s="140" t="s">
        <v>125</v>
      </c>
      <c r="H6" s="140"/>
      <c r="I6" s="84" t="s">
        <v>1</v>
      </c>
    </row>
    <row r="7" spans="1:9" ht="16.2" x14ac:dyDescent="0.3">
      <c r="A7" s="3" t="s">
        <v>127</v>
      </c>
      <c r="B7" s="96">
        <v>15</v>
      </c>
      <c r="C7" s="4">
        <v>118.69</v>
      </c>
      <c r="D7" s="5" t="s">
        <v>87</v>
      </c>
      <c r="E7" s="88">
        <f>B7*C7</f>
        <v>1780.35</v>
      </c>
      <c r="F7" s="85">
        <v>15</v>
      </c>
      <c r="G7" s="86">
        <v>118.69</v>
      </c>
      <c r="H7" s="87" t="s">
        <v>87</v>
      </c>
      <c r="I7" s="88">
        <f>F7*G7</f>
        <v>1780.35</v>
      </c>
    </row>
    <row r="8" spans="1:9" ht="16.2" x14ac:dyDescent="0.35">
      <c r="A8" s="6" t="s">
        <v>128</v>
      </c>
      <c r="B8" s="97">
        <v>17</v>
      </c>
      <c r="C8" s="7">
        <v>92.6</v>
      </c>
      <c r="D8" s="8" t="s">
        <v>87</v>
      </c>
      <c r="E8" s="92">
        <f t="shared" ref="E8:E21" si="0">B8*C8</f>
        <v>1574.1999999999998</v>
      </c>
      <c r="F8" s="89">
        <v>17</v>
      </c>
      <c r="G8" s="90">
        <v>92.6</v>
      </c>
      <c r="H8" s="91" t="s">
        <v>87</v>
      </c>
      <c r="I8" s="88">
        <f t="shared" ref="I8:I21" si="1">F8*G8</f>
        <v>1574.1999999999998</v>
      </c>
    </row>
    <row r="9" spans="1:9" ht="16.2" x14ac:dyDescent="0.3">
      <c r="A9" s="6" t="s">
        <v>2</v>
      </c>
      <c r="B9" s="97">
        <v>13</v>
      </c>
      <c r="C9" s="7">
        <v>9.8800000000000008</v>
      </c>
      <c r="D9" s="8" t="s">
        <v>87</v>
      </c>
      <c r="E9" s="92">
        <f t="shared" si="0"/>
        <v>128.44</v>
      </c>
      <c r="F9" s="93">
        <v>13</v>
      </c>
      <c r="G9" s="90">
        <v>9.8800000000000008</v>
      </c>
      <c r="H9" s="91" t="s">
        <v>87</v>
      </c>
      <c r="I9" s="88">
        <f t="shared" si="1"/>
        <v>128.44</v>
      </c>
    </row>
    <row r="10" spans="1:9" ht="16.2" x14ac:dyDescent="0.3">
      <c r="A10" s="6" t="s">
        <v>129</v>
      </c>
      <c r="B10" s="97">
        <v>1</v>
      </c>
      <c r="C10" s="7">
        <v>171.3</v>
      </c>
      <c r="D10" s="8" t="s">
        <v>130</v>
      </c>
      <c r="E10" s="92">
        <f t="shared" si="0"/>
        <v>171.3</v>
      </c>
      <c r="F10" s="93">
        <v>1</v>
      </c>
      <c r="G10" s="90">
        <v>171.3</v>
      </c>
      <c r="H10" s="91" t="s">
        <v>130</v>
      </c>
      <c r="I10" s="88">
        <f t="shared" si="1"/>
        <v>171.3</v>
      </c>
    </row>
    <row r="11" spans="1:9" ht="16.2" x14ac:dyDescent="0.3">
      <c r="A11" s="6" t="s">
        <v>131</v>
      </c>
      <c r="B11" s="97">
        <v>4</v>
      </c>
      <c r="C11" s="7">
        <v>84.86</v>
      </c>
      <c r="D11" s="8" t="s">
        <v>130</v>
      </c>
      <c r="E11" s="92">
        <f t="shared" si="0"/>
        <v>339.44</v>
      </c>
      <c r="F11" s="93">
        <v>4</v>
      </c>
      <c r="G11" s="90">
        <v>84.86</v>
      </c>
      <c r="H11" s="91" t="s">
        <v>130</v>
      </c>
      <c r="I11" s="88">
        <f t="shared" si="1"/>
        <v>339.44</v>
      </c>
    </row>
    <row r="12" spans="1:9" ht="16.2" x14ac:dyDescent="0.3">
      <c r="A12" s="6" t="s">
        <v>132</v>
      </c>
      <c r="B12" s="97">
        <v>7</v>
      </c>
      <c r="C12" s="7">
        <v>74.7</v>
      </c>
      <c r="D12" s="8" t="s">
        <v>130</v>
      </c>
      <c r="E12" s="92">
        <f t="shared" si="0"/>
        <v>522.9</v>
      </c>
      <c r="F12" s="93">
        <v>7</v>
      </c>
      <c r="G12" s="90">
        <v>74.7</v>
      </c>
      <c r="H12" s="91" t="s">
        <v>130</v>
      </c>
      <c r="I12" s="88">
        <f t="shared" si="1"/>
        <v>522.9</v>
      </c>
    </row>
    <row r="13" spans="1:9" ht="16.2" x14ac:dyDescent="0.3">
      <c r="A13" s="6" t="s">
        <v>3</v>
      </c>
      <c r="B13" s="97">
        <v>13</v>
      </c>
      <c r="C13" s="7">
        <v>15.31</v>
      </c>
      <c r="D13" s="8" t="s">
        <v>133</v>
      </c>
      <c r="E13" s="92">
        <f t="shared" si="0"/>
        <v>199.03</v>
      </c>
      <c r="F13" s="93">
        <v>13</v>
      </c>
      <c r="G13" s="90">
        <v>15.31</v>
      </c>
      <c r="H13" s="91" t="s">
        <v>133</v>
      </c>
      <c r="I13" s="88">
        <f t="shared" si="1"/>
        <v>199.03</v>
      </c>
    </row>
    <row r="14" spans="1:9" ht="16.2" x14ac:dyDescent="0.3">
      <c r="A14" s="6" t="s">
        <v>4</v>
      </c>
      <c r="B14" s="97">
        <v>8</v>
      </c>
      <c r="C14" s="7">
        <v>16.7</v>
      </c>
      <c r="D14" s="8" t="s">
        <v>133</v>
      </c>
      <c r="E14" s="92">
        <f t="shared" si="0"/>
        <v>133.6</v>
      </c>
      <c r="F14" s="93">
        <v>8</v>
      </c>
      <c r="G14" s="90">
        <v>16.7</v>
      </c>
      <c r="H14" s="91" t="s">
        <v>133</v>
      </c>
      <c r="I14" s="88">
        <f t="shared" si="1"/>
        <v>133.6</v>
      </c>
    </row>
    <row r="15" spans="1:9" ht="16.2" x14ac:dyDescent="0.3">
      <c r="A15" s="6" t="s">
        <v>5</v>
      </c>
      <c r="B15" s="97">
        <v>4</v>
      </c>
      <c r="C15" s="7">
        <v>16.91</v>
      </c>
      <c r="D15" s="8" t="s">
        <v>130</v>
      </c>
      <c r="E15" s="92">
        <f t="shared" si="0"/>
        <v>67.64</v>
      </c>
      <c r="F15" s="93">
        <v>4</v>
      </c>
      <c r="G15" s="90">
        <v>16.91</v>
      </c>
      <c r="H15" s="91" t="s">
        <v>130</v>
      </c>
      <c r="I15" s="88">
        <f t="shared" si="1"/>
        <v>67.64</v>
      </c>
    </row>
    <row r="16" spans="1:9" ht="16.2" x14ac:dyDescent="0.3">
      <c r="A16" s="6" t="s">
        <v>6</v>
      </c>
      <c r="B16" s="97">
        <v>24</v>
      </c>
      <c r="C16" s="7">
        <v>67.14</v>
      </c>
      <c r="D16" s="8" t="s">
        <v>130</v>
      </c>
      <c r="E16" s="92">
        <f t="shared" si="0"/>
        <v>1611.3600000000001</v>
      </c>
      <c r="F16" s="93">
        <v>24</v>
      </c>
      <c r="G16" s="90">
        <v>67.14</v>
      </c>
      <c r="H16" s="91" t="s">
        <v>130</v>
      </c>
      <c r="I16" s="88">
        <f t="shared" si="1"/>
        <v>1611.3600000000001</v>
      </c>
    </row>
    <row r="17" spans="1:9" ht="16.2" x14ac:dyDescent="0.3">
      <c r="A17" s="6" t="s">
        <v>7</v>
      </c>
      <c r="B17" s="97">
        <v>5</v>
      </c>
      <c r="C17" s="7">
        <v>77.209999999999994</v>
      </c>
      <c r="D17" s="8" t="s">
        <v>130</v>
      </c>
      <c r="E17" s="92">
        <f t="shared" si="0"/>
        <v>386.04999999999995</v>
      </c>
      <c r="F17" s="93">
        <v>5</v>
      </c>
      <c r="G17" s="90">
        <v>77.209999999999994</v>
      </c>
      <c r="H17" s="91" t="s">
        <v>130</v>
      </c>
      <c r="I17" s="88">
        <f t="shared" si="1"/>
        <v>386.04999999999995</v>
      </c>
    </row>
    <row r="18" spans="1:9" ht="16.2" x14ac:dyDescent="0.3">
      <c r="A18" s="6" t="s">
        <v>11</v>
      </c>
      <c r="B18" s="97">
        <v>27</v>
      </c>
      <c r="C18" s="7">
        <v>27.67</v>
      </c>
      <c r="D18" s="8" t="s">
        <v>130</v>
      </c>
      <c r="E18" s="92">
        <f t="shared" si="0"/>
        <v>747.09</v>
      </c>
      <c r="F18" s="93">
        <v>27</v>
      </c>
      <c r="G18" s="90">
        <v>27.67</v>
      </c>
      <c r="H18" s="91" t="s">
        <v>130</v>
      </c>
      <c r="I18" s="88">
        <f t="shared" si="1"/>
        <v>747.09</v>
      </c>
    </row>
    <row r="19" spans="1:9" ht="16.2" x14ac:dyDescent="0.3">
      <c r="A19" s="6" t="s">
        <v>8</v>
      </c>
      <c r="B19" s="97">
        <v>30</v>
      </c>
      <c r="C19" s="7">
        <v>66.45</v>
      </c>
      <c r="D19" s="8" t="s">
        <v>130</v>
      </c>
      <c r="E19" s="92">
        <f t="shared" si="0"/>
        <v>1993.5</v>
      </c>
      <c r="F19" s="93">
        <v>30</v>
      </c>
      <c r="G19" s="90">
        <v>66.45</v>
      </c>
      <c r="H19" s="91" t="s">
        <v>130</v>
      </c>
      <c r="I19" s="88">
        <f t="shared" si="1"/>
        <v>1993.5</v>
      </c>
    </row>
    <row r="20" spans="1:9" ht="16.2" x14ac:dyDescent="0.3">
      <c r="A20" s="6" t="s">
        <v>9</v>
      </c>
      <c r="B20" s="97">
        <v>56</v>
      </c>
      <c r="C20" s="7">
        <v>7.64</v>
      </c>
      <c r="D20" s="8" t="s">
        <v>130</v>
      </c>
      <c r="E20" s="92">
        <f t="shared" si="0"/>
        <v>427.84</v>
      </c>
      <c r="F20" s="93">
        <v>56</v>
      </c>
      <c r="G20" s="90">
        <v>7.64</v>
      </c>
      <c r="H20" s="91" t="s">
        <v>130</v>
      </c>
      <c r="I20" s="88">
        <f t="shared" si="1"/>
        <v>427.84</v>
      </c>
    </row>
    <row r="21" spans="1:9" ht="16.8" thickBot="1" x14ac:dyDescent="0.35">
      <c r="A21" s="6" t="s">
        <v>10</v>
      </c>
      <c r="B21" s="97">
        <v>49</v>
      </c>
      <c r="C21" s="7">
        <v>5.76</v>
      </c>
      <c r="D21" s="8" t="s">
        <v>130</v>
      </c>
      <c r="E21" s="92">
        <f t="shared" si="0"/>
        <v>282.24</v>
      </c>
      <c r="F21" s="93">
        <v>49</v>
      </c>
      <c r="G21" s="90">
        <v>5.76</v>
      </c>
      <c r="H21" s="91" t="s">
        <v>130</v>
      </c>
      <c r="I21" s="88">
        <f t="shared" si="1"/>
        <v>282.24</v>
      </c>
    </row>
    <row r="22" spans="1:9" ht="18.45" customHeight="1" thickBot="1" x14ac:dyDescent="0.35">
      <c r="A22" s="134" t="s">
        <v>126</v>
      </c>
      <c r="B22" s="135"/>
      <c r="C22" s="135"/>
      <c r="D22" s="135"/>
      <c r="E22" s="84">
        <f>SUM(E7:E21)</f>
        <v>10364.980000000001</v>
      </c>
      <c r="I22" s="2">
        <f>SUM(I7:I21)</f>
        <v>10364.980000000001</v>
      </c>
    </row>
    <row r="23" spans="1:9" ht="16.2" x14ac:dyDescent="0.3">
      <c r="A23" s="130"/>
      <c r="B23" s="131"/>
      <c r="C23" s="131"/>
      <c r="D23" s="131"/>
      <c r="E23" s="131"/>
      <c r="F23" s="131"/>
      <c r="G23" s="131"/>
      <c r="H23" s="131"/>
      <c r="I23" s="131"/>
    </row>
  </sheetData>
  <sheetProtection algorithmName="SHA-512" hashValue="wShHUWKX1u705xVNlNBBH9dKr1pgw089vD48B9SAS3WgNBL5JPrWjx+sOzGccNXnHxmDvjXGsBU/4bF5o/QQVQ==" saltValue="k2O10bkAwHSWgu0Ux9mxLA==" spinCount="100000" sheet="1" objects="1" scenarios="1"/>
  <mergeCells count="8">
    <mergeCell ref="A22:D22"/>
    <mergeCell ref="A23:I23"/>
    <mergeCell ref="A2:I2"/>
    <mergeCell ref="A4:I4"/>
    <mergeCell ref="B5:E5"/>
    <mergeCell ref="F5:I5"/>
    <mergeCell ref="C6:D6"/>
    <mergeCell ref="G6:H6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88F6C-D7FD-4D65-9949-93B0289C9B82}">
  <sheetPr>
    <pageSetUpPr fitToPage="1"/>
  </sheetPr>
  <dimension ref="A1:CT102"/>
  <sheetViews>
    <sheetView topLeftCell="A70" zoomScale="55" zoomScaleNormal="55" workbookViewId="0">
      <selection activeCell="B91" sqref="B91:H91"/>
    </sheetView>
  </sheetViews>
  <sheetFormatPr baseColWidth="10" defaultColWidth="10.88671875" defaultRowHeight="16.2" x14ac:dyDescent="0.35"/>
  <cols>
    <col min="1" max="1" width="90" style="9" customWidth="1"/>
    <col min="2" max="2" width="12.6640625" style="10" customWidth="1"/>
    <col min="3" max="3" width="12.109375" style="11" customWidth="1"/>
    <col min="4" max="4" width="17.5546875" style="9" customWidth="1"/>
    <col min="5" max="5" width="22.109375" style="9" bestFit="1" customWidth="1"/>
    <col min="6" max="6" width="17.44140625" style="9" customWidth="1"/>
    <col min="7" max="8" width="20.44140625" style="9" customWidth="1"/>
    <col min="9" max="10" width="19.5546875" style="9" customWidth="1"/>
    <col min="11" max="11" width="24.44140625" style="12" customWidth="1"/>
    <col min="12" max="12" width="21" style="13" customWidth="1"/>
    <col min="13" max="13" width="16.44140625" style="13" customWidth="1"/>
    <col min="14" max="14" width="21" style="13" customWidth="1"/>
    <col min="15" max="15" width="20.77734375" style="13" customWidth="1"/>
    <col min="16" max="16" width="29.21875" style="13" customWidth="1"/>
    <col min="17" max="17" width="30.6640625" style="13" customWidth="1"/>
    <col min="18" max="98" width="10.88671875" style="13"/>
    <col min="99" max="16384" width="10.88671875" style="9"/>
  </cols>
  <sheetData>
    <row r="1" spans="1:98" ht="16.8" thickBot="1" x14ac:dyDescent="0.4"/>
    <row r="2" spans="1:98" ht="40.799999999999997" customHeight="1" thickBot="1" x14ac:dyDescent="0.45">
      <c r="A2" s="145" t="s">
        <v>144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7"/>
    </row>
    <row r="3" spans="1:98" ht="18.600000000000001" customHeight="1" thickBot="1" x14ac:dyDescent="0.4">
      <c r="A3" s="148"/>
      <c r="B3" s="148"/>
      <c r="C3" s="148"/>
      <c r="D3" s="148"/>
      <c r="E3" s="148"/>
      <c r="F3" s="148"/>
      <c r="G3" s="148"/>
      <c r="H3" s="148"/>
      <c r="I3" s="148"/>
      <c r="J3" s="148"/>
      <c r="K3" s="148"/>
    </row>
    <row r="4" spans="1:98" s="17" customFormat="1" ht="19.05" customHeight="1" thickBot="1" x14ac:dyDescent="0.35">
      <c r="A4" s="14"/>
      <c r="B4" s="1"/>
      <c r="C4" s="1"/>
      <c r="D4" s="15"/>
      <c r="E4" s="15"/>
      <c r="F4" s="149" t="s">
        <v>121</v>
      </c>
      <c r="G4" s="150"/>
      <c r="H4" s="150"/>
      <c r="I4" s="150"/>
      <c r="J4" s="150"/>
      <c r="K4" s="150"/>
      <c r="L4" s="151" t="s">
        <v>122</v>
      </c>
      <c r="M4" s="150"/>
      <c r="N4" s="150"/>
      <c r="O4" s="150"/>
      <c r="P4" s="150"/>
      <c r="Q4" s="152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</row>
    <row r="5" spans="1:98" ht="126.9" customHeight="1" thickBot="1" x14ac:dyDescent="0.4">
      <c r="A5" s="18"/>
      <c r="B5" s="153" t="s">
        <v>12</v>
      </c>
      <c r="C5" s="154"/>
      <c r="D5" s="19" t="s">
        <v>13</v>
      </c>
      <c r="E5" s="19" t="s">
        <v>14</v>
      </c>
      <c r="F5" s="20" t="s">
        <v>15</v>
      </c>
      <c r="G5" s="21" t="s">
        <v>16</v>
      </c>
      <c r="H5" s="22" t="s">
        <v>17</v>
      </c>
      <c r="I5" s="23" t="s">
        <v>18</v>
      </c>
      <c r="J5" s="23" t="s">
        <v>19</v>
      </c>
      <c r="K5" s="23" t="s">
        <v>20</v>
      </c>
      <c r="L5" s="20" t="s">
        <v>21</v>
      </c>
      <c r="M5" s="21" t="s">
        <v>22</v>
      </c>
      <c r="N5" s="22" t="s">
        <v>23</v>
      </c>
      <c r="O5" s="23" t="s">
        <v>24</v>
      </c>
      <c r="P5" s="23" t="s">
        <v>19</v>
      </c>
      <c r="Q5" s="23" t="s">
        <v>25</v>
      </c>
    </row>
    <row r="6" spans="1:98" ht="20.100000000000001" customHeight="1" thickBot="1" x14ac:dyDescent="0.4">
      <c r="A6" s="24" t="s">
        <v>26</v>
      </c>
      <c r="B6" s="25"/>
      <c r="C6" s="25"/>
      <c r="D6" s="25"/>
      <c r="E6" s="25"/>
      <c r="F6" s="26"/>
      <c r="G6" s="26"/>
      <c r="H6" s="26"/>
      <c r="I6" s="25"/>
      <c r="J6" s="25"/>
      <c r="K6" s="25"/>
      <c r="L6" s="26"/>
      <c r="M6" s="26"/>
      <c r="N6" s="26"/>
      <c r="O6" s="25"/>
      <c r="P6" s="25"/>
      <c r="Q6" s="25"/>
    </row>
    <row r="7" spans="1:98" ht="20.100000000000001" customHeight="1" x14ac:dyDescent="0.35">
      <c r="A7" s="27" t="s">
        <v>27</v>
      </c>
      <c r="B7" s="28">
        <v>90.42</v>
      </c>
      <c r="C7" s="29" t="s">
        <v>28</v>
      </c>
      <c r="D7" s="30"/>
      <c r="E7" s="31">
        <f t="shared" ref="E7:E70" si="0">ROUND(D7-(D7*0.2),2)</f>
        <v>0</v>
      </c>
      <c r="F7" s="32">
        <v>0</v>
      </c>
      <c r="G7" s="33">
        <v>0</v>
      </c>
      <c r="H7" s="34">
        <v>0</v>
      </c>
      <c r="I7" s="35">
        <f>F7*D7</f>
        <v>0</v>
      </c>
      <c r="J7" s="36">
        <f>E7*G7</f>
        <v>0</v>
      </c>
      <c r="K7" s="37">
        <f>E7*H7</f>
        <v>0</v>
      </c>
      <c r="L7" s="102">
        <v>0</v>
      </c>
      <c r="M7" s="103">
        <v>0</v>
      </c>
      <c r="N7" s="104">
        <v>0</v>
      </c>
      <c r="O7" s="35">
        <f>L7*D7</f>
        <v>0</v>
      </c>
      <c r="P7" s="36">
        <f>M7*E7</f>
        <v>0</v>
      </c>
      <c r="Q7" s="37">
        <f>N7*E7</f>
        <v>0</v>
      </c>
    </row>
    <row r="8" spans="1:98" ht="20.100000000000001" customHeight="1" x14ac:dyDescent="0.35">
      <c r="A8" s="38" t="s">
        <v>29</v>
      </c>
      <c r="B8" s="39">
        <v>6.26</v>
      </c>
      <c r="C8" s="40" t="s">
        <v>28</v>
      </c>
      <c r="D8" s="41"/>
      <c r="E8" s="42">
        <f t="shared" si="0"/>
        <v>0</v>
      </c>
      <c r="F8" s="43">
        <v>0</v>
      </c>
      <c r="G8" s="44">
        <v>0</v>
      </c>
      <c r="H8" s="45">
        <v>0</v>
      </c>
      <c r="I8" s="46">
        <f t="shared" ref="I8:I68" si="1">F8*D8</f>
        <v>0</v>
      </c>
      <c r="J8" s="47">
        <f t="shared" ref="J8:J68" si="2">E8*G8</f>
        <v>0</v>
      </c>
      <c r="K8" s="48">
        <f t="shared" ref="K8:K68" si="3">E8*H8</f>
        <v>0</v>
      </c>
      <c r="L8" s="102">
        <v>0</v>
      </c>
      <c r="M8" s="103">
        <v>0</v>
      </c>
      <c r="N8" s="105">
        <v>0</v>
      </c>
      <c r="O8" s="46">
        <f t="shared" ref="O8:P68" si="4">L8*D8</f>
        <v>0</v>
      </c>
      <c r="P8" s="47">
        <f t="shared" si="4"/>
        <v>0</v>
      </c>
      <c r="Q8" s="48">
        <f t="shared" ref="Q8:Q68" si="5">N8*E8</f>
        <v>0</v>
      </c>
    </row>
    <row r="9" spans="1:98" ht="18" x14ac:dyDescent="0.35">
      <c r="A9" s="49" t="s">
        <v>30</v>
      </c>
      <c r="B9" s="39">
        <v>36.4</v>
      </c>
      <c r="C9" s="40" t="s">
        <v>28</v>
      </c>
      <c r="D9" s="41"/>
      <c r="E9" s="42">
        <f t="shared" si="0"/>
        <v>0</v>
      </c>
      <c r="F9" s="43">
        <v>0</v>
      </c>
      <c r="G9" s="44">
        <v>0</v>
      </c>
      <c r="H9" s="45">
        <v>0</v>
      </c>
      <c r="I9" s="46">
        <f t="shared" si="1"/>
        <v>0</v>
      </c>
      <c r="J9" s="47">
        <f t="shared" si="2"/>
        <v>0</v>
      </c>
      <c r="K9" s="48">
        <f t="shared" si="3"/>
        <v>0</v>
      </c>
      <c r="L9" s="102">
        <v>0</v>
      </c>
      <c r="M9" s="103">
        <v>0</v>
      </c>
      <c r="N9" s="105">
        <v>0</v>
      </c>
      <c r="O9" s="46">
        <f t="shared" si="4"/>
        <v>0</v>
      </c>
      <c r="P9" s="47">
        <f t="shared" si="4"/>
        <v>0</v>
      </c>
      <c r="Q9" s="48">
        <f t="shared" si="5"/>
        <v>0</v>
      </c>
    </row>
    <row r="10" spans="1:98" ht="37.950000000000003" customHeight="1" x14ac:dyDescent="0.35">
      <c r="A10" s="49" t="s">
        <v>31</v>
      </c>
      <c r="B10" s="39">
        <v>22.1</v>
      </c>
      <c r="C10" s="40" t="s">
        <v>28</v>
      </c>
      <c r="D10" s="41"/>
      <c r="E10" s="42">
        <f t="shared" si="0"/>
        <v>0</v>
      </c>
      <c r="F10" s="43">
        <v>87</v>
      </c>
      <c r="G10" s="44">
        <v>0</v>
      </c>
      <c r="H10" s="45">
        <v>0</v>
      </c>
      <c r="I10" s="46">
        <f t="shared" si="1"/>
        <v>0</v>
      </c>
      <c r="J10" s="47">
        <f t="shared" si="2"/>
        <v>0</v>
      </c>
      <c r="K10" s="48">
        <f t="shared" si="3"/>
        <v>0</v>
      </c>
      <c r="L10" s="102">
        <v>57</v>
      </c>
      <c r="M10" s="103">
        <v>0</v>
      </c>
      <c r="N10" s="105">
        <v>0</v>
      </c>
      <c r="O10" s="46">
        <f t="shared" si="4"/>
        <v>0</v>
      </c>
      <c r="P10" s="47">
        <f t="shared" si="4"/>
        <v>0</v>
      </c>
      <c r="Q10" s="48">
        <f t="shared" si="5"/>
        <v>0</v>
      </c>
    </row>
    <row r="11" spans="1:98" ht="18" x14ac:dyDescent="0.35">
      <c r="A11" s="49" t="s">
        <v>32</v>
      </c>
      <c r="B11" s="39">
        <v>30.05</v>
      </c>
      <c r="C11" s="40" t="s">
        <v>28</v>
      </c>
      <c r="D11" s="41"/>
      <c r="E11" s="42">
        <f t="shared" si="0"/>
        <v>0</v>
      </c>
      <c r="F11" s="43">
        <v>100</v>
      </c>
      <c r="G11" s="44">
        <v>0</v>
      </c>
      <c r="H11" s="45">
        <v>0</v>
      </c>
      <c r="I11" s="46">
        <f t="shared" si="1"/>
        <v>0</v>
      </c>
      <c r="J11" s="47">
        <f t="shared" si="2"/>
        <v>0</v>
      </c>
      <c r="K11" s="48">
        <f t="shared" si="3"/>
        <v>0</v>
      </c>
      <c r="L11" s="102">
        <v>80</v>
      </c>
      <c r="M11" s="103">
        <v>0</v>
      </c>
      <c r="N11" s="105">
        <v>0</v>
      </c>
      <c r="O11" s="46">
        <f t="shared" si="4"/>
        <v>0</v>
      </c>
      <c r="P11" s="47">
        <f t="shared" si="4"/>
        <v>0</v>
      </c>
      <c r="Q11" s="48">
        <f t="shared" si="5"/>
        <v>0</v>
      </c>
    </row>
    <row r="12" spans="1:98" s="50" customFormat="1" ht="20.100000000000001" customHeight="1" x14ac:dyDescent="0.35">
      <c r="A12" s="49" t="s">
        <v>33</v>
      </c>
      <c r="B12" s="39">
        <v>30.67</v>
      </c>
      <c r="C12" s="40" t="s">
        <v>34</v>
      </c>
      <c r="D12" s="41"/>
      <c r="E12" s="42">
        <f t="shared" si="0"/>
        <v>0</v>
      </c>
      <c r="F12" s="43">
        <v>0</v>
      </c>
      <c r="G12" s="44">
        <v>0</v>
      </c>
      <c r="H12" s="45">
        <v>0</v>
      </c>
      <c r="I12" s="46">
        <f t="shared" si="1"/>
        <v>0</v>
      </c>
      <c r="J12" s="47">
        <f t="shared" si="2"/>
        <v>0</v>
      </c>
      <c r="K12" s="48">
        <f t="shared" si="3"/>
        <v>0</v>
      </c>
      <c r="L12" s="102">
        <v>0</v>
      </c>
      <c r="M12" s="103">
        <v>0</v>
      </c>
      <c r="N12" s="105">
        <v>0</v>
      </c>
      <c r="O12" s="46">
        <f t="shared" si="4"/>
        <v>0</v>
      </c>
      <c r="P12" s="47">
        <f t="shared" si="4"/>
        <v>0</v>
      </c>
      <c r="Q12" s="48">
        <f t="shared" si="5"/>
        <v>0</v>
      </c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</row>
    <row r="13" spans="1:98" ht="20.100000000000001" customHeight="1" x14ac:dyDescent="0.35">
      <c r="A13" s="49" t="s">
        <v>35</v>
      </c>
      <c r="B13" s="39">
        <v>5.48</v>
      </c>
      <c r="C13" s="51" t="s">
        <v>36</v>
      </c>
      <c r="D13" s="41"/>
      <c r="E13" s="42">
        <f t="shared" si="0"/>
        <v>0</v>
      </c>
      <c r="F13" s="43">
        <v>0</v>
      </c>
      <c r="G13" s="44">
        <v>0</v>
      </c>
      <c r="H13" s="45">
        <v>150</v>
      </c>
      <c r="I13" s="46">
        <f t="shared" si="1"/>
        <v>0</v>
      </c>
      <c r="J13" s="47">
        <f t="shared" si="2"/>
        <v>0</v>
      </c>
      <c r="K13" s="48">
        <f t="shared" si="3"/>
        <v>0</v>
      </c>
      <c r="L13" s="102">
        <v>0</v>
      </c>
      <c r="M13" s="103">
        <v>0</v>
      </c>
      <c r="N13" s="105">
        <v>150</v>
      </c>
      <c r="O13" s="46">
        <f t="shared" si="4"/>
        <v>0</v>
      </c>
      <c r="P13" s="47">
        <f t="shared" si="4"/>
        <v>0</v>
      </c>
      <c r="Q13" s="48">
        <f t="shared" si="5"/>
        <v>0</v>
      </c>
    </row>
    <row r="14" spans="1:98" ht="20.100000000000001" customHeight="1" x14ac:dyDescent="0.35">
      <c r="A14" s="49" t="s">
        <v>37</v>
      </c>
      <c r="B14" s="39">
        <v>31.02</v>
      </c>
      <c r="C14" s="40" t="s">
        <v>34</v>
      </c>
      <c r="D14" s="41"/>
      <c r="E14" s="42">
        <f t="shared" si="0"/>
        <v>0</v>
      </c>
      <c r="F14" s="43">
        <v>0</v>
      </c>
      <c r="G14" s="44">
        <v>200</v>
      </c>
      <c r="H14" s="45">
        <v>0</v>
      </c>
      <c r="I14" s="46">
        <f t="shared" si="1"/>
        <v>0</v>
      </c>
      <c r="J14" s="47">
        <f t="shared" si="2"/>
        <v>0</v>
      </c>
      <c r="K14" s="48">
        <f t="shared" si="3"/>
        <v>0</v>
      </c>
      <c r="L14" s="102">
        <v>0</v>
      </c>
      <c r="M14" s="103">
        <v>175</v>
      </c>
      <c r="N14" s="105">
        <v>0</v>
      </c>
      <c r="O14" s="46">
        <f t="shared" si="4"/>
        <v>0</v>
      </c>
      <c r="P14" s="47">
        <f t="shared" si="4"/>
        <v>0</v>
      </c>
      <c r="Q14" s="48">
        <f t="shared" si="5"/>
        <v>0</v>
      </c>
    </row>
    <row r="15" spans="1:98" ht="18" x14ac:dyDescent="0.35">
      <c r="A15" s="49" t="s">
        <v>38</v>
      </c>
      <c r="B15" s="39">
        <v>16.5</v>
      </c>
      <c r="C15" s="40" t="s">
        <v>28</v>
      </c>
      <c r="D15" s="41"/>
      <c r="E15" s="42">
        <f t="shared" si="0"/>
        <v>0</v>
      </c>
      <c r="F15" s="43">
        <v>91</v>
      </c>
      <c r="G15" s="44">
        <v>0</v>
      </c>
      <c r="H15" s="45">
        <v>0</v>
      </c>
      <c r="I15" s="46">
        <f t="shared" si="1"/>
        <v>0</v>
      </c>
      <c r="J15" s="47">
        <f t="shared" si="2"/>
        <v>0</v>
      </c>
      <c r="K15" s="48">
        <f t="shared" si="3"/>
        <v>0</v>
      </c>
      <c r="L15" s="102">
        <v>103</v>
      </c>
      <c r="M15" s="103">
        <v>0</v>
      </c>
      <c r="N15" s="105">
        <v>0</v>
      </c>
      <c r="O15" s="46">
        <f t="shared" si="4"/>
        <v>0</v>
      </c>
      <c r="P15" s="47">
        <f t="shared" si="4"/>
        <v>0</v>
      </c>
      <c r="Q15" s="48">
        <f t="shared" si="5"/>
        <v>0</v>
      </c>
    </row>
    <row r="16" spans="1:98" ht="32.4" x14ac:dyDescent="0.35">
      <c r="A16" s="49" t="s">
        <v>39</v>
      </c>
      <c r="B16" s="39">
        <v>68</v>
      </c>
      <c r="C16" s="40" t="s">
        <v>28</v>
      </c>
      <c r="D16" s="41"/>
      <c r="E16" s="42">
        <f t="shared" si="0"/>
        <v>0</v>
      </c>
      <c r="F16" s="43">
        <v>0</v>
      </c>
      <c r="G16" s="44">
        <v>0</v>
      </c>
      <c r="H16" s="45">
        <v>0</v>
      </c>
      <c r="I16" s="46">
        <f t="shared" si="1"/>
        <v>0</v>
      </c>
      <c r="J16" s="47">
        <f t="shared" si="2"/>
        <v>0</v>
      </c>
      <c r="K16" s="48">
        <f t="shared" si="3"/>
        <v>0</v>
      </c>
      <c r="L16" s="102">
        <v>0</v>
      </c>
      <c r="M16" s="103">
        <v>0</v>
      </c>
      <c r="N16" s="105">
        <v>0</v>
      </c>
      <c r="O16" s="46">
        <f t="shared" si="4"/>
        <v>0</v>
      </c>
      <c r="P16" s="47">
        <f t="shared" si="4"/>
        <v>0</v>
      </c>
      <c r="Q16" s="48">
        <f t="shared" si="5"/>
        <v>0</v>
      </c>
    </row>
    <row r="17" spans="1:98" ht="30" customHeight="1" x14ac:dyDescent="0.35">
      <c r="A17" s="49" t="s">
        <v>40</v>
      </c>
      <c r="B17" s="39">
        <v>95.3</v>
      </c>
      <c r="C17" s="40" t="s">
        <v>28</v>
      </c>
      <c r="D17" s="41"/>
      <c r="E17" s="42">
        <f t="shared" si="0"/>
        <v>0</v>
      </c>
      <c r="F17" s="43">
        <v>0</v>
      </c>
      <c r="G17" s="44">
        <v>0</v>
      </c>
      <c r="H17" s="45">
        <v>0</v>
      </c>
      <c r="I17" s="46">
        <f t="shared" si="1"/>
        <v>0</v>
      </c>
      <c r="J17" s="47">
        <f t="shared" si="2"/>
        <v>0</v>
      </c>
      <c r="K17" s="48">
        <f t="shared" si="3"/>
        <v>0</v>
      </c>
      <c r="L17" s="102">
        <v>0</v>
      </c>
      <c r="M17" s="103">
        <v>0</v>
      </c>
      <c r="N17" s="105">
        <v>0</v>
      </c>
      <c r="O17" s="46">
        <f t="shared" si="4"/>
        <v>0</v>
      </c>
      <c r="P17" s="47">
        <f t="shared" si="4"/>
        <v>0</v>
      </c>
      <c r="Q17" s="48">
        <f t="shared" si="5"/>
        <v>0</v>
      </c>
    </row>
    <row r="18" spans="1:98" s="50" customFormat="1" ht="30" customHeight="1" x14ac:dyDescent="0.35">
      <c r="A18" s="49" t="s">
        <v>41</v>
      </c>
      <c r="B18" s="39">
        <v>50.1</v>
      </c>
      <c r="C18" s="40" t="s">
        <v>28</v>
      </c>
      <c r="D18" s="41"/>
      <c r="E18" s="42">
        <f t="shared" si="0"/>
        <v>0</v>
      </c>
      <c r="F18" s="43">
        <v>0</v>
      </c>
      <c r="G18" s="44">
        <v>0</v>
      </c>
      <c r="H18" s="45">
        <v>0</v>
      </c>
      <c r="I18" s="46">
        <f t="shared" si="1"/>
        <v>0</v>
      </c>
      <c r="J18" s="47">
        <f t="shared" si="2"/>
        <v>0</v>
      </c>
      <c r="K18" s="48">
        <f t="shared" si="3"/>
        <v>0</v>
      </c>
      <c r="L18" s="102">
        <v>0</v>
      </c>
      <c r="M18" s="103">
        <v>0</v>
      </c>
      <c r="N18" s="105">
        <v>0</v>
      </c>
      <c r="O18" s="46">
        <f t="shared" si="4"/>
        <v>0</v>
      </c>
      <c r="P18" s="47">
        <f t="shared" si="4"/>
        <v>0</v>
      </c>
      <c r="Q18" s="48">
        <f t="shared" si="5"/>
        <v>0</v>
      </c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</row>
    <row r="19" spans="1:98" s="50" customFormat="1" ht="30" customHeight="1" x14ac:dyDescent="0.35">
      <c r="A19" s="38" t="s">
        <v>4</v>
      </c>
      <c r="B19" s="39">
        <v>16.32</v>
      </c>
      <c r="C19" s="40" t="s">
        <v>34</v>
      </c>
      <c r="D19" s="41"/>
      <c r="E19" s="42">
        <f t="shared" si="0"/>
        <v>0</v>
      </c>
      <c r="F19" s="43">
        <v>100</v>
      </c>
      <c r="G19" s="44">
        <v>0</v>
      </c>
      <c r="H19" s="45">
        <v>0</v>
      </c>
      <c r="I19" s="46">
        <f t="shared" si="1"/>
        <v>0</v>
      </c>
      <c r="J19" s="47">
        <f t="shared" si="2"/>
        <v>0</v>
      </c>
      <c r="K19" s="48">
        <f t="shared" si="3"/>
        <v>0</v>
      </c>
      <c r="L19" s="102">
        <v>100</v>
      </c>
      <c r="M19" s="103">
        <v>0</v>
      </c>
      <c r="N19" s="105">
        <v>0</v>
      </c>
      <c r="O19" s="46">
        <f t="shared" si="4"/>
        <v>0</v>
      </c>
      <c r="P19" s="47">
        <f t="shared" si="4"/>
        <v>0</v>
      </c>
      <c r="Q19" s="48">
        <f t="shared" si="5"/>
        <v>0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</row>
    <row r="20" spans="1:98" ht="20.100000000000001" customHeight="1" x14ac:dyDescent="0.35">
      <c r="A20" s="38" t="s">
        <v>42</v>
      </c>
      <c r="B20" s="39">
        <v>107.62</v>
      </c>
      <c r="C20" s="40" t="s">
        <v>28</v>
      </c>
      <c r="D20" s="41"/>
      <c r="E20" s="42">
        <f t="shared" si="0"/>
        <v>0</v>
      </c>
      <c r="F20" s="43">
        <v>0</v>
      </c>
      <c r="G20" s="44">
        <v>0</v>
      </c>
      <c r="H20" s="45">
        <v>0</v>
      </c>
      <c r="I20" s="46">
        <f t="shared" si="1"/>
        <v>0</v>
      </c>
      <c r="J20" s="47">
        <f t="shared" si="2"/>
        <v>0</v>
      </c>
      <c r="K20" s="48">
        <f t="shared" si="3"/>
        <v>0</v>
      </c>
      <c r="L20" s="102">
        <v>0</v>
      </c>
      <c r="M20" s="103">
        <v>0</v>
      </c>
      <c r="N20" s="105">
        <v>0</v>
      </c>
      <c r="O20" s="46">
        <f t="shared" si="4"/>
        <v>0</v>
      </c>
      <c r="P20" s="47">
        <f t="shared" si="4"/>
        <v>0</v>
      </c>
      <c r="Q20" s="48">
        <f t="shared" si="5"/>
        <v>0</v>
      </c>
    </row>
    <row r="21" spans="1:98" ht="20.100000000000001" customHeight="1" x14ac:dyDescent="0.35">
      <c r="A21" s="49" t="s">
        <v>43</v>
      </c>
      <c r="B21" s="39">
        <v>21.42</v>
      </c>
      <c r="C21" s="51" t="s">
        <v>28</v>
      </c>
      <c r="D21" s="41"/>
      <c r="E21" s="42">
        <f t="shared" si="0"/>
        <v>0</v>
      </c>
      <c r="F21" s="43">
        <v>0</v>
      </c>
      <c r="G21" s="44">
        <v>0</v>
      </c>
      <c r="H21" s="45">
        <v>0</v>
      </c>
      <c r="I21" s="46">
        <f t="shared" si="1"/>
        <v>0</v>
      </c>
      <c r="J21" s="47">
        <f t="shared" si="2"/>
        <v>0</v>
      </c>
      <c r="K21" s="48">
        <f t="shared" si="3"/>
        <v>0</v>
      </c>
      <c r="L21" s="102">
        <v>0</v>
      </c>
      <c r="M21" s="103">
        <v>0</v>
      </c>
      <c r="N21" s="105">
        <v>0</v>
      </c>
      <c r="O21" s="46">
        <f t="shared" si="4"/>
        <v>0</v>
      </c>
      <c r="P21" s="47">
        <f t="shared" si="4"/>
        <v>0</v>
      </c>
      <c r="Q21" s="48">
        <f t="shared" si="5"/>
        <v>0</v>
      </c>
    </row>
    <row r="22" spans="1:98" ht="20.100000000000001" customHeight="1" x14ac:dyDescent="0.35">
      <c r="A22" s="49" t="s">
        <v>44</v>
      </c>
      <c r="B22" s="39">
        <v>21.42</v>
      </c>
      <c r="C22" s="51" t="s">
        <v>28</v>
      </c>
      <c r="D22" s="41"/>
      <c r="E22" s="42">
        <f t="shared" si="0"/>
        <v>0</v>
      </c>
      <c r="F22" s="43">
        <v>100</v>
      </c>
      <c r="G22" s="44">
        <v>0</v>
      </c>
      <c r="H22" s="45">
        <v>0</v>
      </c>
      <c r="I22" s="46">
        <f t="shared" si="1"/>
        <v>0</v>
      </c>
      <c r="J22" s="47">
        <f t="shared" si="2"/>
        <v>0</v>
      </c>
      <c r="K22" s="48">
        <f t="shared" si="3"/>
        <v>0</v>
      </c>
      <c r="L22" s="102">
        <v>100</v>
      </c>
      <c r="M22" s="103">
        <v>0</v>
      </c>
      <c r="N22" s="105">
        <v>0</v>
      </c>
      <c r="O22" s="46">
        <f t="shared" si="4"/>
        <v>0</v>
      </c>
      <c r="P22" s="47">
        <f t="shared" si="4"/>
        <v>0</v>
      </c>
      <c r="Q22" s="48">
        <f t="shared" si="5"/>
        <v>0</v>
      </c>
    </row>
    <row r="23" spans="1:98" s="50" customFormat="1" ht="31.65" customHeight="1" x14ac:dyDescent="0.35">
      <c r="A23" s="49" t="s">
        <v>45</v>
      </c>
      <c r="B23" s="39">
        <v>21.42</v>
      </c>
      <c r="C23" s="51" t="s">
        <v>28</v>
      </c>
      <c r="D23" s="41"/>
      <c r="E23" s="42">
        <f t="shared" si="0"/>
        <v>0</v>
      </c>
      <c r="F23" s="43">
        <v>0</v>
      </c>
      <c r="G23" s="44">
        <v>0</v>
      </c>
      <c r="H23" s="45">
        <v>0</v>
      </c>
      <c r="I23" s="46">
        <f t="shared" si="1"/>
        <v>0</v>
      </c>
      <c r="J23" s="47">
        <f t="shared" si="2"/>
        <v>0</v>
      </c>
      <c r="K23" s="48">
        <f t="shared" si="3"/>
        <v>0</v>
      </c>
      <c r="L23" s="102">
        <v>0</v>
      </c>
      <c r="M23" s="103">
        <v>0</v>
      </c>
      <c r="N23" s="105">
        <v>0</v>
      </c>
      <c r="O23" s="46">
        <f t="shared" si="4"/>
        <v>0</v>
      </c>
      <c r="P23" s="47">
        <f t="shared" si="4"/>
        <v>0</v>
      </c>
      <c r="Q23" s="48">
        <f t="shared" si="5"/>
        <v>0</v>
      </c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</row>
    <row r="24" spans="1:98" ht="35.25" customHeight="1" x14ac:dyDescent="0.35">
      <c r="A24" s="38" t="s">
        <v>46</v>
      </c>
      <c r="B24" s="39">
        <v>41.42</v>
      </c>
      <c r="C24" s="51" t="s">
        <v>28</v>
      </c>
      <c r="D24" s="41"/>
      <c r="E24" s="42">
        <f t="shared" si="0"/>
        <v>0</v>
      </c>
      <c r="F24" s="43">
        <v>0</v>
      </c>
      <c r="G24" s="44">
        <v>0</v>
      </c>
      <c r="H24" s="45">
        <v>0</v>
      </c>
      <c r="I24" s="46">
        <f t="shared" si="1"/>
        <v>0</v>
      </c>
      <c r="J24" s="47">
        <f t="shared" si="2"/>
        <v>0</v>
      </c>
      <c r="K24" s="48">
        <f t="shared" si="3"/>
        <v>0</v>
      </c>
      <c r="L24" s="102">
        <v>0</v>
      </c>
      <c r="M24" s="103">
        <v>0</v>
      </c>
      <c r="N24" s="105">
        <v>0</v>
      </c>
      <c r="O24" s="46">
        <f t="shared" si="4"/>
        <v>0</v>
      </c>
      <c r="P24" s="47">
        <f t="shared" si="4"/>
        <v>0</v>
      </c>
      <c r="Q24" s="48">
        <f t="shared" si="5"/>
        <v>0</v>
      </c>
    </row>
    <row r="25" spans="1:98" ht="20.100000000000001" customHeight="1" x14ac:dyDescent="0.35">
      <c r="A25" s="38" t="s">
        <v>47</v>
      </c>
      <c r="B25" s="39">
        <v>41.42</v>
      </c>
      <c r="C25" s="51" t="s">
        <v>28</v>
      </c>
      <c r="D25" s="41"/>
      <c r="E25" s="42">
        <f t="shared" si="0"/>
        <v>0</v>
      </c>
      <c r="F25" s="43">
        <v>0</v>
      </c>
      <c r="G25" s="44">
        <v>0</v>
      </c>
      <c r="H25" s="45">
        <v>0</v>
      </c>
      <c r="I25" s="46">
        <f t="shared" si="1"/>
        <v>0</v>
      </c>
      <c r="J25" s="47">
        <f t="shared" si="2"/>
        <v>0</v>
      </c>
      <c r="K25" s="48">
        <f t="shared" si="3"/>
        <v>0</v>
      </c>
      <c r="L25" s="102">
        <v>0</v>
      </c>
      <c r="M25" s="103">
        <v>0</v>
      </c>
      <c r="N25" s="105">
        <v>0</v>
      </c>
      <c r="O25" s="46">
        <f t="shared" si="4"/>
        <v>0</v>
      </c>
      <c r="P25" s="47">
        <f t="shared" si="4"/>
        <v>0</v>
      </c>
      <c r="Q25" s="48">
        <f t="shared" si="5"/>
        <v>0</v>
      </c>
    </row>
    <row r="26" spans="1:98" ht="20.100000000000001" customHeight="1" x14ac:dyDescent="0.35">
      <c r="A26" s="38" t="s">
        <v>48</v>
      </c>
      <c r="B26" s="39">
        <v>41.42</v>
      </c>
      <c r="C26" s="51" t="s">
        <v>28</v>
      </c>
      <c r="D26" s="41"/>
      <c r="E26" s="42">
        <f t="shared" si="0"/>
        <v>0</v>
      </c>
      <c r="F26" s="43">
        <v>0</v>
      </c>
      <c r="G26" s="44">
        <v>0</v>
      </c>
      <c r="H26" s="45">
        <v>0</v>
      </c>
      <c r="I26" s="46">
        <f t="shared" si="1"/>
        <v>0</v>
      </c>
      <c r="J26" s="47">
        <f t="shared" si="2"/>
        <v>0</v>
      </c>
      <c r="K26" s="48">
        <f t="shared" si="3"/>
        <v>0</v>
      </c>
      <c r="L26" s="102">
        <v>0</v>
      </c>
      <c r="M26" s="103">
        <v>0</v>
      </c>
      <c r="N26" s="105">
        <v>0</v>
      </c>
      <c r="O26" s="46">
        <f t="shared" si="4"/>
        <v>0</v>
      </c>
      <c r="P26" s="47">
        <f t="shared" si="4"/>
        <v>0</v>
      </c>
      <c r="Q26" s="48">
        <f t="shared" si="5"/>
        <v>0</v>
      </c>
    </row>
    <row r="27" spans="1:98" ht="20.100000000000001" customHeight="1" x14ac:dyDescent="0.35">
      <c r="A27" s="38" t="s">
        <v>7</v>
      </c>
      <c r="B27" s="39">
        <v>73.53</v>
      </c>
      <c r="C27" s="40" t="s">
        <v>28</v>
      </c>
      <c r="D27" s="41"/>
      <c r="E27" s="42">
        <f t="shared" si="0"/>
        <v>0</v>
      </c>
      <c r="F27" s="43">
        <v>152</v>
      </c>
      <c r="G27" s="44">
        <v>0</v>
      </c>
      <c r="H27" s="45">
        <v>0</v>
      </c>
      <c r="I27" s="46">
        <f t="shared" si="1"/>
        <v>0</v>
      </c>
      <c r="J27" s="47">
        <f t="shared" si="2"/>
        <v>0</v>
      </c>
      <c r="K27" s="48">
        <f t="shared" si="3"/>
        <v>0</v>
      </c>
      <c r="L27" s="102">
        <v>160</v>
      </c>
      <c r="M27" s="103">
        <v>0</v>
      </c>
      <c r="N27" s="105">
        <v>0</v>
      </c>
      <c r="O27" s="46">
        <f t="shared" si="4"/>
        <v>0</v>
      </c>
      <c r="P27" s="47">
        <f t="shared" si="4"/>
        <v>0</v>
      </c>
      <c r="Q27" s="48">
        <f t="shared" si="5"/>
        <v>0</v>
      </c>
    </row>
    <row r="28" spans="1:98" s="50" customFormat="1" ht="18" x14ac:dyDescent="0.35">
      <c r="A28" s="38" t="s">
        <v>6</v>
      </c>
      <c r="B28" s="39">
        <v>63.94</v>
      </c>
      <c r="C28" s="40" t="s">
        <v>28</v>
      </c>
      <c r="D28" s="41"/>
      <c r="E28" s="42">
        <f t="shared" si="0"/>
        <v>0</v>
      </c>
      <c r="F28" s="43">
        <v>185</v>
      </c>
      <c r="G28" s="44">
        <v>0</v>
      </c>
      <c r="H28" s="45">
        <v>0</v>
      </c>
      <c r="I28" s="46">
        <f t="shared" si="1"/>
        <v>0</v>
      </c>
      <c r="J28" s="47">
        <f t="shared" si="2"/>
        <v>0</v>
      </c>
      <c r="K28" s="48">
        <f t="shared" si="3"/>
        <v>0</v>
      </c>
      <c r="L28" s="102">
        <v>210</v>
      </c>
      <c r="M28" s="103">
        <v>0</v>
      </c>
      <c r="N28" s="105">
        <v>0</v>
      </c>
      <c r="O28" s="46">
        <f t="shared" si="4"/>
        <v>0</v>
      </c>
      <c r="P28" s="47">
        <f t="shared" si="4"/>
        <v>0</v>
      </c>
      <c r="Q28" s="48">
        <f t="shared" si="5"/>
        <v>0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</row>
    <row r="29" spans="1:98" ht="20.100000000000001" customHeight="1" x14ac:dyDescent="0.35">
      <c r="A29" s="38" t="s">
        <v>49</v>
      </c>
      <c r="B29" s="39">
        <v>48.53</v>
      </c>
      <c r="C29" s="40" t="s">
        <v>50</v>
      </c>
      <c r="D29" s="41"/>
      <c r="E29" s="42">
        <f t="shared" si="0"/>
        <v>0</v>
      </c>
      <c r="F29" s="43">
        <v>0</v>
      </c>
      <c r="G29" s="44">
        <v>0</v>
      </c>
      <c r="H29" s="45">
        <v>0</v>
      </c>
      <c r="I29" s="46">
        <f t="shared" si="1"/>
        <v>0</v>
      </c>
      <c r="J29" s="47">
        <f t="shared" si="2"/>
        <v>0</v>
      </c>
      <c r="K29" s="48">
        <f t="shared" si="3"/>
        <v>0</v>
      </c>
      <c r="L29" s="102">
        <v>0</v>
      </c>
      <c r="M29" s="103">
        <v>0</v>
      </c>
      <c r="N29" s="105">
        <v>0</v>
      </c>
      <c r="O29" s="46">
        <f t="shared" si="4"/>
        <v>0</v>
      </c>
      <c r="P29" s="47">
        <f t="shared" si="4"/>
        <v>0</v>
      </c>
      <c r="Q29" s="48">
        <f t="shared" si="5"/>
        <v>0</v>
      </c>
    </row>
    <row r="30" spans="1:98" ht="20.100000000000001" customHeight="1" x14ac:dyDescent="0.35">
      <c r="A30" s="38" t="s">
        <v>51</v>
      </c>
      <c r="B30" s="39">
        <v>42.76</v>
      </c>
      <c r="C30" s="40" t="s">
        <v>28</v>
      </c>
      <c r="D30" s="41"/>
      <c r="E30" s="42">
        <f t="shared" si="0"/>
        <v>0</v>
      </c>
      <c r="F30" s="43">
        <v>0</v>
      </c>
      <c r="G30" s="44">
        <v>0</v>
      </c>
      <c r="H30" s="45">
        <v>0</v>
      </c>
      <c r="I30" s="46">
        <f t="shared" si="1"/>
        <v>0</v>
      </c>
      <c r="J30" s="47">
        <f t="shared" si="2"/>
        <v>0</v>
      </c>
      <c r="K30" s="48">
        <f t="shared" si="3"/>
        <v>0</v>
      </c>
      <c r="L30" s="102">
        <v>0</v>
      </c>
      <c r="M30" s="103">
        <v>0</v>
      </c>
      <c r="N30" s="105">
        <v>0</v>
      </c>
      <c r="O30" s="46">
        <f t="shared" si="4"/>
        <v>0</v>
      </c>
      <c r="P30" s="47">
        <f t="shared" si="4"/>
        <v>0</v>
      </c>
      <c r="Q30" s="48">
        <f t="shared" si="5"/>
        <v>0</v>
      </c>
    </row>
    <row r="31" spans="1:98" ht="20.100000000000001" customHeight="1" x14ac:dyDescent="0.35">
      <c r="A31" s="38" t="s">
        <v>52</v>
      </c>
      <c r="B31" s="39">
        <v>7.28</v>
      </c>
      <c r="C31" s="51" t="s">
        <v>36</v>
      </c>
      <c r="D31" s="41"/>
      <c r="E31" s="42">
        <f t="shared" si="0"/>
        <v>0</v>
      </c>
      <c r="F31" s="43">
        <v>18</v>
      </c>
      <c r="G31" s="44">
        <v>0</v>
      </c>
      <c r="H31" s="45">
        <v>0</v>
      </c>
      <c r="I31" s="46">
        <f t="shared" si="1"/>
        <v>0</v>
      </c>
      <c r="J31" s="47">
        <f t="shared" si="2"/>
        <v>0</v>
      </c>
      <c r="K31" s="48">
        <f t="shared" si="3"/>
        <v>0</v>
      </c>
      <c r="L31" s="102">
        <v>18</v>
      </c>
      <c r="M31" s="103">
        <v>0</v>
      </c>
      <c r="N31" s="105">
        <v>0</v>
      </c>
      <c r="O31" s="46">
        <f t="shared" si="4"/>
        <v>0</v>
      </c>
      <c r="P31" s="47">
        <f t="shared" si="4"/>
        <v>0</v>
      </c>
      <c r="Q31" s="48">
        <f t="shared" si="5"/>
        <v>0</v>
      </c>
    </row>
    <row r="32" spans="1:98" ht="20.100000000000001" customHeight="1" x14ac:dyDescent="0.35">
      <c r="A32" s="38" t="s">
        <v>53</v>
      </c>
      <c r="B32" s="39">
        <v>49.94</v>
      </c>
      <c r="C32" s="40" t="s">
        <v>28</v>
      </c>
      <c r="D32" s="41"/>
      <c r="E32" s="42">
        <f t="shared" si="0"/>
        <v>0</v>
      </c>
      <c r="F32" s="43">
        <v>0</v>
      </c>
      <c r="G32" s="44">
        <v>0</v>
      </c>
      <c r="H32" s="45">
        <v>15</v>
      </c>
      <c r="I32" s="46">
        <f t="shared" si="1"/>
        <v>0</v>
      </c>
      <c r="J32" s="47">
        <f t="shared" si="2"/>
        <v>0</v>
      </c>
      <c r="K32" s="48">
        <f t="shared" si="3"/>
        <v>0</v>
      </c>
      <c r="L32" s="102">
        <v>0</v>
      </c>
      <c r="M32" s="103">
        <v>0</v>
      </c>
      <c r="N32" s="105">
        <v>15</v>
      </c>
      <c r="O32" s="46">
        <f t="shared" si="4"/>
        <v>0</v>
      </c>
      <c r="P32" s="47">
        <f t="shared" si="4"/>
        <v>0</v>
      </c>
      <c r="Q32" s="48">
        <f t="shared" si="5"/>
        <v>0</v>
      </c>
    </row>
    <row r="33" spans="1:98" ht="20.100000000000001" customHeight="1" x14ac:dyDescent="0.35">
      <c r="A33" s="38" t="s">
        <v>54</v>
      </c>
      <c r="B33" s="39">
        <v>101.63</v>
      </c>
      <c r="C33" s="51" t="s">
        <v>28</v>
      </c>
      <c r="D33" s="41"/>
      <c r="E33" s="42">
        <f t="shared" si="0"/>
        <v>0</v>
      </c>
      <c r="F33" s="43">
        <v>0</v>
      </c>
      <c r="G33" s="44">
        <v>0</v>
      </c>
      <c r="H33" s="45">
        <v>0</v>
      </c>
      <c r="I33" s="46">
        <f t="shared" si="1"/>
        <v>0</v>
      </c>
      <c r="J33" s="47">
        <f t="shared" si="2"/>
        <v>0</v>
      </c>
      <c r="K33" s="48">
        <f t="shared" si="3"/>
        <v>0</v>
      </c>
      <c r="L33" s="102">
        <v>0</v>
      </c>
      <c r="M33" s="103">
        <v>0</v>
      </c>
      <c r="N33" s="105">
        <v>0</v>
      </c>
      <c r="O33" s="46">
        <f t="shared" si="4"/>
        <v>0</v>
      </c>
      <c r="P33" s="47">
        <f t="shared" si="4"/>
        <v>0</v>
      </c>
      <c r="Q33" s="48">
        <f t="shared" si="5"/>
        <v>0</v>
      </c>
    </row>
    <row r="34" spans="1:98" ht="20.100000000000001" customHeight="1" x14ac:dyDescent="0.35">
      <c r="A34" s="38" t="s">
        <v>55</v>
      </c>
      <c r="B34" s="39">
        <v>71.36</v>
      </c>
      <c r="C34" s="51" t="s">
        <v>28</v>
      </c>
      <c r="D34" s="41"/>
      <c r="E34" s="42">
        <f t="shared" si="0"/>
        <v>0</v>
      </c>
      <c r="F34" s="43">
        <v>0</v>
      </c>
      <c r="G34" s="44">
        <v>0</v>
      </c>
      <c r="H34" s="45">
        <v>0</v>
      </c>
      <c r="I34" s="46">
        <f t="shared" si="1"/>
        <v>0</v>
      </c>
      <c r="J34" s="47">
        <f t="shared" si="2"/>
        <v>0</v>
      </c>
      <c r="K34" s="48">
        <f t="shared" si="3"/>
        <v>0</v>
      </c>
      <c r="L34" s="102">
        <v>0</v>
      </c>
      <c r="M34" s="103">
        <v>0</v>
      </c>
      <c r="N34" s="105">
        <v>0</v>
      </c>
      <c r="O34" s="46">
        <f t="shared" si="4"/>
        <v>0</v>
      </c>
      <c r="P34" s="47">
        <f t="shared" si="4"/>
        <v>0</v>
      </c>
      <c r="Q34" s="48">
        <f t="shared" si="5"/>
        <v>0</v>
      </c>
    </row>
    <row r="35" spans="1:98" s="52" customFormat="1" ht="20.100000000000001" customHeight="1" x14ac:dyDescent="0.35">
      <c r="A35" s="38" t="s">
        <v>56</v>
      </c>
      <c r="B35" s="39">
        <v>45.21</v>
      </c>
      <c r="C35" s="51" t="s">
        <v>34</v>
      </c>
      <c r="D35" s="41"/>
      <c r="E35" s="42">
        <f t="shared" si="0"/>
        <v>0</v>
      </c>
      <c r="F35" s="43">
        <v>0</v>
      </c>
      <c r="G35" s="44">
        <v>0</v>
      </c>
      <c r="H35" s="45">
        <v>0</v>
      </c>
      <c r="I35" s="46">
        <f t="shared" si="1"/>
        <v>0</v>
      </c>
      <c r="J35" s="47">
        <f t="shared" si="2"/>
        <v>0</v>
      </c>
      <c r="K35" s="48">
        <f t="shared" si="3"/>
        <v>0</v>
      </c>
      <c r="L35" s="102">
        <v>0</v>
      </c>
      <c r="M35" s="103">
        <v>0</v>
      </c>
      <c r="N35" s="105">
        <v>0</v>
      </c>
      <c r="O35" s="46">
        <f t="shared" si="4"/>
        <v>0</v>
      </c>
      <c r="P35" s="47">
        <f t="shared" si="4"/>
        <v>0</v>
      </c>
      <c r="Q35" s="48">
        <f t="shared" si="5"/>
        <v>0</v>
      </c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</row>
    <row r="36" spans="1:98" s="52" customFormat="1" ht="20.100000000000001" customHeight="1" x14ac:dyDescent="0.35">
      <c r="A36" s="38" t="s">
        <v>57</v>
      </c>
      <c r="B36" s="39">
        <v>67.84</v>
      </c>
      <c r="C36" s="51" t="s">
        <v>34</v>
      </c>
      <c r="D36" s="41"/>
      <c r="E36" s="42">
        <f t="shared" si="0"/>
        <v>0</v>
      </c>
      <c r="F36" s="43">
        <v>0</v>
      </c>
      <c r="G36" s="44">
        <v>0</v>
      </c>
      <c r="H36" s="45">
        <v>100</v>
      </c>
      <c r="I36" s="46">
        <f t="shared" si="1"/>
        <v>0</v>
      </c>
      <c r="J36" s="47">
        <f t="shared" si="2"/>
        <v>0</v>
      </c>
      <c r="K36" s="48">
        <f t="shared" si="3"/>
        <v>0</v>
      </c>
      <c r="L36" s="102">
        <v>0</v>
      </c>
      <c r="M36" s="103">
        <v>0</v>
      </c>
      <c r="N36" s="105">
        <v>100</v>
      </c>
      <c r="O36" s="46">
        <f t="shared" si="4"/>
        <v>0</v>
      </c>
      <c r="P36" s="47">
        <f t="shared" si="4"/>
        <v>0</v>
      </c>
      <c r="Q36" s="48">
        <f t="shared" si="5"/>
        <v>0</v>
      </c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</row>
    <row r="37" spans="1:98" ht="20.100000000000001" customHeight="1" x14ac:dyDescent="0.35">
      <c r="A37" s="38" t="s">
        <v>58</v>
      </c>
      <c r="B37" s="39">
        <v>90.43</v>
      </c>
      <c r="C37" s="51" t="s">
        <v>34</v>
      </c>
      <c r="D37" s="41"/>
      <c r="E37" s="42">
        <f t="shared" si="0"/>
        <v>0</v>
      </c>
      <c r="F37" s="43">
        <v>0</v>
      </c>
      <c r="G37" s="44">
        <v>0</v>
      </c>
      <c r="H37" s="45">
        <v>250</v>
      </c>
      <c r="I37" s="46">
        <f t="shared" si="1"/>
        <v>0</v>
      </c>
      <c r="J37" s="47">
        <f t="shared" si="2"/>
        <v>0</v>
      </c>
      <c r="K37" s="48">
        <f t="shared" si="3"/>
        <v>0</v>
      </c>
      <c r="L37" s="102">
        <v>0</v>
      </c>
      <c r="M37" s="103">
        <v>0</v>
      </c>
      <c r="N37" s="105">
        <v>90</v>
      </c>
      <c r="O37" s="46">
        <f t="shared" si="4"/>
        <v>0</v>
      </c>
      <c r="P37" s="47">
        <f t="shared" si="4"/>
        <v>0</v>
      </c>
      <c r="Q37" s="48">
        <f t="shared" si="5"/>
        <v>0</v>
      </c>
    </row>
    <row r="38" spans="1:98" ht="20.100000000000001" customHeight="1" x14ac:dyDescent="0.35">
      <c r="A38" s="38" t="s">
        <v>59</v>
      </c>
      <c r="B38" s="39">
        <v>113.04</v>
      </c>
      <c r="C38" s="40" t="s">
        <v>34</v>
      </c>
      <c r="D38" s="41"/>
      <c r="E38" s="42">
        <f t="shared" si="0"/>
        <v>0</v>
      </c>
      <c r="F38" s="43">
        <v>0</v>
      </c>
      <c r="G38" s="44">
        <v>5</v>
      </c>
      <c r="H38" s="45">
        <v>57</v>
      </c>
      <c r="I38" s="46">
        <f t="shared" si="1"/>
        <v>0</v>
      </c>
      <c r="J38" s="47">
        <f t="shared" si="2"/>
        <v>0</v>
      </c>
      <c r="K38" s="48">
        <f t="shared" si="3"/>
        <v>0</v>
      </c>
      <c r="L38" s="102">
        <v>0</v>
      </c>
      <c r="M38" s="103">
        <v>5</v>
      </c>
      <c r="N38" s="105">
        <v>57</v>
      </c>
      <c r="O38" s="46">
        <f t="shared" si="4"/>
        <v>0</v>
      </c>
      <c r="P38" s="47">
        <f t="shared" si="4"/>
        <v>0</v>
      </c>
      <c r="Q38" s="48">
        <f t="shared" si="5"/>
        <v>0</v>
      </c>
    </row>
    <row r="39" spans="1:98" s="50" customFormat="1" ht="20.100000000000001" customHeight="1" x14ac:dyDescent="0.35">
      <c r="A39" s="38" t="s">
        <v>60</v>
      </c>
      <c r="B39" s="39">
        <v>78.459999999999994</v>
      </c>
      <c r="C39" s="40" t="s">
        <v>34</v>
      </c>
      <c r="D39" s="41"/>
      <c r="E39" s="42">
        <f t="shared" si="0"/>
        <v>0</v>
      </c>
      <c r="F39" s="43">
        <v>80</v>
      </c>
      <c r="G39" s="44">
        <v>0</v>
      </c>
      <c r="H39" s="45">
        <v>0</v>
      </c>
      <c r="I39" s="46">
        <f t="shared" si="1"/>
        <v>0</v>
      </c>
      <c r="J39" s="47">
        <f t="shared" si="2"/>
        <v>0</v>
      </c>
      <c r="K39" s="48">
        <f t="shared" si="3"/>
        <v>0</v>
      </c>
      <c r="L39" s="102">
        <v>60</v>
      </c>
      <c r="M39" s="103">
        <v>0</v>
      </c>
      <c r="N39" s="105">
        <v>0</v>
      </c>
      <c r="O39" s="46">
        <f t="shared" si="4"/>
        <v>0</v>
      </c>
      <c r="P39" s="47">
        <f t="shared" si="4"/>
        <v>0</v>
      </c>
      <c r="Q39" s="48">
        <f t="shared" si="5"/>
        <v>0</v>
      </c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</row>
    <row r="40" spans="1:98" s="50" customFormat="1" ht="20.100000000000001" customHeight="1" x14ac:dyDescent="0.35">
      <c r="A40" s="38" t="s">
        <v>61</v>
      </c>
      <c r="B40" s="39">
        <v>27.11</v>
      </c>
      <c r="C40" s="40" t="s">
        <v>34</v>
      </c>
      <c r="D40" s="41"/>
      <c r="E40" s="42">
        <f t="shared" si="0"/>
        <v>0</v>
      </c>
      <c r="F40" s="43">
        <v>0</v>
      </c>
      <c r="G40" s="44">
        <v>0</v>
      </c>
      <c r="H40" s="45">
        <v>0</v>
      </c>
      <c r="I40" s="46">
        <f t="shared" si="1"/>
        <v>0</v>
      </c>
      <c r="J40" s="47">
        <f t="shared" si="2"/>
        <v>0</v>
      </c>
      <c r="K40" s="48">
        <f t="shared" si="3"/>
        <v>0</v>
      </c>
      <c r="L40" s="102">
        <v>0</v>
      </c>
      <c r="M40" s="103">
        <v>0</v>
      </c>
      <c r="N40" s="105">
        <v>0</v>
      </c>
      <c r="O40" s="46">
        <f t="shared" si="4"/>
        <v>0</v>
      </c>
      <c r="P40" s="47">
        <f t="shared" si="4"/>
        <v>0</v>
      </c>
      <c r="Q40" s="48">
        <f t="shared" si="5"/>
        <v>0</v>
      </c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</row>
    <row r="41" spans="1:98" s="50" customFormat="1" ht="20.100000000000001" customHeight="1" x14ac:dyDescent="0.35">
      <c r="A41" s="38" t="s">
        <v>62</v>
      </c>
      <c r="B41" s="39">
        <v>54.26</v>
      </c>
      <c r="C41" s="40" t="s">
        <v>34</v>
      </c>
      <c r="D41" s="41"/>
      <c r="E41" s="42">
        <f t="shared" si="0"/>
        <v>0</v>
      </c>
      <c r="F41" s="43">
        <v>0</v>
      </c>
      <c r="G41" s="44">
        <v>0</v>
      </c>
      <c r="H41" s="45">
        <v>120</v>
      </c>
      <c r="I41" s="46">
        <f t="shared" si="1"/>
        <v>0</v>
      </c>
      <c r="J41" s="47">
        <f t="shared" si="2"/>
        <v>0</v>
      </c>
      <c r="K41" s="48">
        <f t="shared" si="3"/>
        <v>0</v>
      </c>
      <c r="L41" s="102">
        <v>0</v>
      </c>
      <c r="M41" s="103">
        <v>0</v>
      </c>
      <c r="N41" s="105">
        <v>120</v>
      </c>
      <c r="O41" s="46">
        <f t="shared" si="4"/>
        <v>0</v>
      </c>
      <c r="P41" s="47">
        <f t="shared" si="4"/>
        <v>0</v>
      </c>
      <c r="Q41" s="48">
        <f t="shared" si="5"/>
        <v>0</v>
      </c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</row>
    <row r="42" spans="1:98" s="50" customFormat="1" ht="20.100000000000001" customHeight="1" x14ac:dyDescent="0.35">
      <c r="A42" s="53" t="s">
        <v>63</v>
      </c>
      <c r="B42" s="39">
        <v>67.84</v>
      </c>
      <c r="C42" s="40" t="s">
        <v>34</v>
      </c>
      <c r="D42" s="41"/>
      <c r="E42" s="42">
        <f t="shared" si="0"/>
        <v>0</v>
      </c>
      <c r="F42" s="43">
        <v>0</v>
      </c>
      <c r="G42" s="44">
        <v>0</v>
      </c>
      <c r="H42" s="45">
        <v>180</v>
      </c>
      <c r="I42" s="46">
        <f t="shared" si="1"/>
        <v>0</v>
      </c>
      <c r="J42" s="47">
        <f t="shared" si="2"/>
        <v>0</v>
      </c>
      <c r="K42" s="48">
        <f t="shared" si="3"/>
        <v>0</v>
      </c>
      <c r="L42" s="102">
        <v>0</v>
      </c>
      <c r="M42" s="103">
        <v>0</v>
      </c>
      <c r="N42" s="105">
        <v>80</v>
      </c>
      <c r="O42" s="46">
        <f t="shared" si="4"/>
        <v>0</v>
      </c>
      <c r="P42" s="47">
        <f t="shared" si="4"/>
        <v>0</v>
      </c>
      <c r="Q42" s="48">
        <f t="shared" si="5"/>
        <v>0</v>
      </c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</row>
    <row r="43" spans="1:98" ht="20.100000000000001" customHeight="1" x14ac:dyDescent="0.35">
      <c r="A43" s="53" t="s">
        <v>64</v>
      </c>
      <c r="B43" s="39">
        <v>81.39</v>
      </c>
      <c r="C43" s="51" t="s">
        <v>34</v>
      </c>
      <c r="D43" s="41"/>
      <c r="E43" s="42">
        <f t="shared" si="0"/>
        <v>0</v>
      </c>
      <c r="F43" s="43">
        <v>0</v>
      </c>
      <c r="G43" s="44">
        <v>10</v>
      </c>
      <c r="H43" s="45">
        <v>57</v>
      </c>
      <c r="I43" s="46">
        <f t="shared" si="1"/>
        <v>0</v>
      </c>
      <c r="J43" s="47">
        <f t="shared" si="2"/>
        <v>0</v>
      </c>
      <c r="K43" s="48">
        <f t="shared" si="3"/>
        <v>0</v>
      </c>
      <c r="L43" s="102">
        <v>0</v>
      </c>
      <c r="M43" s="103">
        <v>10</v>
      </c>
      <c r="N43" s="105">
        <v>57</v>
      </c>
      <c r="O43" s="46">
        <f t="shared" si="4"/>
        <v>0</v>
      </c>
      <c r="P43" s="47">
        <f t="shared" si="4"/>
        <v>0</v>
      </c>
      <c r="Q43" s="48">
        <f t="shared" si="5"/>
        <v>0</v>
      </c>
    </row>
    <row r="44" spans="1:98" ht="20.100000000000001" customHeight="1" x14ac:dyDescent="0.35">
      <c r="A44" s="53" t="s">
        <v>65</v>
      </c>
      <c r="B44" s="39">
        <v>40.020000000000003</v>
      </c>
      <c r="C44" s="40" t="s">
        <v>34</v>
      </c>
      <c r="D44" s="41"/>
      <c r="E44" s="42">
        <f t="shared" si="0"/>
        <v>0</v>
      </c>
      <c r="F44" s="43">
        <v>360</v>
      </c>
      <c r="G44" s="44">
        <v>450</v>
      </c>
      <c r="H44" s="45">
        <v>389</v>
      </c>
      <c r="I44" s="46">
        <f t="shared" si="1"/>
        <v>0</v>
      </c>
      <c r="J44" s="47">
        <f t="shared" si="2"/>
        <v>0</v>
      </c>
      <c r="K44" s="48">
        <f t="shared" si="3"/>
        <v>0</v>
      </c>
      <c r="L44" s="102">
        <v>395</v>
      </c>
      <c r="M44" s="103">
        <v>310</v>
      </c>
      <c r="N44" s="105">
        <v>485</v>
      </c>
      <c r="O44" s="46">
        <f t="shared" si="4"/>
        <v>0</v>
      </c>
      <c r="P44" s="47">
        <f t="shared" si="4"/>
        <v>0</v>
      </c>
      <c r="Q44" s="48">
        <f t="shared" si="5"/>
        <v>0</v>
      </c>
    </row>
    <row r="45" spans="1:98" ht="20.100000000000001" customHeight="1" x14ac:dyDescent="0.35">
      <c r="A45" s="38" t="s">
        <v>66</v>
      </c>
      <c r="B45" s="39">
        <v>197.82</v>
      </c>
      <c r="C45" s="51" t="s">
        <v>34</v>
      </c>
      <c r="D45" s="41"/>
      <c r="E45" s="42">
        <f t="shared" si="0"/>
        <v>0</v>
      </c>
      <c r="F45" s="43">
        <v>0</v>
      </c>
      <c r="G45" s="44">
        <v>0</v>
      </c>
      <c r="H45" s="45">
        <v>0</v>
      </c>
      <c r="I45" s="46">
        <f t="shared" si="1"/>
        <v>0</v>
      </c>
      <c r="J45" s="47">
        <f t="shared" si="2"/>
        <v>0</v>
      </c>
      <c r="K45" s="48">
        <f t="shared" si="3"/>
        <v>0</v>
      </c>
      <c r="L45" s="102">
        <v>0</v>
      </c>
      <c r="M45" s="103">
        <v>0</v>
      </c>
      <c r="N45" s="105">
        <v>0</v>
      </c>
      <c r="O45" s="46">
        <f t="shared" si="4"/>
        <v>0</v>
      </c>
      <c r="P45" s="47">
        <f t="shared" si="4"/>
        <v>0</v>
      </c>
      <c r="Q45" s="48">
        <f t="shared" si="5"/>
        <v>0</v>
      </c>
    </row>
    <row r="46" spans="1:98" s="50" customFormat="1" ht="20.100000000000001" customHeight="1" x14ac:dyDescent="0.35">
      <c r="A46" s="53" t="s">
        <v>67</v>
      </c>
      <c r="B46" s="39">
        <v>24.42</v>
      </c>
      <c r="C46" s="40" t="s">
        <v>28</v>
      </c>
      <c r="D46" s="41"/>
      <c r="E46" s="42">
        <f t="shared" si="0"/>
        <v>0</v>
      </c>
      <c r="F46" s="43">
        <v>0</v>
      </c>
      <c r="G46" s="44">
        <v>0</v>
      </c>
      <c r="H46" s="45">
        <v>0</v>
      </c>
      <c r="I46" s="46">
        <f t="shared" si="1"/>
        <v>0</v>
      </c>
      <c r="J46" s="47">
        <f t="shared" si="2"/>
        <v>0</v>
      </c>
      <c r="K46" s="48">
        <f t="shared" si="3"/>
        <v>0</v>
      </c>
      <c r="L46" s="102">
        <v>0</v>
      </c>
      <c r="M46" s="103">
        <v>0</v>
      </c>
      <c r="N46" s="105">
        <v>0</v>
      </c>
      <c r="O46" s="46">
        <f t="shared" si="4"/>
        <v>0</v>
      </c>
      <c r="P46" s="47">
        <f t="shared" si="4"/>
        <v>0</v>
      </c>
      <c r="Q46" s="48">
        <f t="shared" si="5"/>
        <v>0</v>
      </c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</row>
    <row r="47" spans="1:98" s="50" customFormat="1" ht="20.100000000000001" customHeight="1" x14ac:dyDescent="0.35">
      <c r="A47" s="38" t="s">
        <v>68</v>
      </c>
      <c r="B47" s="39">
        <v>36.630000000000003</v>
      </c>
      <c r="C47" s="51" t="s">
        <v>28</v>
      </c>
      <c r="D47" s="41"/>
      <c r="E47" s="42">
        <f t="shared" si="0"/>
        <v>0</v>
      </c>
      <c r="F47" s="43">
        <v>0</v>
      </c>
      <c r="G47" s="44">
        <v>0</v>
      </c>
      <c r="H47" s="45">
        <v>0</v>
      </c>
      <c r="I47" s="46">
        <f t="shared" si="1"/>
        <v>0</v>
      </c>
      <c r="J47" s="47">
        <f t="shared" si="2"/>
        <v>0</v>
      </c>
      <c r="K47" s="48">
        <f t="shared" si="3"/>
        <v>0</v>
      </c>
      <c r="L47" s="102">
        <v>0</v>
      </c>
      <c r="M47" s="103">
        <v>0</v>
      </c>
      <c r="N47" s="105">
        <v>0</v>
      </c>
      <c r="O47" s="46">
        <f t="shared" si="4"/>
        <v>0</v>
      </c>
      <c r="P47" s="47">
        <f t="shared" si="4"/>
        <v>0</v>
      </c>
      <c r="Q47" s="48">
        <f t="shared" si="5"/>
        <v>0</v>
      </c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</row>
    <row r="48" spans="1:98" ht="20.100000000000001" customHeight="1" x14ac:dyDescent="0.35">
      <c r="A48" s="53" t="s">
        <v>69</v>
      </c>
      <c r="B48" s="39">
        <v>38.03</v>
      </c>
      <c r="C48" s="40" t="s">
        <v>28</v>
      </c>
      <c r="D48" s="41"/>
      <c r="E48" s="42">
        <f t="shared" si="0"/>
        <v>0</v>
      </c>
      <c r="F48" s="43">
        <v>0</v>
      </c>
      <c r="G48" s="44">
        <v>0</v>
      </c>
      <c r="H48" s="45">
        <v>0</v>
      </c>
      <c r="I48" s="46">
        <f t="shared" si="1"/>
        <v>0</v>
      </c>
      <c r="J48" s="47">
        <f t="shared" si="2"/>
        <v>0</v>
      </c>
      <c r="K48" s="48">
        <f t="shared" si="3"/>
        <v>0</v>
      </c>
      <c r="L48" s="102">
        <v>0</v>
      </c>
      <c r="M48" s="103">
        <v>0</v>
      </c>
      <c r="N48" s="105">
        <v>0</v>
      </c>
      <c r="O48" s="46">
        <f t="shared" si="4"/>
        <v>0</v>
      </c>
      <c r="P48" s="47">
        <f t="shared" si="4"/>
        <v>0</v>
      </c>
      <c r="Q48" s="48">
        <f t="shared" si="5"/>
        <v>0</v>
      </c>
    </row>
    <row r="49" spans="1:98" s="50" customFormat="1" ht="20.100000000000001" customHeight="1" x14ac:dyDescent="0.35">
      <c r="A49" s="38" t="s">
        <v>70</v>
      </c>
      <c r="B49" s="39">
        <v>33.979999999999997</v>
      </c>
      <c r="C49" s="40" t="s">
        <v>28</v>
      </c>
      <c r="D49" s="41"/>
      <c r="E49" s="42">
        <f t="shared" si="0"/>
        <v>0</v>
      </c>
      <c r="F49" s="43">
        <v>0</v>
      </c>
      <c r="G49" s="44">
        <v>0</v>
      </c>
      <c r="H49" s="45">
        <v>0</v>
      </c>
      <c r="I49" s="46">
        <f t="shared" si="1"/>
        <v>0</v>
      </c>
      <c r="J49" s="47">
        <f t="shared" si="2"/>
        <v>0</v>
      </c>
      <c r="K49" s="48">
        <f t="shared" si="3"/>
        <v>0</v>
      </c>
      <c r="L49" s="102">
        <v>0</v>
      </c>
      <c r="M49" s="103">
        <v>0</v>
      </c>
      <c r="N49" s="105">
        <v>0</v>
      </c>
      <c r="O49" s="46">
        <f t="shared" si="4"/>
        <v>0</v>
      </c>
      <c r="P49" s="47">
        <f t="shared" si="4"/>
        <v>0</v>
      </c>
      <c r="Q49" s="48">
        <f t="shared" si="5"/>
        <v>0</v>
      </c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</row>
    <row r="50" spans="1:98" ht="20.100000000000001" customHeight="1" x14ac:dyDescent="0.35">
      <c r="A50" s="38" t="s">
        <v>71</v>
      </c>
      <c r="B50" s="39">
        <v>35.99</v>
      </c>
      <c r="C50" s="51" t="s">
        <v>28</v>
      </c>
      <c r="D50" s="41"/>
      <c r="E50" s="42">
        <f t="shared" si="0"/>
        <v>0</v>
      </c>
      <c r="F50" s="43">
        <v>0</v>
      </c>
      <c r="G50" s="44">
        <v>0</v>
      </c>
      <c r="H50" s="45">
        <v>0</v>
      </c>
      <c r="I50" s="46">
        <f t="shared" si="1"/>
        <v>0</v>
      </c>
      <c r="J50" s="47">
        <f t="shared" si="2"/>
        <v>0</v>
      </c>
      <c r="K50" s="48">
        <f t="shared" si="3"/>
        <v>0</v>
      </c>
      <c r="L50" s="102">
        <v>0</v>
      </c>
      <c r="M50" s="103">
        <v>0</v>
      </c>
      <c r="N50" s="105">
        <v>0</v>
      </c>
      <c r="O50" s="46">
        <f t="shared" si="4"/>
        <v>0</v>
      </c>
      <c r="P50" s="47">
        <f t="shared" si="4"/>
        <v>0</v>
      </c>
      <c r="Q50" s="48">
        <f t="shared" si="5"/>
        <v>0</v>
      </c>
    </row>
    <row r="51" spans="1:98" ht="20.100000000000001" customHeight="1" x14ac:dyDescent="0.35">
      <c r="A51" s="38" t="s">
        <v>72</v>
      </c>
      <c r="B51" s="39">
        <v>71.14</v>
      </c>
      <c r="C51" s="51" t="s">
        <v>28</v>
      </c>
      <c r="D51" s="41"/>
      <c r="E51" s="42">
        <f t="shared" si="0"/>
        <v>0</v>
      </c>
      <c r="F51" s="43">
        <v>0</v>
      </c>
      <c r="G51" s="44">
        <v>0</v>
      </c>
      <c r="H51" s="45">
        <v>0</v>
      </c>
      <c r="I51" s="46">
        <f t="shared" si="1"/>
        <v>0</v>
      </c>
      <c r="J51" s="47">
        <f t="shared" si="2"/>
        <v>0</v>
      </c>
      <c r="K51" s="48">
        <f t="shared" si="3"/>
        <v>0</v>
      </c>
      <c r="L51" s="102">
        <v>0</v>
      </c>
      <c r="M51" s="103">
        <v>0</v>
      </c>
      <c r="N51" s="105">
        <v>0</v>
      </c>
      <c r="O51" s="46">
        <f t="shared" si="4"/>
        <v>0</v>
      </c>
      <c r="P51" s="47">
        <f t="shared" si="4"/>
        <v>0</v>
      </c>
      <c r="Q51" s="48">
        <f t="shared" si="5"/>
        <v>0</v>
      </c>
    </row>
    <row r="52" spans="1:98" ht="20.100000000000001" customHeight="1" x14ac:dyDescent="0.35">
      <c r="A52" s="38" t="s">
        <v>73</v>
      </c>
      <c r="B52" s="39">
        <v>60.99</v>
      </c>
      <c r="C52" s="40" t="s">
        <v>28</v>
      </c>
      <c r="D52" s="41"/>
      <c r="E52" s="42">
        <f t="shared" si="0"/>
        <v>0</v>
      </c>
      <c r="F52" s="43">
        <v>0</v>
      </c>
      <c r="G52" s="44">
        <v>0</v>
      </c>
      <c r="H52" s="45">
        <v>0</v>
      </c>
      <c r="I52" s="46">
        <f t="shared" si="1"/>
        <v>0</v>
      </c>
      <c r="J52" s="47">
        <f t="shared" si="2"/>
        <v>0</v>
      </c>
      <c r="K52" s="48">
        <f t="shared" si="3"/>
        <v>0</v>
      </c>
      <c r="L52" s="102">
        <v>0</v>
      </c>
      <c r="M52" s="103">
        <v>0</v>
      </c>
      <c r="N52" s="105">
        <v>0</v>
      </c>
      <c r="O52" s="46">
        <f t="shared" si="4"/>
        <v>0</v>
      </c>
      <c r="P52" s="47">
        <f t="shared" si="4"/>
        <v>0</v>
      </c>
      <c r="Q52" s="48">
        <f t="shared" si="5"/>
        <v>0</v>
      </c>
    </row>
    <row r="53" spans="1:98" ht="20.100000000000001" customHeight="1" x14ac:dyDescent="0.35">
      <c r="A53" s="38" t="s">
        <v>74</v>
      </c>
      <c r="B53" s="39">
        <v>65.12</v>
      </c>
      <c r="C53" s="51" t="s">
        <v>28</v>
      </c>
      <c r="D53" s="41"/>
      <c r="E53" s="42">
        <f t="shared" si="0"/>
        <v>0</v>
      </c>
      <c r="F53" s="43">
        <v>0</v>
      </c>
      <c r="G53" s="44">
        <v>0</v>
      </c>
      <c r="H53" s="45">
        <v>0</v>
      </c>
      <c r="I53" s="46">
        <f t="shared" si="1"/>
        <v>0</v>
      </c>
      <c r="J53" s="47">
        <f t="shared" si="2"/>
        <v>0</v>
      </c>
      <c r="K53" s="48">
        <f t="shared" si="3"/>
        <v>0</v>
      </c>
      <c r="L53" s="102">
        <v>0</v>
      </c>
      <c r="M53" s="103">
        <v>0</v>
      </c>
      <c r="N53" s="105">
        <v>0</v>
      </c>
      <c r="O53" s="46">
        <f t="shared" si="4"/>
        <v>0</v>
      </c>
      <c r="P53" s="47">
        <f t="shared" si="4"/>
        <v>0</v>
      </c>
      <c r="Q53" s="48">
        <f t="shared" si="5"/>
        <v>0</v>
      </c>
    </row>
    <row r="54" spans="1:98" ht="20.100000000000001" customHeight="1" x14ac:dyDescent="0.35">
      <c r="A54" s="38" t="s">
        <v>75</v>
      </c>
      <c r="B54" s="39">
        <v>127.01</v>
      </c>
      <c r="C54" s="40" t="s">
        <v>28</v>
      </c>
      <c r="D54" s="41"/>
      <c r="E54" s="42">
        <f t="shared" si="0"/>
        <v>0</v>
      </c>
      <c r="F54" s="43">
        <v>0</v>
      </c>
      <c r="G54" s="44">
        <v>0</v>
      </c>
      <c r="H54" s="45">
        <v>0</v>
      </c>
      <c r="I54" s="46">
        <f t="shared" si="1"/>
        <v>0</v>
      </c>
      <c r="J54" s="47">
        <f t="shared" si="2"/>
        <v>0</v>
      </c>
      <c r="K54" s="48">
        <f t="shared" si="3"/>
        <v>0</v>
      </c>
      <c r="L54" s="102">
        <v>0</v>
      </c>
      <c r="M54" s="103">
        <v>0</v>
      </c>
      <c r="N54" s="105">
        <v>0</v>
      </c>
      <c r="O54" s="46">
        <f t="shared" si="4"/>
        <v>0</v>
      </c>
      <c r="P54" s="47">
        <f t="shared" si="4"/>
        <v>0</v>
      </c>
      <c r="Q54" s="48">
        <f t="shared" si="5"/>
        <v>0</v>
      </c>
    </row>
    <row r="55" spans="1:98" s="50" customFormat="1" ht="20.100000000000001" customHeight="1" x14ac:dyDescent="0.35">
      <c r="A55" s="38" t="s">
        <v>76</v>
      </c>
      <c r="B55" s="39">
        <v>107.03</v>
      </c>
      <c r="C55" s="40" t="s">
        <v>28</v>
      </c>
      <c r="D55" s="41"/>
      <c r="E55" s="42">
        <f t="shared" si="0"/>
        <v>0</v>
      </c>
      <c r="F55" s="43">
        <v>8</v>
      </c>
      <c r="G55" s="44">
        <v>0</v>
      </c>
      <c r="H55" s="45">
        <v>16</v>
      </c>
      <c r="I55" s="46">
        <f t="shared" si="1"/>
        <v>0</v>
      </c>
      <c r="J55" s="47">
        <f t="shared" si="2"/>
        <v>0</v>
      </c>
      <c r="K55" s="48">
        <f t="shared" si="3"/>
        <v>0</v>
      </c>
      <c r="L55" s="102">
        <v>5</v>
      </c>
      <c r="M55" s="103">
        <v>0</v>
      </c>
      <c r="N55" s="105">
        <v>19</v>
      </c>
      <c r="O55" s="46">
        <f t="shared" si="4"/>
        <v>0</v>
      </c>
      <c r="P55" s="47">
        <f t="shared" si="4"/>
        <v>0</v>
      </c>
      <c r="Q55" s="48">
        <f t="shared" si="5"/>
        <v>0</v>
      </c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</row>
    <row r="56" spans="1:98" s="50" customFormat="1" ht="20.100000000000001" customHeight="1" x14ac:dyDescent="0.35">
      <c r="A56" s="38" t="s">
        <v>77</v>
      </c>
      <c r="B56" s="39">
        <v>163.13</v>
      </c>
      <c r="C56" s="40" t="s">
        <v>28</v>
      </c>
      <c r="D56" s="41"/>
      <c r="E56" s="42">
        <f t="shared" si="0"/>
        <v>0</v>
      </c>
      <c r="F56" s="43">
        <v>0</v>
      </c>
      <c r="G56" s="44">
        <v>0</v>
      </c>
      <c r="H56" s="45">
        <v>15</v>
      </c>
      <c r="I56" s="46">
        <f t="shared" si="1"/>
        <v>0</v>
      </c>
      <c r="J56" s="47">
        <f t="shared" si="2"/>
        <v>0</v>
      </c>
      <c r="K56" s="48">
        <f t="shared" si="3"/>
        <v>0</v>
      </c>
      <c r="L56" s="102">
        <v>0</v>
      </c>
      <c r="M56" s="103">
        <v>0</v>
      </c>
      <c r="N56" s="105">
        <v>5</v>
      </c>
      <c r="O56" s="46">
        <f t="shared" si="4"/>
        <v>0</v>
      </c>
      <c r="P56" s="47">
        <f t="shared" si="4"/>
        <v>0</v>
      </c>
      <c r="Q56" s="48">
        <f t="shared" si="5"/>
        <v>0</v>
      </c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</row>
    <row r="57" spans="1:98" ht="20.100000000000001" customHeight="1" x14ac:dyDescent="0.35">
      <c r="A57" s="53" t="s">
        <v>78</v>
      </c>
      <c r="B57" s="39">
        <v>133.77000000000001</v>
      </c>
      <c r="C57" s="40" t="s">
        <v>28</v>
      </c>
      <c r="D57" s="41"/>
      <c r="E57" s="42">
        <f t="shared" si="0"/>
        <v>0</v>
      </c>
      <c r="F57" s="43">
        <v>0</v>
      </c>
      <c r="G57" s="44">
        <v>0</v>
      </c>
      <c r="H57" s="45">
        <v>0</v>
      </c>
      <c r="I57" s="46">
        <f t="shared" si="1"/>
        <v>0</v>
      </c>
      <c r="J57" s="47">
        <f t="shared" si="2"/>
        <v>0</v>
      </c>
      <c r="K57" s="48">
        <f t="shared" si="3"/>
        <v>0</v>
      </c>
      <c r="L57" s="102">
        <v>0</v>
      </c>
      <c r="M57" s="103">
        <v>0</v>
      </c>
      <c r="N57" s="105">
        <v>1</v>
      </c>
      <c r="O57" s="46">
        <f t="shared" si="4"/>
        <v>0</v>
      </c>
      <c r="P57" s="47">
        <f t="shared" si="4"/>
        <v>0</v>
      </c>
      <c r="Q57" s="48">
        <f t="shared" si="5"/>
        <v>0</v>
      </c>
    </row>
    <row r="58" spans="1:98" ht="20.100000000000001" customHeight="1" x14ac:dyDescent="0.35">
      <c r="A58" s="38" t="s">
        <v>79</v>
      </c>
      <c r="B58" s="39">
        <v>203.9</v>
      </c>
      <c r="C58" s="40" t="s">
        <v>28</v>
      </c>
      <c r="D58" s="41"/>
      <c r="E58" s="42">
        <f t="shared" si="0"/>
        <v>0</v>
      </c>
      <c r="F58" s="43">
        <v>0</v>
      </c>
      <c r="G58" s="44">
        <v>0</v>
      </c>
      <c r="H58" s="45">
        <v>2</v>
      </c>
      <c r="I58" s="46">
        <f t="shared" si="1"/>
        <v>0</v>
      </c>
      <c r="J58" s="47">
        <f t="shared" si="2"/>
        <v>0</v>
      </c>
      <c r="K58" s="48">
        <f t="shared" si="3"/>
        <v>0</v>
      </c>
      <c r="L58" s="102">
        <v>0</v>
      </c>
      <c r="M58" s="103">
        <v>0</v>
      </c>
      <c r="N58" s="105">
        <v>2</v>
      </c>
      <c r="O58" s="46">
        <f t="shared" si="4"/>
        <v>0</v>
      </c>
      <c r="P58" s="47">
        <f t="shared" si="4"/>
        <v>0</v>
      </c>
      <c r="Q58" s="48">
        <f t="shared" si="5"/>
        <v>0</v>
      </c>
    </row>
    <row r="59" spans="1:98" ht="20.100000000000001" customHeight="1" x14ac:dyDescent="0.35">
      <c r="A59" s="38" t="s">
        <v>80</v>
      </c>
      <c r="B59" s="39">
        <v>331.54</v>
      </c>
      <c r="C59" s="40" t="s">
        <v>28</v>
      </c>
      <c r="D59" s="41"/>
      <c r="E59" s="42">
        <f t="shared" si="0"/>
        <v>0</v>
      </c>
      <c r="F59" s="43">
        <v>0</v>
      </c>
      <c r="G59" s="44">
        <v>0</v>
      </c>
      <c r="H59" s="45">
        <v>0</v>
      </c>
      <c r="I59" s="46">
        <f t="shared" si="1"/>
        <v>0</v>
      </c>
      <c r="J59" s="47">
        <f t="shared" si="2"/>
        <v>0</v>
      </c>
      <c r="K59" s="48">
        <f t="shared" si="3"/>
        <v>0</v>
      </c>
      <c r="L59" s="102">
        <v>0</v>
      </c>
      <c r="M59" s="103">
        <v>0</v>
      </c>
      <c r="N59" s="105">
        <v>0</v>
      </c>
      <c r="O59" s="46">
        <f t="shared" si="4"/>
        <v>0</v>
      </c>
      <c r="P59" s="47">
        <f t="shared" si="4"/>
        <v>0</v>
      </c>
      <c r="Q59" s="48">
        <f t="shared" si="5"/>
        <v>0</v>
      </c>
    </row>
    <row r="60" spans="1:98" s="50" customFormat="1" ht="20.100000000000001" customHeight="1" x14ac:dyDescent="0.35">
      <c r="A60" s="38" t="s">
        <v>81</v>
      </c>
      <c r="B60" s="39">
        <v>25.71</v>
      </c>
      <c r="C60" s="40" t="s">
        <v>28</v>
      </c>
      <c r="D60" s="41"/>
      <c r="E60" s="42">
        <f t="shared" si="0"/>
        <v>0</v>
      </c>
      <c r="F60" s="43">
        <v>26</v>
      </c>
      <c r="G60" s="44">
        <v>0</v>
      </c>
      <c r="H60" s="45">
        <v>0</v>
      </c>
      <c r="I60" s="46">
        <f t="shared" si="1"/>
        <v>0</v>
      </c>
      <c r="J60" s="47">
        <f t="shared" si="2"/>
        <v>0</v>
      </c>
      <c r="K60" s="48">
        <f t="shared" si="3"/>
        <v>0</v>
      </c>
      <c r="L60" s="102">
        <v>46</v>
      </c>
      <c r="M60" s="103">
        <v>0</v>
      </c>
      <c r="N60" s="105">
        <v>0</v>
      </c>
      <c r="O60" s="46">
        <f t="shared" si="4"/>
        <v>0</v>
      </c>
      <c r="P60" s="47">
        <f t="shared" si="4"/>
        <v>0</v>
      </c>
      <c r="Q60" s="48">
        <f t="shared" si="5"/>
        <v>0</v>
      </c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</row>
    <row r="61" spans="1:98" s="50" customFormat="1" ht="20.100000000000001" customHeight="1" x14ac:dyDescent="0.35">
      <c r="A61" s="38" t="s">
        <v>3</v>
      </c>
      <c r="B61" s="39">
        <v>14.58</v>
      </c>
      <c r="C61" s="40" t="s">
        <v>36</v>
      </c>
      <c r="D61" s="41"/>
      <c r="E61" s="42">
        <f t="shared" si="0"/>
        <v>0</v>
      </c>
      <c r="F61" s="43">
        <v>0</v>
      </c>
      <c r="G61" s="44">
        <v>0</v>
      </c>
      <c r="H61" s="45">
        <v>0</v>
      </c>
      <c r="I61" s="46">
        <f t="shared" si="1"/>
        <v>0</v>
      </c>
      <c r="J61" s="47">
        <f t="shared" si="2"/>
        <v>0</v>
      </c>
      <c r="K61" s="48">
        <f t="shared" si="3"/>
        <v>0</v>
      </c>
      <c r="L61" s="102">
        <v>0</v>
      </c>
      <c r="M61" s="103">
        <v>0</v>
      </c>
      <c r="N61" s="105">
        <v>0</v>
      </c>
      <c r="O61" s="46">
        <f t="shared" si="4"/>
        <v>0</v>
      </c>
      <c r="P61" s="47">
        <f t="shared" si="4"/>
        <v>0</v>
      </c>
      <c r="Q61" s="48">
        <f t="shared" si="5"/>
        <v>0</v>
      </c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</row>
    <row r="62" spans="1:98" s="50" customFormat="1" ht="20.100000000000001" customHeight="1" x14ac:dyDescent="0.35">
      <c r="A62" s="38" t="s">
        <v>82</v>
      </c>
      <c r="B62" s="39">
        <v>38.4</v>
      </c>
      <c r="C62" s="40" t="s">
        <v>36</v>
      </c>
      <c r="D62" s="41"/>
      <c r="E62" s="42">
        <f t="shared" si="0"/>
        <v>0</v>
      </c>
      <c r="F62" s="43">
        <v>0</v>
      </c>
      <c r="G62" s="44">
        <v>0</v>
      </c>
      <c r="H62" s="45">
        <v>0</v>
      </c>
      <c r="I62" s="46">
        <f t="shared" si="1"/>
        <v>0</v>
      </c>
      <c r="J62" s="47">
        <f t="shared" si="2"/>
        <v>0</v>
      </c>
      <c r="K62" s="48">
        <f t="shared" si="3"/>
        <v>0</v>
      </c>
      <c r="L62" s="102">
        <v>0</v>
      </c>
      <c r="M62" s="103">
        <v>0</v>
      </c>
      <c r="N62" s="105">
        <v>0</v>
      </c>
      <c r="O62" s="46">
        <f t="shared" si="4"/>
        <v>0</v>
      </c>
      <c r="P62" s="47">
        <f t="shared" si="4"/>
        <v>0</v>
      </c>
      <c r="Q62" s="48">
        <f t="shared" si="5"/>
        <v>0</v>
      </c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</row>
    <row r="63" spans="1:98" s="50" customFormat="1" ht="20.100000000000001" customHeight="1" x14ac:dyDescent="0.35">
      <c r="A63" s="38" t="s">
        <v>83</v>
      </c>
      <c r="B63" s="39">
        <v>55</v>
      </c>
      <c r="C63" s="40" t="s">
        <v>36</v>
      </c>
      <c r="D63" s="41"/>
      <c r="E63" s="42">
        <f t="shared" si="0"/>
        <v>0</v>
      </c>
      <c r="F63" s="43">
        <v>50</v>
      </c>
      <c r="G63" s="44">
        <v>0</v>
      </c>
      <c r="H63" s="45">
        <v>0</v>
      </c>
      <c r="I63" s="46">
        <f t="shared" si="1"/>
        <v>0</v>
      </c>
      <c r="J63" s="47">
        <f t="shared" si="2"/>
        <v>0</v>
      </c>
      <c r="K63" s="48">
        <f t="shared" si="3"/>
        <v>0</v>
      </c>
      <c r="L63" s="102">
        <v>50</v>
      </c>
      <c r="M63" s="103">
        <v>0</v>
      </c>
      <c r="N63" s="105">
        <v>0</v>
      </c>
      <c r="O63" s="46">
        <f t="shared" si="4"/>
        <v>0</v>
      </c>
      <c r="P63" s="47">
        <f t="shared" si="4"/>
        <v>0</v>
      </c>
      <c r="Q63" s="48">
        <f t="shared" si="5"/>
        <v>0</v>
      </c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</row>
    <row r="64" spans="1:98" s="50" customFormat="1" ht="20.100000000000001" customHeight="1" x14ac:dyDescent="0.35">
      <c r="A64" s="38" t="s">
        <v>84</v>
      </c>
      <c r="B64" s="39">
        <v>16.37</v>
      </c>
      <c r="C64" s="40" t="s">
        <v>36</v>
      </c>
      <c r="D64" s="41"/>
      <c r="E64" s="42">
        <f t="shared" si="0"/>
        <v>0</v>
      </c>
      <c r="F64" s="43">
        <v>0</v>
      </c>
      <c r="G64" s="44">
        <v>0</v>
      </c>
      <c r="H64" s="45">
        <v>0</v>
      </c>
      <c r="I64" s="46">
        <f t="shared" si="1"/>
        <v>0</v>
      </c>
      <c r="J64" s="47">
        <f t="shared" si="2"/>
        <v>0</v>
      </c>
      <c r="K64" s="48">
        <f t="shared" si="3"/>
        <v>0</v>
      </c>
      <c r="L64" s="102">
        <v>0</v>
      </c>
      <c r="M64" s="103">
        <v>0</v>
      </c>
      <c r="N64" s="105">
        <v>0</v>
      </c>
      <c r="O64" s="46">
        <f t="shared" si="4"/>
        <v>0</v>
      </c>
      <c r="P64" s="47">
        <f t="shared" si="4"/>
        <v>0</v>
      </c>
      <c r="Q64" s="48">
        <f t="shared" si="5"/>
        <v>0</v>
      </c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</row>
    <row r="65" spans="1:98" s="50" customFormat="1" ht="20.100000000000001" customHeight="1" x14ac:dyDescent="0.35">
      <c r="A65" s="38" t="s">
        <v>85</v>
      </c>
      <c r="B65" s="39">
        <v>13.59</v>
      </c>
      <c r="C65" s="40" t="s">
        <v>36</v>
      </c>
      <c r="D65" s="41"/>
      <c r="E65" s="42">
        <f t="shared" si="0"/>
        <v>0</v>
      </c>
      <c r="F65" s="43">
        <v>20</v>
      </c>
      <c r="G65" s="44">
        <v>0</v>
      </c>
      <c r="H65" s="45">
        <v>0</v>
      </c>
      <c r="I65" s="46">
        <f t="shared" si="1"/>
        <v>0</v>
      </c>
      <c r="J65" s="47">
        <f t="shared" si="2"/>
        <v>0</v>
      </c>
      <c r="K65" s="48">
        <f t="shared" si="3"/>
        <v>0</v>
      </c>
      <c r="L65" s="102">
        <v>40</v>
      </c>
      <c r="M65" s="103">
        <v>0</v>
      </c>
      <c r="N65" s="105">
        <v>0</v>
      </c>
      <c r="O65" s="46">
        <f t="shared" si="4"/>
        <v>0</v>
      </c>
      <c r="P65" s="47">
        <f t="shared" si="4"/>
        <v>0</v>
      </c>
      <c r="Q65" s="48">
        <f t="shared" si="5"/>
        <v>0</v>
      </c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</row>
    <row r="66" spans="1:98" s="50" customFormat="1" ht="20.100000000000001" customHeight="1" x14ac:dyDescent="0.35">
      <c r="A66" s="38" t="s">
        <v>86</v>
      </c>
      <c r="B66" s="39">
        <v>9.41</v>
      </c>
      <c r="C66" s="51" t="s">
        <v>87</v>
      </c>
      <c r="D66" s="41"/>
      <c r="E66" s="42">
        <f t="shared" si="0"/>
        <v>0</v>
      </c>
      <c r="F66" s="43">
        <v>0</v>
      </c>
      <c r="G66" s="44">
        <v>0</v>
      </c>
      <c r="H66" s="45">
        <v>0</v>
      </c>
      <c r="I66" s="46">
        <f t="shared" si="1"/>
        <v>0</v>
      </c>
      <c r="J66" s="47">
        <f t="shared" si="2"/>
        <v>0</v>
      </c>
      <c r="K66" s="48">
        <f t="shared" si="3"/>
        <v>0</v>
      </c>
      <c r="L66" s="102">
        <v>0</v>
      </c>
      <c r="M66" s="103">
        <v>0</v>
      </c>
      <c r="N66" s="105">
        <v>0</v>
      </c>
      <c r="O66" s="46">
        <f t="shared" si="4"/>
        <v>0</v>
      </c>
      <c r="P66" s="47">
        <f t="shared" si="4"/>
        <v>0</v>
      </c>
      <c r="Q66" s="48">
        <f t="shared" si="5"/>
        <v>0</v>
      </c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</row>
    <row r="67" spans="1:98" s="50" customFormat="1" ht="20.100000000000001" customHeight="1" x14ac:dyDescent="0.35">
      <c r="A67" s="38" t="s">
        <v>88</v>
      </c>
      <c r="B67" s="39">
        <v>228.32</v>
      </c>
      <c r="C67" s="51" t="s">
        <v>28</v>
      </c>
      <c r="D67" s="41"/>
      <c r="E67" s="42">
        <f t="shared" si="0"/>
        <v>0</v>
      </c>
      <c r="F67" s="43">
        <v>0</v>
      </c>
      <c r="G67" s="44">
        <v>0</v>
      </c>
      <c r="H67" s="45">
        <v>0</v>
      </c>
      <c r="I67" s="46">
        <f t="shared" si="1"/>
        <v>0</v>
      </c>
      <c r="J67" s="47">
        <f t="shared" si="2"/>
        <v>0</v>
      </c>
      <c r="K67" s="48">
        <f t="shared" si="3"/>
        <v>0</v>
      </c>
      <c r="L67" s="102">
        <v>0</v>
      </c>
      <c r="M67" s="103">
        <v>0</v>
      </c>
      <c r="N67" s="105">
        <v>0</v>
      </c>
      <c r="O67" s="46">
        <f t="shared" si="4"/>
        <v>0</v>
      </c>
      <c r="P67" s="47">
        <f t="shared" si="4"/>
        <v>0</v>
      </c>
      <c r="Q67" s="48">
        <f t="shared" si="5"/>
        <v>0</v>
      </c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</row>
    <row r="68" spans="1:98" s="50" customFormat="1" ht="20.100000000000001" customHeight="1" thickBot="1" x14ac:dyDescent="0.4">
      <c r="A68" s="38" t="s">
        <v>89</v>
      </c>
      <c r="B68" s="54">
        <v>185.53</v>
      </c>
      <c r="C68" s="55" t="s">
        <v>28</v>
      </c>
      <c r="D68" s="56"/>
      <c r="E68" s="57">
        <f t="shared" si="0"/>
        <v>0</v>
      </c>
      <c r="F68" s="58">
        <v>0</v>
      </c>
      <c r="G68" s="59">
        <v>0</v>
      </c>
      <c r="H68" s="60">
        <v>0</v>
      </c>
      <c r="I68" s="61">
        <f t="shared" si="1"/>
        <v>0</v>
      </c>
      <c r="J68" s="62">
        <f t="shared" si="2"/>
        <v>0</v>
      </c>
      <c r="K68" s="63">
        <f t="shared" si="3"/>
        <v>0</v>
      </c>
      <c r="L68" s="102">
        <v>0</v>
      </c>
      <c r="M68" s="103">
        <v>0</v>
      </c>
      <c r="N68" s="105">
        <v>0</v>
      </c>
      <c r="O68" s="61">
        <f t="shared" si="4"/>
        <v>0</v>
      </c>
      <c r="P68" s="62">
        <f t="shared" si="4"/>
        <v>0</v>
      </c>
      <c r="Q68" s="63">
        <f t="shared" si="5"/>
        <v>0</v>
      </c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</row>
    <row r="69" spans="1:98" s="50" customFormat="1" ht="20.100000000000001" customHeight="1" thickBot="1" x14ac:dyDescent="0.4">
      <c r="A69" s="98" t="s">
        <v>150</v>
      </c>
      <c r="B69" s="99">
        <v>38.770000000000003</v>
      </c>
      <c r="C69" s="100" t="s">
        <v>28</v>
      </c>
      <c r="D69" s="101"/>
      <c r="E69" s="57">
        <f t="shared" si="0"/>
        <v>0</v>
      </c>
      <c r="F69" s="58">
        <v>0</v>
      </c>
      <c r="G69" s="59">
        <v>0</v>
      </c>
      <c r="H69" s="60">
        <v>0</v>
      </c>
      <c r="I69" s="61">
        <f t="shared" ref="I69:I87" si="6">F69*D69</f>
        <v>0</v>
      </c>
      <c r="J69" s="62">
        <f t="shared" ref="J69:J87" si="7">E69*G69</f>
        <v>0</v>
      </c>
      <c r="K69" s="63">
        <f t="shared" ref="K69:K87" si="8">E69*H69</f>
        <v>0</v>
      </c>
      <c r="L69" s="58">
        <v>0</v>
      </c>
      <c r="M69" s="59">
        <v>0</v>
      </c>
      <c r="N69" s="60">
        <v>0</v>
      </c>
      <c r="O69" s="61">
        <f t="shared" ref="O69:O90" si="9">L69*D69</f>
        <v>0</v>
      </c>
      <c r="P69" s="62">
        <f t="shared" ref="P69:P90" si="10">M69*E69</f>
        <v>0</v>
      </c>
      <c r="Q69" s="63">
        <f t="shared" ref="Q69:Q90" si="11">N69*E69</f>
        <v>0</v>
      </c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</row>
    <row r="70" spans="1:98" s="50" customFormat="1" ht="20.100000000000001" customHeight="1" thickBot="1" x14ac:dyDescent="0.4">
      <c r="A70" s="98" t="s">
        <v>151</v>
      </c>
      <c r="B70" s="99">
        <v>58.14</v>
      </c>
      <c r="C70" s="100" t="s">
        <v>28</v>
      </c>
      <c r="D70" s="101"/>
      <c r="E70" s="57">
        <f t="shared" si="0"/>
        <v>0</v>
      </c>
      <c r="F70" s="58">
        <v>0</v>
      </c>
      <c r="G70" s="59">
        <v>0</v>
      </c>
      <c r="H70" s="60">
        <v>0</v>
      </c>
      <c r="I70" s="61">
        <f t="shared" si="6"/>
        <v>0</v>
      </c>
      <c r="J70" s="62">
        <f t="shared" si="7"/>
        <v>0</v>
      </c>
      <c r="K70" s="63">
        <f t="shared" si="8"/>
        <v>0</v>
      </c>
      <c r="L70" s="58">
        <v>0</v>
      </c>
      <c r="M70" s="59">
        <v>0</v>
      </c>
      <c r="N70" s="60">
        <v>0</v>
      </c>
      <c r="O70" s="61">
        <f t="shared" si="9"/>
        <v>0</v>
      </c>
      <c r="P70" s="62">
        <f t="shared" si="10"/>
        <v>0</v>
      </c>
      <c r="Q70" s="63">
        <f t="shared" si="11"/>
        <v>0</v>
      </c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</row>
    <row r="71" spans="1:98" s="50" customFormat="1" ht="20.100000000000001" customHeight="1" thickBot="1" x14ac:dyDescent="0.4">
      <c r="A71" s="98" t="s">
        <v>152</v>
      </c>
      <c r="B71" s="99">
        <v>87.22</v>
      </c>
      <c r="C71" s="100" t="s">
        <v>28</v>
      </c>
      <c r="D71" s="101"/>
      <c r="E71" s="57">
        <f t="shared" ref="E71:E90" si="12">ROUND(D71-(D71*0.2),2)</f>
        <v>0</v>
      </c>
      <c r="F71" s="58">
        <v>0</v>
      </c>
      <c r="G71" s="59">
        <v>0</v>
      </c>
      <c r="H71" s="60">
        <v>0</v>
      </c>
      <c r="I71" s="61">
        <f t="shared" si="6"/>
        <v>0</v>
      </c>
      <c r="J71" s="62">
        <f t="shared" si="7"/>
        <v>0</v>
      </c>
      <c r="K71" s="63">
        <f t="shared" si="8"/>
        <v>0</v>
      </c>
      <c r="L71" s="58">
        <v>0</v>
      </c>
      <c r="M71" s="59">
        <v>0</v>
      </c>
      <c r="N71" s="60">
        <v>0</v>
      </c>
      <c r="O71" s="61">
        <f t="shared" si="9"/>
        <v>0</v>
      </c>
      <c r="P71" s="62">
        <f t="shared" si="10"/>
        <v>0</v>
      </c>
      <c r="Q71" s="63">
        <f t="shared" si="11"/>
        <v>0</v>
      </c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</row>
    <row r="72" spans="1:98" s="50" customFormat="1" ht="20.100000000000001" customHeight="1" thickBot="1" x14ac:dyDescent="0.4">
      <c r="A72" s="98" t="s">
        <v>153</v>
      </c>
      <c r="B72" s="99">
        <v>131.26</v>
      </c>
      <c r="C72" s="100" t="s">
        <v>28</v>
      </c>
      <c r="D72" s="101"/>
      <c r="E72" s="57">
        <f t="shared" si="12"/>
        <v>0</v>
      </c>
      <c r="F72" s="58">
        <v>0</v>
      </c>
      <c r="G72" s="59">
        <v>0</v>
      </c>
      <c r="H72" s="60">
        <v>0</v>
      </c>
      <c r="I72" s="61">
        <f t="shared" si="6"/>
        <v>0</v>
      </c>
      <c r="J72" s="62">
        <f t="shared" si="7"/>
        <v>0</v>
      </c>
      <c r="K72" s="63">
        <f t="shared" si="8"/>
        <v>0</v>
      </c>
      <c r="L72" s="58">
        <v>0</v>
      </c>
      <c r="M72" s="59">
        <v>0</v>
      </c>
      <c r="N72" s="60">
        <v>0</v>
      </c>
      <c r="O72" s="61">
        <f t="shared" si="9"/>
        <v>0</v>
      </c>
      <c r="P72" s="62">
        <f t="shared" si="10"/>
        <v>0</v>
      </c>
      <c r="Q72" s="63">
        <f t="shared" si="11"/>
        <v>0</v>
      </c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</row>
    <row r="73" spans="1:98" s="50" customFormat="1" ht="20.100000000000001" customHeight="1" thickBot="1" x14ac:dyDescent="0.4">
      <c r="A73" s="98" t="s">
        <v>154</v>
      </c>
      <c r="B73" s="99">
        <v>196.24</v>
      </c>
      <c r="C73" s="100" t="s">
        <v>28</v>
      </c>
      <c r="D73" s="101"/>
      <c r="E73" s="57">
        <f t="shared" si="12"/>
        <v>0</v>
      </c>
      <c r="F73" s="58">
        <v>0</v>
      </c>
      <c r="G73" s="59">
        <v>0</v>
      </c>
      <c r="H73" s="60">
        <v>0</v>
      </c>
      <c r="I73" s="61">
        <f t="shared" si="6"/>
        <v>0</v>
      </c>
      <c r="J73" s="62">
        <f t="shared" si="7"/>
        <v>0</v>
      </c>
      <c r="K73" s="63">
        <f t="shared" si="8"/>
        <v>0</v>
      </c>
      <c r="L73" s="58">
        <v>0</v>
      </c>
      <c r="M73" s="59">
        <v>0</v>
      </c>
      <c r="N73" s="60">
        <v>0</v>
      </c>
      <c r="O73" s="61">
        <f t="shared" si="9"/>
        <v>0</v>
      </c>
      <c r="P73" s="62">
        <f t="shared" si="10"/>
        <v>0</v>
      </c>
      <c r="Q73" s="63">
        <f t="shared" si="11"/>
        <v>0</v>
      </c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</row>
    <row r="74" spans="1:98" s="50" customFormat="1" ht="20.100000000000001" customHeight="1" thickBot="1" x14ac:dyDescent="0.4">
      <c r="A74" s="98" t="s">
        <v>155</v>
      </c>
      <c r="B74" s="99">
        <v>42.58</v>
      </c>
      <c r="C74" s="100" t="s">
        <v>28</v>
      </c>
      <c r="D74" s="101"/>
      <c r="E74" s="57">
        <f t="shared" si="12"/>
        <v>0</v>
      </c>
      <c r="F74" s="58">
        <v>0</v>
      </c>
      <c r="G74" s="59">
        <v>0</v>
      </c>
      <c r="H74" s="60">
        <v>0</v>
      </c>
      <c r="I74" s="61">
        <f t="shared" si="6"/>
        <v>0</v>
      </c>
      <c r="J74" s="62">
        <f t="shared" si="7"/>
        <v>0</v>
      </c>
      <c r="K74" s="63">
        <f t="shared" si="8"/>
        <v>0</v>
      </c>
      <c r="L74" s="58">
        <v>0</v>
      </c>
      <c r="M74" s="59">
        <v>0</v>
      </c>
      <c r="N74" s="60">
        <v>0</v>
      </c>
      <c r="O74" s="61">
        <f t="shared" si="9"/>
        <v>0</v>
      </c>
      <c r="P74" s="62">
        <f t="shared" si="10"/>
        <v>0</v>
      </c>
      <c r="Q74" s="63">
        <f t="shared" si="11"/>
        <v>0</v>
      </c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</row>
    <row r="75" spans="1:98" s="50" customFormat="1" ht="20.100000000000001" customHeight="1" thickBot="1" x14ac:dyDescent="0.4">
      <c r="A75" s="98" t="s">
        <v>156</v>
      </c>
      <c r="B75" s="99">
        <v>93.83</v>
      </c>
      <c r="C75" s="100" t="s">
        <v>157</v>
      </c>
      <c r="D75" s="101"/>
      <c r="E75" s="57">
        <f t="shared" si="12"/>
        <v>0</v>
      </c>
      <c r="F75" s="58">
        <v>0</v>
      </c>
      <c r="G75" s="59">
        <v>0</v>
      </c>
      <c r="H75" s="60">
        <v>0</v>
      </c>
      <c r="I75" s="61">
        <f t="shared" si="6"/>
        <v>0</v>
      </c>
      <c r="J75" s="62">
        <f t="shared" si="7"/>
        <v>0</v>
      </c>
      <c r="K75" s="63">
        <f t="shared" si="8"/>
        <v>0</v>
      </c>
      <c r="L75" s="58">
        <v>0</v>
      </c>
      <c r="M75" s="59">
        <v>0</v>
      </c>
      <c r="N75" s="60">
        <v>0</v>
      </c>
      <c r="O75" s="61">
        <f t="shared" si="9"/>
        <v>0</v>
      </c>
      <c r="P75" s="62">
        <f t="shared" si="10"/>
        <v>0</v>
      </c>
      <c r="Q75" s="63">
        <f t="shared" si="11"/>
        <v>0</v>
      </c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</row>
    <row r="76" spans="1:98" s="50" customFormat="1" ht="20.100000000000001" customHeight="1" thickBot="1" x14ac:dyDescent="0.4">
      <c r="A76" s="98" t="s">
        <v>158</v>
      </c>
      <c r="B76" s="99">
        <v>103.64</v>
      </c>
      <c r="C76" s="100" t="s">
        <v>159</v>
      </c>
      <c r="D76" s="101"/>
      <c r="E76" s="57">
        <f t="shared" si="12"/>
        <v>0</v>
      </c>
      <c r="F76" s="58">
        <v>100</v>
      </c>
      <c r="G76" s="59">
        <v>0</v>
      </c>
      <c r="H76" s="60">
        <v>0</v>
      </c>
      <c r="I76" s="61">
        <f t="shared" si="6"/>
        <v>0</v>
      </c>
      <c r="J76" s="62">
        <f t="shared" si="7"/>
        <v>0</v>
      </c>
      <c r="K76" s="63">
        <f t="shared" si="8"/>
        <v>0</v>
      </c>
      <c r="L76" s="58">
        <v>100</v>
      </c>
      <c r="M76" s="59">
        <v>0</v>
      </c>
      <c r="N76" s="60">
        <v>0</v>
      </c>
      <c r="O76" s="61">
        <f t="shared" si="9"/>
        <v>0</v>
      </c>
      <c r="P76" s="62">
        <f t="shared" si="10"/>
        <v>0</v>
      </c>
      <c r="Q76" s="63">
        <f t="shared" si="11"/>
        <v>0</v>
      </c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</row>
    <row r="77" spans="1:98" s="50" customFormat="1" ht="20.100000000000001" customHeight="1" thickBot="1" x14ac:dyDescent="0.4">
      <c r="A77" s="98" t="s">
        <v>160</v>
      </c>
      <c r="B77" s="99">
        <v>243.5</v>
      </c>
      <c r="C77" s="100" t="s">
        <v>157</v>
      </c>
      <c r="D77" s="101"/>
      <c r="E77" s="57">
        <f t="shared" si="12"/>
        <v>0</v>
      </c>
      <c r="F77" s="58">
        <v>20</v>
      </c>
      <c r="G77" s="59">
        <v>0</v>
      </c>
      <c r="H77" s="60">
        <v>0</v>
      </c>
      <c r="I77" s="61">
        <f t="shared" si="6"/>
        <v>0</v>
      </c>
      <c r="J77" s="62">
        <f t="shared" si="7"/>
        <v>0</v>
      </c>
      <c r="K77" s="63">
        <f t="shared" si="8"/>
        <v>0</v>
      </c>
      <c r="L77" s="58">
        <v>20</v>
      </c>
      <c r="M77" s="59">
        <v>0</v>
      </c>
      <c r="N77" s="60">
        <v>0</v>
      </c>
      <c r="O77" s="61">
        <f t="shared" si="9"/>
        <v>0</v>
      </c>
      <c r="P77" s="62">
        <f t="shared" si="10"/>
        <v>0</v>
      </c>
      <c r="Q77" s="63">
        <f t="shared" si="11"/>
        <v>0</v>
      </c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</row>
    <row r="78" spans="1:98" s="50" customFormat="1" ht="20.100000000000001" customHeight="1" thickBot="1" x14ac:dyDescent="0.4">
      <c r="A78" s="98" t="s">
        <v>161</v>
      </c>
      <c r="B78" s="99">
        <v>312</v>
      </c>
      <c r="C78" s="100" t="s">
        <v>159</v>
      </c>
      <c r="D78" s="101"/>
      <c r="E78" s="57">
        <f t="shared" si="12"/>
        <v>0</v>
      </c>
      <c r="F78" s="58">
        <v>0</v>
      </c>
      <c r="G78" s="59">
        <v>0</v>
      </c>
      <c r="H78" s="60">
        <v>0</v>
      </c>
      <c r="I78" s="61">
        <f t="shared" si="6"/>
        <v>0</v>
      </c>
      <c r="J78" s="62">
        <f t="shared" si="7"/>
        <v>0</v>
      </c>
      <c r="K78" s="63">
        <f t="shared" si="8"/>
        <v>0</v>
      </c>
      <c r="L78" s="58">
        <v>0</v>
      </c>
      <c r="M78" s="59">
        <v>0</v>
      </c>
      <c r="N78" s="60">
        <v>0</v>
      </c>
      <c r="O78" s="61">
        <f t="shared" si="9"/>
        <v>0</v>
      </c>
      <c r="P78" s="62">
        <f t="shared" si="10"/>
        <v>0</v>
      </c>
      <c r="Q78" s="63">
        <f t="shared" si="11"/>
        <v>0</v>
      </c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</row>
    <row r="79" spans="1:98" s="50" customFormat="1" ht="20.100000000000001" customHeight="1" thickBot="1" x14ac:dyDescent="0.4">
      <c r="A79" s="98" t="s">
        <v>162</v>
      </c>
      <c r="B79" s="99">
        <v>380.5</v>
      </c>
      <c r="C79" s="100" t="s">
        <v>157</v>
      </c>
      <c r="D79" s="101"/>
      <c r="E79" s="57">
        <f t="shared" si="12"/>
        <v>0</v>
      </c>
      <c r="F79" s="58">
        <v>0</v>
      </c>
      <c r="G79" s="59">
        <v>0</v>
      </c>
      <c r="H79" s="60">
        <v>0</v>
      </c>
      <c r="I79" s="61">
        <f t="shared" si="6"/>
        <v>0</v>
      </c>
      <c r="J79" s="62">
        <f t="shared" si="7"/>
        <v>0</v>
      </c>
      <c r="K79" s="63">
        <f t="shared" si="8"/>
        <v>0</v>
      </c>
      <c r="L79" s="58">
        <v>0</v>
      </c>
      <c r="M79" s="59">
        <v>0</v>
      </c>
      <c r="N79" s="60">
        <v>0</v>
      </c>
      <c r="O79" s="61">
        <f t="shared" si="9"/>
        <v>0</v>
      </c>
      <c r="P79" s="62">
        <f t="shared" si="10"/>
        <v>0</v>
      </c>
      <c r="Q79" s="63">
        <f t="shared" si="11"/>
        <v>0</v>
      </c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</row>
    <row r="80" spans="1:98" s="50" customFormat="1" ht="20.100000000000001" customHeight="1" thickBot="1" x14ac:dyDescent="0.4">
      <c r="A80" s="98" t="s">
        <v>163</v>
      </c>
      <c r="B80" s="99">
        <v>163.63999999999999</v>
      </c>
      <c r="C80" s="100" t="s">
        <v>157</v>
      </c>
      <c r="D80" s="101"/>
      <c r="E80" s="57">
        <f t="shared" si="12"/>
        <v>0</v>
      </c>
      <c r="F80" s="58">
        <v>200</v>
      </c>
      <c r="G80" s="59">
        <v>0</v>
      </c>
      <c r="H80" s="60">
        <v>0</v>
      </c>
      <c r="I80" s="61">
        <f t="shared" si="6"/>
        <v>0</v>
      </c>
      <c r="J80" s="62">
        <f t="shared" si="7"/>
        <v>0</v>
      </c>
      <c r="K80" s="63">
        <f t="shared" si="8"/>
        <v>0</v>
      </c>
      <c r="L80" s="58">
        <v>200</v>
      </c>
      <c r="M80" s="59">
        <v>0</v>
      </c>
      <c r="N80" s="60">
        <v>0</v>
      </c>
      <c r="O80" s="61">
        <f t="shared" si="9"/>
        <v>0</v>
      </c>
      <c r="P80" s="62">
        <f t="shared" si="10"/>
        <v>0</v>
      </c>
      <c r="Q80" s="63">
        <f t="shared" si="11"/>
        <v>0</v>
      </c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</row>
    <row r="81" spans="1:98" s="50" customFormat="1" ht="20.100000000000001" customHeight="1" thickBot="1" x14ac:dyDescent="0.4">
      <c r="A81" s="98" t="s">
        <v>164</v>
      </c>
      <c r="B81" s="99">
        <v>74.400000000000006</v>
      </c>
      <c r="C81" s="100" t="s">
        <v>159</v>
      </c>
      <c r="D81" s="101"/>
      <c r="E81" s="57">
        <f t="shared" si="12"/>
        <v>0</v>
      </c>
      <c r="F81" s="58">
        <v>60</v>
      </c>
      <c r="G81" s="59">
        <v>0</v>
      </c>
      <c r="H81" s="60">
        <v>0</v>
      </c>
      <c r="I81" s="61">
        <f t="shared" si="6"/>
        <v>0</v>
      </c>
      <c r="J81" s="62">
        <f t="shared" si="7"/>
        <v>0</v>
      </c>
      <c r="K81" s="63">
        <f t="shared" si="8"/>
        <v>0</v>
      </c>
      <c r="L81" s="58">
        <v>60</v>
      </c>
      <c r="M81" s="59">
        <v>0</v>
      </c>
      <c r="N81" s="60">
        <v>0</v>
      </c>
      <c r="O81" s="61">
        <f t="shared" si="9"/>
        <v>0</v>
      </c>
      <c r="P81" s="62">
        <f t="shared" si="10"/>
        <v>0</v>
      </c>
      <c r="Q81" s="63">
        <f t="shared" si="11"/>
        <v>0</v>
      </c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</row>
    <row r="82" spans="1:98" s="50" customFormat="1" ht="20.100000000000001" customHeight="1" thickBot="1" x14ac:dyDescent="0.4">
      <c r="A82" s="98" t="s">
        <v>165</v>
      </c>
      <c r="B82" s="99">
        <v>34.44</v>
      </c>
      <c r="C82" s="100" t="s">
        <v>157</v>
      </c>
      <c r="D82" s="101"/>
      <c r="E82" s="57">
        <f t="shared" si="12"/>
        <v>0</v>
      </c>
      <c r="F82" s="58">
        <v>0</v>
      </c>
      <c r="G82" s="59">
        <v>0</v>
      </c>
      <c r="H82" s="60">
        <v>0</v>
      </c>
      <c r="I82" s="61">
        <f t="shared" si="6"/>
        <v>0</v>
      </c>
      <c r="J82" s="62">
        <f t="shared" si="7"/>
        <v>0</v>
      </c>
      <c r="K82" s="63">
        <f t="shared" si="8"/>
        <v>0</v>
      </c>
      <c r="L82" s="58">
        <v>0</v>
      </c>
      <c r="M82" s="59">
        <v>0</v>
      </c>
      <c r="N82" s="60">
        <v>0</v>
      </c>
      <c r="O82" s="61">
        <f t="shared" si="9"/>
        <v>0</v>
      </c>
      <c r="P82" s="62">
        <f t="shared" si="10"/>
        <v>0</v>
      </c>
      <c r="Q82" s="63">
        <f t="shared" si="11"/>
        <v>0</v>
      </c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</row>
    <row r="83" spans="1:98" s="50" customFormat="1" ht="20.100000000000001" customHeight="1" thickBot="1" x14ac:dyDescent="0.4">
      <c r="A83" s="98" t="s">
        <v>166</v>
      </c>
      <c r="B83" s="99">
        <v>156.5</v>
      </c>
      <c r="C83" s="100" t="s">
        <v>34</v>
      </c>
      <c r="D83" s="101"/>
      <c r="E83" s="57">
        <f t="shared" si="12"/>
        <v>0</v>
      </c>
      <c r="F83" s="58">
        <v>0</v>
      </c>
      <c r="G83" s="59">
        <v>0</v>
      </c>
      <c r="H83" s="60">
        <v>0</v>
      </c>
      <c r="I83" s="61">
        <f t="shared" si="6"/>
        <v>0</v>
      </c>
      <c r="J83" s="62">
        <f t="shared" si="7"/>
        <v>0</v>
      </c>
      <c r="K83" s="63">
        <f t="shared" si="8"/>
        <v>0</v>
      </c>
      <c r="L83" s="58">
        <v>0</v>
      </c>
      <c r="M83" s="59">
        <v>0</v>
      </c>
      <c r="N83" s="60">
        <v>0</v>
      </c>
      <c r="O83" s="61">
        <f t="shared" si="9"/>
        <v>0</v>
      </c>
      <c r="P83" s="62">
        <f t="shared" si="10"/>
        <v>0</v>
      </c>
      <c r="Q83" s="63">
        <f t="shared" si="11"/>
        <v>0</v>
      </c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</row>
    <row r="84" spans="1:98" s="50" customFormat="1" ht="20.100000000000001" customHeight="1" thickBot="1" x14ac:dyDescent="0.4">
      <c r="A84" s="98" t="s">
        <v>167</v>
      </c>
      <c r="B84" s="99">
        <v>129.69</v>
      </c>
      <c r="C84" s="100" t="s">
        <v>34</v>
      </c>
      <c r="D84" s="101"/>
      <c r="E84" s="57">
        <f t="shared" si="12"/>
        <v>0</v>
      </c>
      <c r="F84" s="58">
        <v>0</v>
      </c>
      <c r="G84" s="59">
        <v>0</v>
      </c>
      <c r="H84" s="60">
        <v>0</v>
      </c>
      <c r="I84" s="61">
        <f t="shared" si="6"/>
        <v>0</v>
      </c>
      <c r="J84" s="62">
        <f t="shared" si="7"/>
        <v>0</v>
      </c>
      <c r="K84" s="63">
        <f t="shared" si="8"/>
        <v>0</v>
      </c>
      <c r="L84" s="58">
        <v>0</v>
      </c>
      <c r="M84" s="59">
        <v>0</v>
      </c>
      <c r="N84" s="60">
        <v>0</v>
      </c>
      <c r="O84" s="61">
        <f t="shared" si="9"/>
        <v>0</v>
      </c>
      <c r="P84" s="62">
        <f t="shared" si="10"/>
        <v>0</v>
      </c>
      <c r="Q84" s="63">
        <f t="shared" si="11"/>
        <v>0</v>
      </c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</row>
    <row r="85" spans="1:98" s="50" customFormat="1" ht="20.100000000000001" customHeight="1" thickBot="1" x14ac:dyDescent="0.4">
      <c r="A85" s="98" t="s">
        <v>168</v>
      </c>
      <c r="B85" s="99">
        <v>76.5</v>
      </c>
      <c r="C85" s="100" t="s">
        <v>157</v>
      </c>
      <c r="D85" s="101"/>
      <c r="E85" s="57">
        <f t="shared" si="12"/>
        <v>0</v>
      </c>
      <c r="F85" s="58">
        <v>0</v>
      </c>
      <c r="G85" s="59"/>
      <c r="H85" s="60"/>
      <c r="I85" s="61">
        <f t="shared" si="6"/>
        <v>0</v>
      </c>
      <c r="J85" s="62">
        <f t="shared" si="7"/>
        <v>0</v>
      </c>
      <c r="K85" s="63">
        <f t="shared" si="8"/>
        <v>0</v>
      </c>
      <c r="L85" s="58">
        <v>0</v>
      </c>
      <c r="M85" s="59">
        <v>0</v>
      </c>
      <c r="N85" s="60">
        <v>0</v>
      </c>
      <c r="O85" s="61">
        <f t="shared" si="9"/>
        <v>0</v>
      </c>
      <c r="P85" s="62">
        <f t="shared" si="10"/>
        <v>0</v>
      </c>
      <c r="Q85" s="63">
        <f t="shared" si="11"/>
        <v>0</v>
      </c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</row>
    <row r="86" spans="1:98" s="50" customFormat="1" ht="20.100000000000001" customHeight="1" thickBot="1" x14ac:dyDescent="0.4">
      <c r="A86" s="98" t="s">
        <v>169</v>
      </c>
      <c r="B86" s="99">
        <v>103.64</v>
      </c>
      <c r="C86" s="100" t="s">
        <v>157</v>
      </c>
      <c r="D86" s="101"/>
      <c r="E86" s="57">
        <f t="shared" si="12"/>
        <v>0</v>
      </c>
      <c r="F86" s="58">
        <v>0</v>
      </c>
      <c r="G86" s="59">
        <v>0</v>
      </c>
      <c r="H86" s="60">
        <v>0</v>
      </c>
      <c r="I86" s="61">
        <f t="shared" si="6"/>
        <v>0</v>
      </c>
      <c r="J86" s="62">
        <f t="shared" si="7"/>
        <v>0</v>
      </c>
      <c r="K86" s="63">
        <f t="shared" si="8"/>
        <v>0</v>
      </c>
      <c r="L86" s="58">
        <v>0</v>
      </c>
      <c r="M86" s="59">
        <v>0</v>
      </c>
      <c r="N86" s="60">
        <v>0</v>
      </c>
      <c r="O86" s="61">
        <f t="shared" si="9"/>
        <v>0</v>
      </c>
      <c r="P86" s="62">
        <f t="shared" si="10"/>
        <v>0</v>
      </c>
      <c r="Q86" s="63">
        <f t="shared" si="11"/>
        <v>0</v>
      </c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</row>
    <row r="87" spans="1:98" s="50" customFormat="1" ht="20.100000000000001" customHeight="1" thickBot="1" x14ac:dyDescent="0.4">
      <c r="A87" s="98" t="s">
        <v>170</v>
      </c>
      <c r="B87" s="99">
        <v>143.19999999999999</v>
      </c>
      <c r="C87" s="100" t="s">
        <v>157</v>
      </c>
      <c r="D87" s="101"/>
      <c r="E87" s="57">
        <f t="shared" si="12"/>
        <v>0</v>
      </c>
      <c r="F87" s="58">
        <v>0</v>
      </c>
      <c r="G87" s="59">
        <v>0</v>
      </c>
      <c r="H87" s="60">
        <v>0</v>
      </c>
      <c r="I87" s="61">
        <f t="shared" si="6"/>
        <v>0</v>
      </c>
      <c r="J87" s="62">
        <f t="shared" si="7"/>
        <v>0</v>
      </c>
      <c r="K87" s="63">
        <f t="shared" si="8"/>
        <v>0</v>
      </c>
      <c r="L87" s="58">
        <v>0</v>
      </c>
      <c r="M87" s="59">
        <v>0</v>
      </c>
      <c r="N87" s="60">
        <v>0</v>
      </c>
      <c r="O87" s="61">
        <f t="shared" si="9"/>
        <v>0</v>
      </c>
      <c r="P87" s="62">
        <f t="shared" si="10"/>
        <v>0</v>
      </c>
      <c r="Q87" s="63">
        <f t="shared" si="11"/>
        <v>0</v>
      </c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</row>
    <row r="88" spans="1:98" s="50" customFormat="1" ht="20.100000000000001" customHeight="1" thickBot="1" x14ac:dyDescent="0.4">
      <c r="A88" s="98" t="s">
        <v>171</v>
      </c>
      <c r="B88" s="99">
        <v>66.3</v>
      </c>
      <c r="C88" s="100" t="s">
        <v>157</v>
      </c>
      <c r="D88" s="101"/>
      <c r="E88" s="57">
        <f t="shared" si="12"/>
        <v>0</v>
      </c>
      <c r="F88" s="58">
        <v>0</v>
      </c>
      <c r="G88" s="59"/>
      <c r="H88" s="60"/>
      <c r="I88" s="61">
        <f t="shared" ref="I88:I90" si="13">F88*D88</f>
        <v>0</v>
      </c>
      <c r="J88" s="62">
        <f t="shared" ref="J88:J90" si="14">E88*G88</f>
        <v>0</v>
      </c>
      <c r="K88" s="63">
        <f t="shared" ref="K88:K90" si="15">E88*H88</f>
        <v>0</v>
      </c>
      <c r="L88" s="58">
        <v>0</v>
      </c>
      <c r="M88" s="59">
        <v>0</v>
      </c>
      <c r="N88" s="60">
        <v>0</v>
      </c>
      <c r="O88" s="61">
        <f t="shared" si="9"/>
        <v>0</v>
      </c>
      <c r="P88" s="62">
        <f t="shared" si="10"/>
        <v>0</v>
      </c>
      <c r="Q88" s="63">
        <f t="shared" si="11"/>
        <v>0</v>
      </c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</row>
    <row r="89" spans="1:98" s="50" customFormat="1" ht="20.100000000000001" customHeight="1" thickBot="1" x14ac:dyDescent="0.4">
      <c r="A89" s="98" t="s">
        <v>172</v>
      </c>
      <c r="B89" s="99">
        <v>25.82</v>
      </c>
      <c r="C89" s="100" t="s">
        <v>157</v>
      </c>
      <c r="D89" s="101"/>
      <c r="E89" s="57">
        <f t="shared" si="12"/>
        <v>0</v>
      </c>
      <c r="F89" s="58">
        <v>0</v>
      </c>
      <c r="G89" s="59">
        <v>0</v>
      </c>
      <c r="H89" s="60">
        <v>0</v>
      </c>
      <c r="I89" s="61">
        <f t="shared" si="13"/>
        <v>0</v>
      </c>
      <c r="J89" s="62">
        <f t="shared" si="14"/>
        <v>0</v>
      </c>
      <c r="K89" s="63">
        <f t="shared" si="15"/>
        <v>0</v>
      </c>
      <c r="L89" s="58">
        <v>0</v>
      </c>
      <c r="M89" s="59">
        <v>0</v>
      </c>
      <c r="N89" s="60">
        <v>0</v>
      </c>
      <c r="O89" s="61">
        <f t="shared" si="9"/>
        <v>0</v>
      </c>
      <c r="P89" s="62">
        <f t="shared" si="10"/>
        <v>0</v>
      </c>
      <c r="Q89" s="63">
        <f t="shared" si="11"/>
        <v>0</v>
      </c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</row>
    <row r="90" spans="1:98" s="50" customFormat="1" ht="20.100000000000001" customHeight="1" thickBot="1" x14ac:dyDescent="0.4">
      <c r="A90" s="98" t="s">
        <v>173</v>
      </c>
      <c r="B90" s="99">
        <v>242</v>
      </c>
      <c r="C90" s="100" t="s">
        <v>157</v>
      </c>
      <c r="D90" s="101"/>
      <c r="E90" s="57">
        <f t="shared" si="12"/>
        <v>0</v>
      </c>
      <c r="F90" s="58">
        <v>40</v>
      </c>
      <c r="G90" s="59">
        <v>0</v>
      </c>
      <c r="H90" s="60">
        <v>0</v>
      </c>
      <c r="I90" s="61">
        <f t="shared" si="13"/>
        <v>0</v>
      </c>
      <c r="J90" s="62">
        <f t="shared" si="14"/>
        <v>0</v>
      </c>
      <c r="K90" s="63">
        <f t="shared" si="15"/>
        <v>0</v>
      </c>
      <c r="L90" s="58">
        <v>40</v>
      </c>
      <c r="M90" s="59">
        <v>0</v>
      </c>
      <c r="N90" s="60">
        <v>0</v>
      </c>
      <c r="O90" s="61">
        <f t="shared" si="9"/>
        <v>0</v>
      </c>
      <c r="P90" s="62">
        <f t="shared" si="10"/>
        <v>0</v>
      </c>
      <c r="Q90" s="63">
        <f t="shared" si="11"/>
        <v>0</v>
      </c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</row>
    <row r="91" spans="1:98" s="50" customFormat="1" ht="54.6" customHeight="1" thickBot="1" x14ac:dyDescent="0.4">
      <c r="A91" s="64" t="s">
        <v>90</v>
      </c>
      <c r="B91" s="141" t="s">
        <v>91</v>
      </c>
      <c r="C91" s="142"/>
      <c r="D91" s="142"/>
      <c r="E91" s="142"/>
      <c r="F91" s="142"/>
      <c r="G91" s="142"/>
      <c r="H91" s="143"/>
      <c r="I91" s="65">
        <v>122702.62</v>
      </c>
      <c r="J91" s="66"/>
      <c r="K91" s="67"/>
      <c r="L91" s="144" t="s">
        <v>92</v>
      </c>
      <c r="M91" s="144"/>
      <c r="N91" s="144"/>
      <c r="O91" s="68">
        <v>121682.56</v>
      </c>
      <c r="P91" s="66"/>
      <c r="Q91" s="66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</row>
    <row r="92" spans="1:98" s="50" customFormat="1" ht="20.100000000000001" customHeight="1" thickBot="1" x14ac:dyDescent="0.4">
      <c r="A92" s="155" t="s">
        <v>93</v>
      </c>
      <c r="B92" s="156"/>
      <c r="C92" s="156"/>
      <c r="D92" s="156"/>
      <c r="E92" s="156"/>
      <c r="F92" s="156"/>
      <c r="G92" s="157"/>
      <c r="H92" s="158"/>
      <c r="I92" s="69">
        <f>SUM(I7:I91)</f>
        <v>122702.62</v>
      </c>
      <c r="J92" s="70">
        <f>SUM(J7:J91)</f>
        <v>0</v>
      </c>
      <c r="K92" s="70">
        <f>SUM(K7:K91)</f>
        <v>0</v>
      </c>
      <c r="L92" s="13"/>
      <c r="M92" s="13"/>
      <c r="N92" s="13"/>
      <c r="O92" s="70">
        <f>SUM(O7:O91)</f>
        <v>121682.56</v>
      </c>
      <c r="P92" s="70">
        <f>SUM(P7:P91)</f>
        <v>0</v>
      </c>
      <c r="Q92" s="70">
        <f>SUM(Q7:Q91)</f>
        <v>0</v>
      </c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</row>
    <row r="93" spans="1:98" s="50" customFormat="1" ht="55.05" customHeight="1" thickBot="1" x14ac:dyDescent="0.4">
      <c r="A93" s="71"/>
      <c r="B93" s="11"/>
      <c r="C93" s="72"/>
      <c r="D93" s="9"/>
      <c r="E93" s="73"/>
      <c r="F93" s="9"/>
      <c r="G93" s="159" t="s">
        <v>94</v>
      </c>
      <c r="H93" s="160"/>
      <c r="I93" s="23">
        <f>I92-I91</f>
        <v>0</v>
      </c>
      <c r="J93" s="74" t="s">
        <v>95</v>
      </c>
      <c r="K93" s="75" t="s">
        <v>96</v>
      </c>
      <c r="L93" s="13"/>
      <c r="M93" s="159" t="s">
        <v>97</v>
      </c>
      <c r="N93" s="160"/>
      <c r="O93" s="23">
        <f>O92-O91</f>
        <v>0</v>
      </c>
      <c r="P93" s="75" t="s">
        <v>95</v>
      </c>
      <c r="Q93" s="75" t="s">
        <v>96</v>
      </c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</row>
    <row r="94" spans="1:98" s="50" customFormat="1" ht="20.100000000000001" customHeight="1" x14ac:dyDescent="0.35">
      <c r="A94" s="71"/>
      <c r="B94" s="11"/>
      <c r="C94" s="72"/>
      <c r="D94" s="9"/>
      <c r="E94" s="73"/>
      <c r="F94" s="9"/>
      <c r="G94" s="9"/>
      <c r="H94" s="9"/>
      <c r="I94" s="76" t="s">
        <v>98</v>
      </c>
      <c r="J94" s="77"/>
      <c r="K94" s="77"/>
      <c r="L94" s="13"/>
      <c r="M94" s="9"/>
      <c r="N94" s="9"/>
      <c r="O94" s="76" t="s">
        <v>98</v>
      </c>
      <c r="P94" s="77"/>
      <c r="Q94" s="77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</row>
    <row r="95" spans="1:98" s="50" customFormat="1" ht="20.100000000000001" customHeight="1" x14ac:dyDescent="0.35">
      <c r="A95" s="71"/>
      <c r="B95" s="11"/>
      <c r="C95" s="72"/>
      <c r="D95" s="9"/>
      <c r="E95" s="73"/>
      <c r="F95" s="9"/>
      <c r="G95" s="9"/>
      <c r="H95" s="9"/>
      <c r="I95" s="77"/>
      <c r="J95" s="77"/>
      <c r="K95" s="77"/>
      <c r="L95" s="13"/>
      <c r="M95" s="9"/>
      <c r="N95" s="9"/>
      <c r="O95" s="77"/>
      <c r="P95" s="77"/>
      <c r="Q95" s="77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</row>
    <row r="96" spans="1:98" ht="45" customHeight="1" x14ac:dyDescent="0.35">
      <c r="A96" s="161" t="s">
        <v>99</v>
      </c>
      <c r="B96" s="161"/>
      <c r="C96" s="161"/>
      <c r="D96" s="161"/>
      <c r="E96" s="161"/>
      <c r="F96" s="161"/>
      <c r="G96" s="161"/>
      <c r="H96" s="161"/>
      <c r="I96" s="161"/>
      <c r="J96" s="161"/>
      <c r="K96" s="161"/>
    </row>
    <row r="97" spans="1:39" x14ac:dyDescent="0.35">
      <c r="B97" s="9"/>
      <c r="F97" s="73"/>
      <c r="G97" s="73"/>
      <c r="H97" s="73"/>
      <c r="K97" s="73"/>
    </row>
    <row r="98" spans="1:39" x14ac:dyDescent="0.35">
      <c r="A98" s="78" t="s">
        <v>100</v>
      </c>
      <c r="B98" s="9"/>
      <c r="D98" s="162"/>
      <c r="E98" s="162"/>
      <c r="F98" s="162"/>
      <c r="G98" s="162"/>
      <c r="H98" s="162"/>
      <c r="I98" s="162"/>
      <c r="J98" s="79"/>
      <c r="K98" s="73"/>
    </row>
    <row r="99" spans="1:39" x14ac:dyDescent="0.35">
      <c r="D99" s="80"/>
      <c r="AM99" s="13">
        <v>85797.489999999991</v>
      </c>
    </row>
    <row r="100" spans="1:39" x14ac:dyDescent="0.35">
      <c r="D100" s="80"/>
    </row>
    <row r="101" spans="1:39" x14ac:dyDescent="0.35">
      <c r="D101" s="80"/>
    </row>
    <row r="102" spans="1:39" x14ac:dyDescent="0.35">
      <c r="D102" s="80"/>
    </row>
  </sheetData>
  <sheetProtection algorithmName="SHA-512" hashValue="1GNa2Vlvaz0G5w1NwQP2XNJ2OPjPQT/cXG6/8qQOOAXQPCMrSS2s0VI3MF5DdWPAWK3JZXRIuiGrWdC9HXjUXQ==" saltValue="Kd3yF8hEtaMlKVrtO+tR2w==" spinCount="100000" sheet="1" objects="1" scenarios="1"/>
  <mergeCells count="12">
    <mergeCell ref="A92:H92"/>
    <mergeCell ref="G93:H93"/>
    <mergeCell ref="M93:N93"/>
    <mergeCell ref="A96:K96"/>
    <mergeCell ref="D98:I98"/>
    <mergeCell ref="B91:H91"/>
    <mergeCell ref="L91:N91"/>
    <mergeCell ref="A2:Q2"/>
    <mergeCell ref="A3:K3"/>
    <mergeCell ref="F4:K4"/>
    <mergeCell ref="L4:Q4"/>
    <mergeCell ref="B5:C5"/>
  </mergeCells>
  <pageMargins left="0.70866141732283472" right="0.70866141732283472" top="0.74803149606299213" bottom="0.74803149606299213" header="0.31496062992125984" footer="0.31496062992125984"/>
  <pageSetup paperSize="9" scale="2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0EF2E-5BBA-47EE-A919-A5681A554429}">
  <sheetPr>
    <pageSetUpPr fitToPage="1"/>
  </sheetPr>
  <dimension ref="A1:J58"/>
  <sheetViews>
    <sheetView tabSelected="1" zoomScale="55" zoomScaleNormal="55" workbookViewId="0">
      <selection activeCell="F8" sqref="F8"/>
    </sheetView>
  </sheetViews>
  <sheetFormatPr baseColWidth="10" defaultRowHeight="14.4" x14ac:dyDescent="0.3"/>
  <cols>
    <col min="1" max="1" width="40" customWidth="1"/>
    <col min="2" max="2" width="17" customWidth="1"/>
    <col min="3" max="3" width="18.88671875" customWidth="1"/>
    <col min="4" max="4" width="23.44140625" customWidth="1"/>
    <col min="5" max="5" width="16.6640625" customWidth="1"/>
    <col min="6" max="6" width="18.44140625" customWidth="1"/>
    <col min="7" max="7" width="20.109375" customWidth="1"/>
    <col min="8" max="8" width="13.109375" customWidth="1"/>
    <col min="9" max="9" width="14.77734375" customWidth="1"/>
    <col min="10" max="10" width="17.6640625" customWidth="1"/>
  </cols>
  <sheetData>
    <row r="1" spans="1:10" ht="16.2" x14ac:dyDescent="0.35">
      <c r="A1" s="9"/>
      <c r="B1" s="9"/>
      <c r="C1" s="9"/>
      <c r="D1" s="9"/>
      <c r="E1" s="9"/>
      <c r="F1" s="9"/>
      <c r="G1" s="9"/>
      <c r="H1" s="9"/>
      <c r="I1" s="9"/>
      <c r="J1" s="9"/>
    </row>
    <row r="2" spans="1:10" ht="16.2" customHeight="1" x14ac:dyDescent="0.3">
      <c r="A2" s="130" t="s">
        <v>143</v>
      </c>
      <c r="B2" s="131"/>
      <c r="C2" s="131"/>
      <c r="D2" s="131"/>
      <c r="E2" s="131"/>
      <c r="F2" s="131"/>
      <c r="G2" s="131"/>
      <c r="H2" s="131"/>
      <c r="I2" s="131"/>
      <c r="J2" s="131"/>
    </row>
    <row r="3" spans="1:10" ht="16.2" x14ac:dyDescent="0.3">
      <c r="A3" s="130" t="s">
        <v>136</v>
      </c>
      <c r="B3" s="131"/>
      <c r="C3" s="131"/>
      <c r="D3" s="131"/>
      <c r="E3" s="131"/>
      <c r="F3" s="131"/>
      <c r="G3" s="131"/>
      <c r="H3" s="131"/>
      <c r="I3" s="131"/>
      <c r="J3" s="131"/>
    </row>
    <row r="4" spans="1:10" ht="16.2" x14ac:dyDescent="0.35">
      <c r="A4" s="9"/>
      <c r="B4" s="9"/>
      <c r="C4" s="9"/>
      <c r="D4" s="9"/>
      <c r="E4" s="9"/>
      <c r="F4" s="9"/>
      <c r="G4" s="9"/>
      <c r="H4" s="9"/>
      <c r="I4" s="9"/>
      <c r="J4" s="9"/>
    </row>
    <row r="5" spans="1:10" ht="16.2" x14ac:dyDescent="0.35">
      <c r="A5" s="9"/>
      <c r="B5" s="9"/>
      <c r="C5" s="9"/>
      <c r="D5" s="9"/>
      <c r="E5" s="9"/>
      <c r="F5" s="9"/>
      <c r="G5" s="9"/>
      <c r="H5" s="9"/>
      <c r="I5" s="9"/>
      <c r="J5" s="9"/>
    </row>
    <row r="6" spans="1:10" ht="97.2" x14ac:dyDescent="0.3">
      <c r="A6" s="94" t="s">
        <v>101</v>
      </c>
      <c r="B6" s="94" t="s">
        <v>113</v>
      </c>
      <c r="C6" s="94" t="s">
        <v>114</v>
      </c>
      <c r="D6" s="94" t="s">
        <v>102</v>
      </c>
      <c r="E6" s="94" t="s">
        <v>103</v>
      </c>
      <c r="F6" s="94" t="s">
        <v>104</v>
      </c>
      <c r="G6" s="94" t="s">
        <v>115</v>
      </c>
      <c r="H6" s="94" t="s">
        <v>117</v>
      </c>
      <c r="I6" s="94" t="s">
        <v>118</v>
      </c>
      <c r="J6" s="94" t="s">
        <v>116</v>
      </c>
    </row>
    <row r="7" spans="1:10" ht="16.2" x14ac:dyDescent="0.3">
      <c r="A7" s="106" t="s">
        <v>112</v>
      </c>
      <c r="B7" s="107">
        <v>3210</v>
      </c>
      <c r="C7" s="107">
        <v>3210</v>
      </c>
      <c r="D7" s="107">
        <v>60.41</v>
      </c>
      <c r="E7" s="94" t="s">
        <v>105</v>
      </c>
      <c r="F7" s="163"/>
      <c r="G7" s="108">
        <f>F7+F8+F9+F10</f>
        <v>0</v>
      </c>
      <c r="H7" s="109">
        <f>G7*B7</f>
        <v>0</v>
      </c>
      <c r="I7" s="109">
        <f>G7*C7</f>
        <v>0</v>
      </c>
      <c r="J7" s="107">
        <f>H7+I7</f>
        <v>0</v>
      </c>
    </row>
    <row r="8" spans="1:10" ht="32.4" x14ac:dyDescent="0.3">
      <c r="A8" s="106"/>
      <c r="B8" s="107"/>
      <c r="C8" s="107"/>
      <c r="D8" s="107"/>
      <c r="E8" s="94" t="s">
        <v>106</v>
      </c>
      <c r="F8" s="163"/>
      <c r="G8" s="108"/>
      <c r="H8" s="110"/>
      <c r="I8" s="110"/>
      <c r="J8" s="107"/>
    </row>
    <row r="9" spans="1:10" ht="16.2" x14ac:dyDescent="0.3">
      <c r="A9" s="106"/>
      <c r="B9" s="107"/>
      <c r="C9" s="107"/>
      <c r="D9" s="107"/>
      <c r="E9" s="94" t="s">
        <v>107</v>
      </c>
      <c r="F9" s="163"/>
      <c r="G9" s="108"/>
      <c r="H9" s="110"/>
      <c r="I9" s="110"/>
      <c r="J9" s="107"/>
    </row>
    <row r="10" spans="1:10" ht="16.2" x14ac:dyDescent="0.3">
      <c r="A10" s="106"/>
      <c r="B10" s="107"/>
      <c r="C10" s="107"/>
      <c r="D10" s="107"/>
      <c r="E10" s="94" t="s">
        <v>108</v>
      </c>
      <c r="F10" s="163"/>
      <c r="G10" s="108"/>
      <c r="H10" s="111"/>
      <c r="I10" s="111"/>
      <c r="J10" s="107"/>
    </row>
    <row r="11" spans="1:10" ht="16.2" x14ac:dyDescent="0.3">
      <c r="A11" s="106" t="s">
        <v>109</v>
      </c>
      <c r="B11" s="107">
        <v>10783</v>
      </c>
      <c r="C11" s="107">
        <v>12561</v>
      </c>
      <c r="D11" s="107">
        <v>36.29</v>
      </c>
      <c r="E11" s="94" t="s">
        <v>105</v>
      </c>
      <c r="F11" s="163"/>
      <c r="G11" s="108">
        <f>F11+F12+F13+F14</f>
        <v>0</v>
      </c>
      <c r="H11" s="109">
        <f t="shared" ref="H11" si="0">G11*B11</f>
        <v>0</v>
      </c>
      <c r="I11" s="109">
        <f t="shared" ref="I11" si="1">G11*C11</f>
        <v>0</v>
      </c>
      <c r="J11" s="107">
        <f t="shared" ref="J11" si="2">H11+I11</f>
        <v>0</v>
      </c>
    </row>
    <row r="12" spans="1:10" ht="32.4" x14ac:dyDescent="0.3">
      <c r="A12" s="106"/>
      <c r="B12" s="107"/>
      <c r="C12" s="107"/>
      <c r="D12" s="107"/>
      <c r="E12" s="94" t="s">
        <v>106</v>
      </c>
      <c r="F12" s="163"/>
      <c r="G12" s="108"/>
      <c r="H12" s="110"/>
      <c r="I12" s="110"/>
      <c r="J12" s="107"/>
    </row>
    <row r="13" spans="1:10" ht="16.2" x14ac:dyDescent="0.3">
      <c r="A13" s="106"/>
      <c r="B13" s="107"/>
      <c r="C13" s="107"/>
      <c r="D13" s="107"/>
      <c r="E13" s="94" t="s">
        <v>107</v>
      </c>
      <c r="F13" s="163"/>
      <c r="G13" s="108"/>
      <c r="H13" s="110"/>
      <c r="I13" s="110"/>
      <c r="J13" s="107"/>
    </row>
    <row r="14" spans="1:10" ht="16.2" x14ac:dyDescent="0.3">
      <c r="A14" s="106"/>
      <c r="B14" s="107"/>
      <c r="C14" s="107"/>
      <c r="D14" s="107"/>
      <c r="E14" s="94" t="s">
        <v>108</v>
      </c>
      <c r="F14" s="163"/>
      <c r="G14" s="108"/>
      <c r="H14" s="111"/>
      <c r="I14" s="111"/>
      <c r="J14" s="107"/>
    </row>
    <row r="15" spans="1:10" ht="16.2" x14ac:dyDescent="0.3">
      <c r="A15" s="106" t="s">
        <v>110</v>
      </c>
      <c r="B15" s="107">
        <v>380</v>
      </c>
      <c r="C15" s="107">
        <v>320</v>
      </c>
      <c r="D15" s="107">
        <v>28.36</v>
      </c>
      <c r="E15" s="94" t="s">
        <v>105</v>
      </c>
      <c r="F15" s="163"/>
      <c r="G15" s="108">
        <f>F15+F16+F17+F18</f>
        <v>0</v>
      </c>
      <c r="H15" s="109">
        <f t="shared" ref="H15" si="3">G15*B15</f>
        <v>0</v>
      </c>
      <c r="I15" s="109">
        <f t="shared" ref="I15" si="4">G15*C15</f>
        <v>0</v>
      </c>
      <c r="J15" s="107">
        <f t="shared" ref="J15" si="5">H15+I15</f>
        <v>0</v>
      </c>
    </row>
    <row r="16" spans="1:10" ht="32.4" x14ac:dyDescent="0.3">
      <c r="A16" s="106"/>
      <c r="B16" s="107"/>
      <c r="C16" s="107"/>
      <c r="D16" s="107"/>
      <c r="E16" s="94" t="s">
        <v>106</v>
      </c>
      <c r="F16" s="163"/>
      <c r="G16" s="108"/>
      <c r="H16" s="110"/>
      <c r="I16" s="110"/>
      <c r="J16" s="107"/>
    </row>
    <row r="17" spans="1:10" ht="16.2" x14ac:dyDescent="0.3">
      <c r="A17" s="106"/>
      <c r="B17" s="107"/>
      <c r="C17" s="107"/>
      <c r="D17" s="107"/>
      <c r="E17" s="94" t="s">
        <v>107</v>
      </c>
      <c r="F17" s="163"/>
      <c r="G17" s="108"/>
      <c r="H17" s="110"/>
      <c r="I17" s="110"/>
      <c r="J17" s="107"/>
    </row>
    <row r="18" spans="1:10" ht="16.2" x14ac:dyDescent="0.3">
      <c r="A18" s="106"/>
      <c r="B18" s="107"/>
      <c r="C18" s="107"/>
      <c r="D18" s="107"/>
      <c r="E18" s="94" t="s">
        <v>108</v>
      </c>
      <c r="F18" s="163"/>
      <c r="G18" s="108"/>
      <c r="H18" s="111"/>
      <c r="I18" s="111"/>
      <c r="J18" s="107"/>
    </row>
    <row r="19" spans="1:10" ht="16.2" x14ac:dyDescent="0.3">
      <c r="A19" s="106" t="s">
        <v>111</v>
      </c>
      <c r="B19" s="107">
        <v>207</v>
      </c>
      <c r="C19" s="107">
        <v>207</v>
      </c>
      <c r="D19" s="107">
        <v>39.14</v>
      </c>
      <c r="E19" s="94" t="s">
        <v>105</v>
      </c>
      <c r="F19" s="163"/>
      <c r="G19" s="108">
        <f>F19+F20+F21+F22</f>
        <v>0</v>
      </c>
      <c r="H19" s="109">
        <f t="shared" ref="H19" si="6">G19*B19</f>
        <v>0</v>
      </c>
      <c r="I19" s="109">
        <f t="shared" ref="I19" si="7">G19*C19</f>
        <v>0</v>
      </c>
      <c r="J19" s="107">
        <f t="shared" ref="J19" si="8">H19+I19</f>
        <v>0</v>
      </c>
    </row>
    <row r="20" spans="1:10" ht="32.4" x14ac:dyDescent="0.3">
      <c r="A20" s="106"/>
      <c r="B20" s="107"/>
      <c r="C20" s="107"/>
      <c r="D20" s="107"/>
      <c r="E20" s="94" t="s">
        <v>106</v>
      </c>
      <c r="F20" s="163"/>
      <c r="G20" s="108"/>
      <c r="H20" s="110"/>
      <c r="I20" s="110"/>
      <c r="J20" s="107"/>
    </row>
    <row r="21" spans="1:10" ht="16.2" x14ac:dyDescent="0.3">
      <c r="A21" s="106"/>
      <c r="B21" s="107"/>
      <c r="C21" s="107"/>
      <c r="D21" s="107"/>
      <c r="E21" s="94" t="s">
        <v>107</v>
      </c>
      <c r="F21" s="163"/>
      <c r="G21" s="108"/>
      <c r="H21" s="110"/>
      <c r="I21" s="110"/>
      <c r="J21" s="107"/>
    </row>
    <row r="22" spans="1:10" ht="16.2" x14ac:dyDescent="0.3">
      <c r="A22" s="106"/>
      <c r="B22" s="107"/>
      <c r="C22" s="107"/>
      <c r="D22" s="107"/>
      <c r="E22" s="94" t="s">
        <v>108</v>
      </c>
      <c r="F22" s="163"/>
      <c r="G22" s="108"/>
      <c r="H22" s="111"/>
      <c r="I22" s="111"/>
      <c r="J22" s="107"/>
    </row>
    <row r="23" spans="1:10" ht="16.2" x14ac:dyDescent="0.3">
      <c r="A23" s="106" t="s">
        <v>146</v>
      </c>
      <c r="B23" s="107">
        <v>8000</v>
      </c>
      <c r="C23" s="107">
        <v>8000</v>
      </c>
      <c r="D23" s="107">
        <v>73.7</v>
      </c>
      <c r="E23" s="94" t="s">
        <v>105</v>
      </c>
      <c r="F23" s="163"/>
      <c r="G23" s="108">
        <f>F23+F24+F25+F26</f>
        <v>0</v>
      </c>
      <c r="H23" s="109">
        <f t="shared" ref="H23" si="9">G23*B23</f>
        <v>0</v>
      </c>
      <c r="I23" s="109">
        <f t="shared" ref="I23" si="10">G23*C23</f>
        <v>0</v>
      </c>
      <c r="J23" s="107">
        <f t="shared" ref="J23" si="11">H23+I23</f>
        <v>0</v>
      </c>
    </row>
    <row r="24" spans="1:10" ht="32.4" x14ac:dyDescent="0.3">
      <c r="A24" s="106"/>
      <c r="B24" s="107"/>
      <c r="C24" s="107"/>
      <c r="D24" s="107"/>
      <c r="E24" s="94" t="s">
        <v>106</v>
      </c>
      <c r="F24" s="163"/>
      <c r="G24" s="108"/>
      <c r="H24" s="110"/>
      <c r="I24" s="110"/>
      <c r="J24" s="107"/>
    </row>
    <row r="25" spans="1:10" ht="16.2" x14ac:dyDescent="0.3">
      <c r="A25" s="106"/>
      <c r="B25" s="107"/>
      <c r="C25" s="107"/>
      <c r="D25" s="107"/>
      <c r="E25" s="94" t="s">
        <v>107</v>
      </c>
      <c r="F25" s="163"/>
      <c r="G25" s="108"/>
      <c r="H25" s="110"/>
      <c r="I25" s="110"/>
      <c r="J25" s="107"/>
    </row>
    <row r="26" spans="1:10" ht="16.2" x14ac:dyDescent="0.3">
      <c r="A26" s="106"/>
      <c r="B26" s="107"/>
      <c r="C26" s="107"/>
      <c r="D26" s="107"/>
      <c r="E26" s="94" t="s">
        <v>108</v>
      </c>
      <c r="F26" s="163"/>
      <c r="G26" s="108"/>
      <c r="H26" s="111"/>
      <c r="I26" s="111"/>
      <c r="J26" s="107"/>
    </row>
    <row r="27" spans="1:10" ht="16.2" x14ac:dyDescent="0.3">
      <c r="A27" s="106" t="s">
        <v>148</v>
      </c>
      <c r="B27" s="107">
        <v>20</v>
      </c>
      <c r="C27" s="107">
        <v>20</v>
      </c>
      <c r="D27" s="107">
        <v>760</v>
      </c>
      <c r="E27" s="94" t="s">
        <v>105</v>
      </c>
      <c r="F27" s="163"/>
      <c r="G27" s="108">
        <f>F27+F28+F29+F30</f>
        <v>0</v>
      </c>
      <c r="H27" s="109">
        <f t="shared" ref="H27" si="12">G27*B27</f>
        <v>0</v>
      </c>
      <c r="I27" s="109">
        <f t="shared" ref="I27" si="13">G27*C27</f>
        <v>0</v>
      </c>
      <c r="J27" s="107">
        <f t="shared" ref="J27" si="14">H27+I27</f>
        <v>0</v>
      </c>
    </row>
    <row r="28" spans="1:10" ht="32.4" x14ac:dyDescent="0.3">
      <c r="A28" s="106"/>
      <c r="B28" s="107"/>
      <c r="C28" s="107"/>
      <c r="D28" s="107"/>
      <c r="E28" s="94" t="s">
        <v>106</v>
      </c>
      <c r="F28" s="163"/>
      <c r="G28" s="108"/>
      <c r="H28" s="110"/>
      <c r="I28" s="110"/>
      <c r="J28" s="107"/>
    </row>
    <row r="29" spans="1:10" ht="16.2" x14ac:dyDescent="0.3">
      <c r="A29" s="106"/>
      <c r="B29" s="107"/>
      <c r="C29" s="107"/>
      <c r="D29" s="107"/>
      <c r="E29" s="94" t="s">
        <v>107</v>
      </c>
      <c r="F29" s="163"/>
      <c r="G29" s="108"/>
      <c r="H29" s="110"/>
      <c r="I29" s="110"/>
      <c r="J29" s="107"/>
    </row>
    <row r="30" spans="1:10" ht="16.2" x14ac:dyDescent="0.3">
      <c r="A30" s="106"/>
      <c r="B30" s="107"/>
      <c r="C30" s="107"/>
      <c r="D30" s="107"/>
      <c r="E30" s="94" t="s">
        <v>108</v>
      </c>
      <c r="F30" s="163"/>
      <c r="G30" s="108"/>
      <c r="H30" s="111"/>
      <c r="I30" s="111"/>
      <c r="J30" s="107"/>
    </row>
    <row r="31" spans="1:10" ht="16.2" x14ac:dyDescent="0.3">
      <c r="A31" s="106" t="s">
        <v>147</v>
      </c>
      <c r="B31" s="107">
        <v>600</v>
      </c>
      <c r="C31" s="107">
        <v>600</v>
      </c>
      <c r="D31" s="107">
        <v>54</v>
      </c>
      <c r="E31" s="94" t="s">
        <v>105</v>
      </c>
      <c r="F31" s="163"/>
      <c r="G31" s="108">
        <f>F31+F32+F33+F34</f>
        <v>0</v>
      </c>
      <c r="H31" s="109">
        <f t="shared" ref="H31" si="15">G31*B31</f>
        <v>0</v>
      </c>
      <c r="I31" s="109">
        <f t="shared" ref="I31" si="16">G31*C31</f>
        <v>0</v>
      </c>
      <c r="J31" s="107">
        <f t="shared" ref="J31" si="17">H31+I31</f>
        <v>0</v>
      </c>
    </row>
    <row r="32" spans="1:10" ht="32.4" x14ac:dyDescent="0.3">
      <c r="A32" s="106"/>
      <c r="B32" s="107"/>
      <c r="C32" s="107"/>
      <c r="D32" s="107"/>
      <c r="E32" s="94" t="s">
        <v>106</v>
      </c>
      <c r="F32" s="163"/>
      <c r="G32" s="108"/>
      <c r="H32" s="110"/>
      <c r="I32" s="110"/>
      <c r="J32" s="107"/>
    </row>
    <row r="33" spans="1:10" ht="16.2" x14ac:dyDescent="0.3">
      <c r="A33" s="106"/>
      <c r="B33" s="107"/>
      <c r="C33" s="107"/>
      <c r="D33" s="107"/>
      <c r="E33" s="94" t="s">
        <v>107</v>
      </c>
      <c r="F33" s="163"/>
      <c r="G33" s="108"/>
      <c r="H33" s="110"/>
      <c r="I33" s="110"/>
      <c r="J33" s="107"/>
    </row>
    <row r="34" spans="1:10" ht="16.2" x14ac:dyDescent="0.3">
      <c r="A34" s="106"/>
      <c r="B34" s="107"/>
      <c r="C34" s="107"/>
      <c r="D34" s="107"/>
      <c r="E34" s="94" t="s">
        <v>108</v>
      </c>
      <c r="F34" s="163"/>
      <c r="G34" s="108"/>
      <c r="H34" s="111"/>
      <c r="I34" s="111"/>
      <c r="J34" s="107"/>
    </row>
    <row r="35" spans="1:10" x14ac:dyDescent="0.3">
      <c r="A35" s="106" t="s">
        <v>138</v>
      </c>
      <c r="B35" s="112" t="s">
        <v>119</v>
      </c>
      <c r="C35" s="113"/>
      <c r="D35" s="113"/>
      <c r="E35" s="113"/>
      <c r="F35" s="113"/>
      <c r="G35" s="113"/>
      <c r="H35" s="113"/>
      <c r="I35" s="114"/>
      <c r="J35" s="107">
        <f>'Total Mat. complementarios'!I93+'Total Mat. complementarios'!O93</f>
        <v>0</v>
      </c>
    </row>
    <row r="36" spans="1:10" x14ac:dyDescent="0.3">
      <c r="A36" s="106"/>
      <c r="B36" s="115"/>
      <c r="C36" s="116"/>
      <c r="D36" s="116"/>
      <c r="E36" s="116"/>
      <c r="F36" s="116"/>
      <c r="G36" s="116"/>
      <c r="H36" s="116"/>
      <c r="I36" s="117"/>
      <c r="J36" s="107"/>
    </row>
    <row r="37" spans="1:10" x14ac:dyDescent="0.3">
      <c r="A37" s="106"/>
      <c r="B37" s="115"/>
      <c r="C37" s="116"/>
      <c r="D37" s="116"/>
      <c r="E37" s="116"/>
      <c r="F37" s="116"/>
      <c r="G37" s="116"/>
      <c r="H37" s="116"/>
      <c r="I37" s="117"/>
      <c r="J37" s="107"/>
    </row>
    <row r="38" spans="1:10" ht="44.4" customHeight="1" x14ac:dyDescent="0.3">
      <c r="A38" s="106"/>
      <c r="B38" s="115"/>
      <c r="C38" s="116"/>
      <c r="D38" s="116"/>
      <c r="E38" s="116"/>
      <c r="F38" s="116"/>
      <c r="G38" s="116"/>
      <c r="H38" s="116"/>
      <c r="I38" s="117"/>
      <c r="J38" s="107"/>
    </row>
    <row r="39" spans="1:10" x14ac:dyDescent="0.3">
      <c r="A39" s="106" t="s">
        <v>139</v>
      </c>
      <c r="B39" s="115"/>
      <c r="C39" s="116"/>
      <c r="D39" s="116"/>
      <c r="E39" s="116"/>
      <c r="F39" s="116"/>
      <c r="G39" s="116"/>
      <c r="H39" s="116"/>
      <c r="I39" s="117"/>
      <c r="J39" s="107">
        <f>'Total Mat. complementarios'!J92+'Total Mat. complementarios'!P92</f>
        <v>0</v>
      </c>
    </row>
    <row r="40" spans="1:10" x14ac:dyDescent="0.3">
      <c r="A40" s="106"/>
      <c r="B40" s="115"/>
      <c r="C40" s="116"/>
      <c r="D40" s="116"/>
      <c r="E40" s="116"/>
      <c r="F40" s="116"/>
      <c r="G40" s="116"/>
      <c r="H40" s="116"/>
      <c r="I40" s="117"/>
      <c r="J40" s="107"/>
    </row>
    <row r="41" spans="1:10" x14ac:dyDescent="0.3">
      <c r="A41" s="106"/>
      <c r="B41" s="115"/>
      <c r="C41" s="116"/>
      <c r="D41" s="116"/>
      <c r="E41" s="116"/>
      <c r="F41" s="116"/>
      <c r="G41" s="116"/>
      <c r="H41" s="116"/>
      <c r="I41" s="117"/>
      <c r="J41" s="107"/>
    </row>
    <row r="42" spans="1:10" ht="51" customHeight="1" x14ac:dyDescent="0.3">
      <c r="A42" s="106"/>
      <c r="B42" s="115"/>
      <c r="C42" s="116"/>
      <c r="D42" s="116"/>
      <c r="E42" s="116"/>
      <c r="F42" s="116"/>
      <c r="G42" s="116"/>
      <c r="H42" s="116"/>
      <c r="I42" s="117"/>
      <c r="J42" s="107"/>
    </row>
    <row r="43" spans="1:10" x14ac:dyDescent="0.3">
      <c r="A43" s="106" t="s">
        <v>140</v>
      </c>
      <c r="B43" s="115"/>
      <c r="C43" s="116"/>
      <c r="D43" s="116"/>
      <c r="E43" s="116"/>
      <c r="F43" s="116"/>
      <c r="G43" s="116"/>
      <c r="H43" s="116"/>
      <c r="I43" s="117"/>
      <c r="J43" s="107">
        <f>'Total Mat. complementarios'!I91+'Total Mat. complementarios'!O91</f>
        <v>244385.18</v>
      </c>
    </row>
    <row r="44" spans="1:10" x14ac:dyDescent="0.3">
      <c r="A44" s="106"/>
      <c r="B44" s="115"/>
      <c r="C44" s="116"/>
      <c r="D44" s="116"/>
      <c r="E44" s="116"/>
      <c r="F44" s="116"/>
      <c r="G44" s="116"/>
      <c r="H44" s="116"/>
      <c r="I44" s="117"/>
      <c r="J44" s="107"/>
    </row>
    <row r="45" spans="1:10" x14ac:dyDescent="0.3">
      <c r="A45" s="106"/>
      <c r="B45" s="115"/>
      <c r="C45" s="116"/>
      <c r="D45" s="116"/>
      <c r="E45" s="116"/>
      <c r="F45" s="116"/>
      <c r="G45" s="116"/>
      <c r="H45" s="116"/>
      <c r="I45" s="117"/>
      <c r="J45" s="107"/>
    </row>
    <row r="46" spans="1:10" ht="46.8" customHeight="1" x14ac:dyDescent="0.3">
      <c r="A46" s="106"/>
      <c r="B46" s="115"/>
      <c r="C46" s="116"/>
      <c r="D46" s="116"/>
      <c r="E46" s="116"/>
      <c r="F46" s="116"/>
      <c r="G46" s="116"/>
      <c r="H46" s="116"/>
      <c r="I46" s="117"/>
      <c r="J46" s="107"/>
    </row>
    <row r="47" spans="1:10" x14ac:dyDescent="0.3">
      <c r="A47" s="106" t="s">
        <v>141</v>
      </c>
      <c r="B47" s="115"/>
      <c r="C47" s="116"/>
      <c r="D47" s="116"/>
      <c r="E47" s="116"/>
      <c r="F47" s="116"/>
      <c r="G47" s="116"/>
      <c r="H47" s="116"/>
      <c r="I47" s="117"/>
      <c r="J47" s="107">
        <f>'Total Mat. complementarios'!K92+'Total Mat. complementarios'!Q92</f>
        <v>0</v>
      </c>
    </row>
    <row r="48" spans="1:10" x14ac:dyDescent="0.3">
      <c r="A48" s="106"/>
      <c r="B48" s="115"/>
      <c r="C48" s="116"/>
      <c r="D48" s="116"/>
      <c r="E48" s="116"/>
      <c r="F48" s="116"/>
      <c r="G48" s="116"/>
      <c r="H48" s="116"/>
      <c r="I48" s="117"/>
      <c r="J48" s="107"/>
    </row>
    <row r="49" spans="1:10" x14ac:dyDescent="0.3">
      <c r="A49" s="106"/>
      <c r="B49" s="115"/>
      <c r="C49" s="116"/>
      <c r="D49" s="116"/>
      <c r="E49" s="116"/>
      <c r="F49" s="116"/>
      <c r="G49" s="116"/>
      <c r="H49" s="116"/>
      <c r="I49" s="117"/>
      <c r="J49" s="107"/>
    </row>
    <row r="50" spans="1:10" ht="38.4" customHeight="1" x14ac:dyDescent="0.3">
      <c r="A50" s="106"/>
      <c r="B50" s="118"/>
      <c r="C50" s="119"/>
      <c r="D50" s="119"/>
      <c r="E50" s="119"/>
      <c r="F50" s="119"/>
      <c r="G50" s="119"/>
      <c r="H50" s="119"/>
      <c r="I50" s="120"/>
      <c r="J50" s="107"/>
    </row>
    <row r="51" spans="1:10" x14ac:dyDescent="0.3">
      <c r="A51" s="106" t="s">
        <v>142</v>
      </c>
      <c r="B51" s="121" t="s">
        <v>120</v>
      </c>
      <c r="C51" s="122"/>
      <c r="D51" s="122"/>
      <c r="E51" s="122"/>
      <c r="F51" s="122"/>
      <c r="G51" s="122"/>
      <c r="H51" s="122"/>
      <c r="I51" s="123"/>
      <c r="J51" s="107">
        <f>'Mat. complement. ferias esp'!I22+'Mat. complement. ferias esp'!E22</f>
        <v>20729.960000000003</v>
      </c>
    </row>
    <row r="52" spans="1:10" x14ac:dyDescent="0.3">
      <c r="A52" s="106"/>
      <c r="B52" s="124"/>
      <c r="C52" s="125"/>
      <c r="D52" s="125"/>
      <c r="E52" s="125"/>
      <c r="F52" s="125"/>
      <c r="G52" s="125"/>
      <c r="H52" s="125"/>
      <c r="I52" s="126"/>
      <c r="J52" s="107"/>
    </row>
    <row r="53" spans="1:10" x14ac:dyDescent="0.3">
      <c r="A53" s="106"/>
      <c r="B53" s="124"/>
      <c r="C53" s="125"/>
      <c r="D53" s="125"/>
      <c r="E53" s="125"/>
      <c r="F53" s="125"/>
      <c r="G53" s="125"/>
      <c r="H53" s="125"/>
      <c r="I53" s="126"/>
      <c r="J53" s="107"/>
    </row>
    <row r="54" spans="1:10" ht="86.4" customHeight="1" x14ac:dyDescent="0.3">
      <c r="A54" s="106"/>
      <c r="B54" s="127"/>
      <c r="C54" s="128"/>
      <c r="D54" s="128"/>
      <c r="E54" s="128"/>
      <c r="F54" s="128"/>
      <c r="G54" s="128"/>
      <c r="H54" s="128"/>
      <c r="I54" s="129"/>
      <c r="J54" s="107"/>
    </row>
    <row r="55" spans="1:10" ht="40.799999999999997" customHeight="1" x14ac:dyDescent="0.35">
      <c r="A55" s="9"/>
      <c r="B55" s="133" t="s">
        <v>123</v>
      </c>
      <c r="C55" s="133"/>
      <c r="D55" s="133"/>
      <c r="E55" s="133"/>
      <c r="F55" s="133"/>
      <c r="G55" s="133"/>
      <c r="H55" s="133"/>
      <c r="I55" s="133"/>
      <c r="J55" s="95">
        <f>SUM(J7:J54)</f>
        <v>265115.14</v>
      </c>
    </row>
    <row r="56" spans="1:10" ht="16.2" x14ac:dyDescent="0.35">
      <c r="A56" s="9"/>
      <c r="B56" s="9"/>
      <c r="C56" s="9"/>
      <c r="D56" s="9"/>
      <c r="E56" s="9"/>
      <c r="F56" s="9"/>
      <c r="G56" s="9"/>
      <c r="H56" s="9"/>
      <c r="I56" s="9"/>
      <c r="J56" s="9"/>
    </row>
    <row r="57" spans="1:10" ht="16.2" x14ac:dyDescent="0.35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0" ht="16.2" x14ac:dyDescent="0.35">
      <c r="A58" s="9"/>
      <c r="B58" s="9"/>
      <c r="C58" s="9"/>
      <c r="D58" s="9"/>
      <c r="E58" s="9"/>
      <c r="F58" s="9"/>
      <c r="G58" s="9"/>
      <c r="H58" s="132" t="s">
        <v>137</v>
      </c>
      <c r="I58" s="132"/>
      <c r="J58" s="132"/>
    </row>
  </sheetData>
  <sheetProtection algorithmName="SHA-512" hashValue="juWA6JvJQ28m+q+WVArw+0b2dDL4/73NuaUqPOSGnRgrfmjSw3dSp0Dvq6FVj3fA7kjB2+pl5qvc2r+VbhgajA==" saltValue="X85Qo5drc8PJ3jxCN2HJ4g==" spinCount="100000" sheet="1" objects="1" scenarios="1"/>
  <mergeCells count="72">
    <mergeCell ref="A2:J2"/>
    <mergeCell ref="A3:J3"/>
    <mergeCell ref="H58:J58"/>
    <mergeCell ref="A19:A22"/>
    <mergeCell ref="B19:B22"/>
    <mergeCell ref="C19:C22"/>
    <mergeCell ref="D19:D22"/>
    <mergeCell ref="G19:G22"/>
    <mergeCell ref="H19:H22"/>
    <mergeCell ref="B55:I55"/>
    <mergeCell ref="J11:J14"/>
    <mergeCell ref="A15:A18"/>
    <mergeCell ref="B15:B18"/>
    <mergeCell ref="C15:C18"/>
    <mergeCell ref="D15:D18"/>
    <mergeCell ref="J15:J18"/>
    <mergeCell ref="J35:J38"/>
    <mergeCell ref="J27:J30"/>
    <mergeCell ref="J31:J34"/>
    <mergeCell ref="J23:J26"/>
    <mergeCell ref="J19:J22"/>
    <mergeCell ref="J39:J42"/>
    <mergeCell ref="J43:J46"/>
    <mergeCell ref="J47:J50"/>
    <mergeCell ref="J51:J54"/>
    <mergeCell ref="B51:I54"/>
    <mergeCell ref="A35:A38"/>
    <mergeCell ref="A39:A42"/>
    <mergeCell ref="A51:A54"/>
    <mergeCell ref="B35:I50"/>
    <mergeCell ref="H27:H30"/>
    <mergeCell ref="I27:I30"/>
    <mergeCell ref="H31:H34"/>
    <mergeCell ref="I31:I34"/>
    <mergeCell ref="C27:C30"/>
    <mergeCell ref="C31:C34"/>
    <mergeCell ref="A47:A50"/>
    <mergeCell ref="C11:C14"/>
    <mergeCell ref="I19:I22"/>
    <mergeCell ref="H11:H14"/>
    <mergeCell ref="I11:I14"/>
    <mergeCell ref="H23:H26"/>
    <mergeCell ref="I23:I26"/>
    <mergeCell ref="C23:C26"/>
    <mergeCell ref="G23:G26"/>
    <mergeCell ref="G15:G18"/>
    <mergeCell ref="H15:H18"/>
    <mergeCell ref="I15:I18"/>
    <mergeCell ref="A11:A14"/>
    <mergeCell ref="B11:B14"/>
    <mergeCell ref="D11:D14"/>
    <mergeCell ref="G11:G14"/>
    <mergeCell ref="A43:A46"/>
    <mergeCell ref="A27:A30"/>
    <mergeCell ref="B27:B30"/>
    <mergeCell ref="D27:D30"/>
    <mergeCell ref="G27:G30"/>
    <mergeCell ref="A31:A34"/>
    <mergeCell ref="B31:B34"/>
    <mergeCell ref="D31:D34"/>
    <mergeCell ref="G31:G34"/>
    <mergeCell ref="A23:A26"/>
    <mergeCell ref="B23:B26"/>
    <mergeCell ref="D23:D26"/>
    <mergeCell ref="A7:A10"/>
    <mergeCell ref="B7:B10"/>
    <mergeCell ref="D7:D10"/>
    <mergeCell ref="G7:G10"/>
    <mergeCell ref="J7:J10"/>
    <mergeCell ref="H7:H10"/>
    <mergeCell ref="I7:I10"/>
    <mergeCell ref="C7:C10"/>
  </mergeCells>
  <pageMargins left="0.70866141732283472" right="0.70866141732283472" top="0.74803149606299213" bottom="0.74803149606299213" header="0.31496062992125984" footer="0.31496062992125984"/>
  <pageSetup paperSize="9" scale="43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Mat. complement. ferias esp</vt:lpstr>
      <vt:lpstr>Total Mat. complementarios</vt:lpstr>
      <vt:lpstr>Total lote 3</vt:lpstr>
      <vt:lpstr>'Mat. complement. ferias esp'!Área_de_impresión</vt:lpstr>
      <vt:lpstr>'Total lote 3'!Área_de_impresión</vt:lpstr>
      <vt:lpstr>'Total Mat. complementarios'!Área_de_impresión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2026-10-22T13:30:07Z</cp:lastPrinted>
  <dcterms:created xsi:type="dcterms:W3CDTF">2026-09-03T09:21:08Z</dcterms:created>
  <dcterms:modified xsi:type="dcterms:W3CDTF">2026-11-03T13:30:39Z</dcterms:modified>
</cp:coreProperties>
</file>